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tbrewster\Documents\Pool Mgr\Precoded reports\"/>
    </mc:Choice>
  </mc:AlternateContent>
  <xr:revisionPtr revIDLastSave="0" documentId="13_ncr:1_{F70C2CB1-6B85-466E-933F-3AE018731528}" xr6:coauthVersionLast="47" xr6:coauthVersionMax="47" xr10:uidLastSave="{00000000-0000-0000-0000-000000000000}"/>
  <bookViews>
    <workbookView xWindow="35505" yWindow="1140" windowWidth="20550" windowHeight="13455" tabRatio="872" xr2:uid="{00000000-000D-0000-FFFF-FFFF00000000}"/>
  </bookViews>
  <sheets>
    <sheet name="Version" sheetId="2" r:id="rId1"/>
    <sheet name="Summary" sheetId="5" r:id="rId2"/>
    <sheet name="Receipts" sheetId="1" r:id="rId3"/>
    <sheet name="Utilization" sheetId="8" r:id="rId4"/>
    <sheet name="Total Area Sales" sheetId="10" state="hidden" r:id="rId5"/>
    <sheet name="Accountability for NFDM" sheetId="17" state="hidden" r:id="rId6"/>
    <sheet name="Cond. Skim Equiv Calculation" sheetId="15" state="hidden" r:id="rId7"/>
    <sheet name="FO Codes" sheetId="19" state="hidden" r:id="rId8"/>
    <sheet name="Qualifications" sheetId="16" state="hidden" r:id="rId9"/>
    <sheet name="Orders" sheetId="4" state="hidden" r:id="rId10"/>
    <sheet name="DropDownList" sheetId="7" state="hidden" r:id="rId11"/>
  </sheets>
  <definedNames>
    <definedName name="ddl_CR_ProductCode">DropDownList!$J$2:INDEX(DropDownList!$J$2:$J$4997,SUMPRODUCT(--(DropDownList!$J$2:$J$4997&lt;&gt;""))+1)</definedName>
    <definedName name="ddl_CR_ProductType">DropDownList!$H$2:INDEX(DropDownList!$H$2:$H$4999,SUMPRODUCT(--(DropDownList!$H$2:$H$4999&lt;&gt;""))+1)</definedName>
    <definedName name="ddl_CR_ReportCategory">DropDownList!$F$2:INDEX(DropDownList!$F$2:$F$4996,SUMPRODUCT(--(DropDownList!$F$2:$F$4996&lt;&gt;""))+1)</definedName>
    <definedName name="ddl_CU_ProductCode">DropDownList!$P$2:INDEX(DropDownList!$P$2:$P$4985,SUMPRODUCT(--(DropDownList!$P$2:$P$4985&lt;&gt;""))+1)</definedName>
    <definedName name="ddl_CU_ProductType">DropDownList!$N$2:INDEX(DropDownList!$N$2:$N$4998,SUMPRODUCT(--(DropDownList!$N$2:$N$4998&lt;&gt;""))+1)</definedName>
    <definedName name="ddl_CU_ReportCategory">DropDownList!$L$2:INDEX(DropDownList!$L$2:$L$4999,SUMPRODUCT(--(DropDownList!$L$2:$L$4999&lt;&gt;""))+1)</definedName>
    <definedName name="ddl_FederalOrder">DropDownList!$D$2:INDEX(DropDownList!$D$2:$D$4999,SUMPRODUCT(--(DropDownList!$D$2:$D$4999&lt;&gt;""))+1)</definedName>
    <definedName name="ddl_HandlerName">DropDownList!$A$2:INDEX(DropDownList!$A$2:$A$5000,SUMPRODUCT(--(DropDownList!$A$2:$A$5000&lt;&gt;""))+1)</definedName>
    <definedName name="ddl_HandlerStatus">DropDownList!$R$2:INDEX(DropDownList!$R$2:$R$5000,SUMPRODUCT(--(DropDownList!$R$2:$R$5000&lt;&gt;""))+1)</definedName>
    <definedName name="ddl_PR_ProductCode">DropDownList!$I$2:INDEX(DropDownList!$I$2:$I$4993,SUMPRODUCT(--(DropDownList!$I$2:$I$4993&lt;&gt;""))+1)</definedName>
    <definedName name="ddl_PR_ProductType">DropDownList!$G$2:INDEX(DropDownList!$G$2:$G$4999,SUMPRODUCT(--(DropDownList!$G$2:$G$4999&lt;&gt;""))+1)</definedName>
    <definedName name="ddl_PR_ReportCategory">DropDownList!$E$2:INDEX(DropDownList!$E$2:$E$4998,SUMPRODUCT(--(DropDownList!$E$2:$E$4998&lt;&gt;""))+1)</definedName>
    <definedName name="ddl_ProductClass">DropDownList!$B$2:INDEX(DropDownList!$B$2:$B$4999,SUMPRODUCT(--(DropDownList!$B$2:$B$4999&lt;&gt;""))+1)</definedName>
    <definedName name="ddl_PU_ProductCode">DropDownList!$O$2:INDEX(DropDownList!$O$2:$O$4999,SUMPRODUCT(--(DropDownList!$O$2:$O$4999&lt;&gt;""))+1)</definedName>
    <definedName name="ddl_PU_ProductType">DropDownList!$M$2:INDEX(DropDownList!$M$2:$M$4999,SUMPRODUCT(--(DropDownList!$M$2:$M$4999&lt;&gt;""))+1)</definedName>
    <definedName name="ddl_PU_ReportCategory">DropDownList!$K$2:INDEX(DropDownList!$K$2:$K$5000,SUMPRODUCT(--(DropDownList!$K$2:$K$5000&lt;&gt;""))+1)</definedName>
    <definedName name="ddl_RS_FederalOrder">DropDownList!$C$2:INDEX(DropDownList!$C$2:$C$4996,SUMPRODUCT(--(DropDownList!$C$2:$C$4996&lt;&gt;""))+1)</definedName>
    <definedName name="ddl_RS_ProductCode">DropDownList!$Q$2:INDEX(DropDownList!$Q$2:$Q$4997,SUMPRODUCT(--(DropDownList!$Q$2:$Q$4997&lt;&gt;""))+1)</definedName>
    <definedName name="_xlnm.Print_Area" localSheetId="2">Receipts!$A$1:$M$101</definedName>
    <definedName name="_xlnm.Print_Area" localSheetId="4">'Total Area Sales'!$A$1:$D$40</definedName>
    <definedName name="_xlnm.Print_Area" localSheetId="3">Utilization!$A$1:$M$94</definedName>
    <definedName name="rng_Handler">Summary!$G$10</definedName>
    <definedName name="rng_Order">Summary!$C$10</definedName>
    <definedName name="rng_Orders">tbl_Orders[Order]</definedName>
    <definedName name="rng_PoolEmail">Summary!$H$4</definedName>
    <definedName name="rng_ShrinkOverage_FP">Summary!$H$19</definedName>
    <definedName name="rng_ShrinkOverage_PP">Summary!$G$19</definedName>
    <definedName name="rng_TotalReceipts_FP">Summary!$H$13</definedName>
    <definedName name="rng_TotalReceipts_OSP">Summary!$J$13</definedName>
    <definedName name="rng_TotalReceipts_SCCV">Summary!$K$13</definedName>
    <definedName name="rng_TotalReceipts_TPP">Summary!$I$13</definedName>
    <definedName name="rng_TotalReceiptsPP">Summary!$G$13</definedName>
    <definedName name="rng_TotalUtilization_FP">Summary!$H$18</definedName>
    <definedName name="rng_TotalUtilization_OSP">Summary!$J$18</definedName>
    <definedName name="rng_TotalUtilization_SCCV">Summary!$K$18</definedName>
    <definedName name="rng_TotalUtilization_TPP">Summary!$I$18</definedName>
    <definedName name="rng_TotalUtilzation_PP">Summary!$G$18</definedName>
    <definedName name="rng_UPL_Code">Summary!$H$9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8" l="1"/>
  <c r="K5" i="1"/>
  <c r="K13" i="5" s="1"/>
  <c r="B1" i="10"/>
  <c r="F10" i="15"/>
  <c r="F11" i="15"/>
  <c r="F12" i="15"/>
  <c r="F13" i="15"/>
  <c r="F14" i="15"/>
  <c r="F15" i="15"/>
  <c r="F16" i="15"/>
  <c r="F17" i="15"/>
  <c r="F18" i="15"/>
  <c r="F19" i="15"/>
  <c r="F20" i="15"/>
  <c r="F21" i="15"/>
  <c r="F22" i="15"/>
  <c r="F23" i="15"/>
  <c r="F9" i="15"/>
  <c r="F8" i="15"/>
  <c r="F32" i="15"/>
  <c r="F68" i="15"/>
  <c r="H70" i="15"/>
  <c r="G70" i="15"/>
  <c r="F70" i="15"/>
  <c r="H69" i="15"/>
  <c r="G69" i="15"/>
  <c r="F69" i="15"/>
  <c r="H68" i="15"/>
  <c r="G68" i="15"/>
  <c r="F55" i="15"/>
  <c r="G55" i="15"/>
  <c r="H55" i="15"/>
  <c r="F56" i="15"/>
  <c r="G56" i="15"/>
  <c r="H56" i="15"/>
  <c r="F57" i="15"/>
  <c r="G57" i="15"/>
  <c r="H57" i="15"/>
  <c r="F58" i="15"/>
  <c r="G58" i="15"/>
  <c r="H58" i="15"/>
  <c r="F59" i="15"/>
  <c r="G59" i="15"/>
  <c r="H59" i="15"/>
  <c r="F60" i="15"/>
  <c r="G60" i="15"/>
  <c r="H60" i="15"/>
  <c r="F61" i="15"/>
  <c r="G61" i="15"/>
  <c r="H61" i="15"/>
  <c r="F62" i="15"/>
  <c r="G62" i="15"/>
  <c r="H62" i="15"/>
  <c r="F53" i="15"/>
  <c r="H54" i="15"/>
  <c r="F54" i="15"/>
  <c r="G54" i="15"/>
  <c r="H53" i="15"/>
  <c r="G53" i="15"/>
  <c r="F33" i="15"/>
  <c r="F34" i="15"/>
  <c r="F35" i="15"/>
  <c r="F36" i="15"/>
  <c r="F37" i="15"/>
  <c r="F38" i="15"/>
  <c r="F39" i="15"/>
  <c r="F40" i="15"/>
  <c r="F41" i="15"/>
  <c r="F42" i="15"/>
  <c r="F43" i="15"/>
  <c r="F44" i="15"/>
  <c r="F45" i="15"/>
  <c r="F46" i="15"/>
  <c r="F47" i="15"/>
  <c r="G20" i="15"/>
  <c r="H23" i="15"/>
  <c r="H22" i="15"/>
  <c r="H21" i="15"/>
  <c r="H20" i="15"/>
  <c r="H19" i="15"/>
  <c r="H18" i="15"/>
  <c r="H17" i="15"/>
  <c r="H16" i="15"/>
  <c r="H15" i="15"/>
  <c r="H14" i="15"/>
  <c r="H13" i="15"/>
  <c r="H12" i="15"/>
  <c r="H11" i="15"/>
  <c r="H10" i="15"/>
  <c r="H9" i="15"/>
  <c r="H8" i="15"/>
  <c r="G23" i="15"/>
  <c r="G22" i="15"/>
  <c r="G21" i="15"/>
  <c r="H47" i="15"/>
  <c r="G47" i="15"/>
  <c r="H46" i="15"/>
  <c r="G46" i="15"/>
  <c r="H45" i="15"/>
  <c r="G45" i="15"/>
  <c r="H44" i="15"/>
  <c r="G44" i="15"/>
  <c r="H43" i="15"/>
  <c r="G43" i="15"/>
  <c r="H42" i="15"/>
  <c r="G42" i="15"/>
  <c r="H41" i="15"/>
  <c r="G41" i="15"/>
  <c r="H40" i="15"/>
  <c r="G40" i="15"/>
  <c r="H39" i="15"/>
  <c r="G39" i="15"/>
  <c r="H38" i="15"/>
  <c r="G38" i="15"/>
  <c r="H37" i="15"/>
  <c r="G37" i="15"/>
  <c r="H36" i="15"/>
  <c r="G36" i="15"/>
  <c r="H35" i="15"/>
  <c r="G35" i="15"/>
  <c r="H34" i="15"/>
  <c r="H33" i="15"/>
  <c r="H32" i="15"/>
  <c r="G34" i="15"/>
  <c r="G33" i="15"/>
  <c r="G32" i="15"/>
  <c r="G19" i="15"/>
  <c r="G18" i="15"/>
  <c r="G17" i="15"/>
  <c r="G16" i="15"/>
  <c r="G15" i="15"/>
  <c r="G14" i="15"/>
  <c r="G13" i="15"/>
  <c r="G12" i="15"/>
  <c r="G11" i="15"/>
  <c r="G10" i="15"/>
  <c r="G9" i="15"/>
  <c r="G8" i="15"/>
  <c r="B2" i="10"/>
  <c r="H7" i="5"/>
  <c r="H4" i="5"/>
  <c r="D77" i="17"/>
  <c r="K78" i="17" s="1"/>
  <c r="D73" i="17"/>
  <c r="K74" i="17" s="1"/>
  <c r="B2" i="8"/>
  <c r="B1" i="8"/>
  <c r="B2" i="1"/>
  <c r="B1" i="1"/>
  <c r="D28" i="16"/>
  <c r="L24" i="16"/>
  <c r="L23" i="16"/>
  <c r="D27" i="16"/>
  <c r="D29" i="16" s="1"/>
  <c r="D13" i="16"/>
  <c r="L29" i="16"/>
  <c r="L28" i="16"/>
  <c r="L22" i="16"/>
  <c r="L15" i="16"/>
  <c r="B4" i="8"/>
  <c r="B4" i="1"/>
  <c r="D8" i="16"/>
  <c r="L19" i="16"/>
  <c r="L16" i="16"/>
  <c r="L14" i="16"/>
  <c r="L13" i="16"/>
  <c r="L12" i="16"/>
  <c r="L7" i="16"/>
  <c r="L6" i="16"/>
  <c r="L3" i="16"/>
  <c r="L2" i="16"/>
  <c r="D69" i="17"/>
  <c r="K70" i="17"/>
  <c r="A4" i="17"/>
  <c r="D4" i="17"/>
  <c r="D65" i="17"/>
  <c r="J66" i="17" s="1"/>
  <c r="D57" i="17"/>
  <c r="D56" i="17"/>
  <c r="D44" i="17"/>
  <c r="D13" i="17"/>
  <c r="D53" i="17"/>
  <c r="J54" i="17" s="1"/>
  <c r="D49" i="17"/>
  <c r="K50" i="17" s="1"/>
  <c r="J74" i="17"/>
  <c r="J70" i="17"/>
  <c r="C24" i="15"/>
  <c r="H15" i="5"/>
  <c r="B4" i="10"/>
  <c r="J17" i="5"/>
  <c r="J16" i="5"/>
  <c r="J15" i="5"/>
  <c r="J14" i="5"/>
  <c r="I17" i="5"/>
  <c r="I16" i="5"/>
  <c r="I15" i="5"/>
  <c r="I14" i="5"/>
  <c r="G15" i="5"/>
  <c r="B3" i="10"/>
  <c r="C9" i="10"/>
  <c r="D9" i="10"/>
  <c r="C10" i="10"/>
  <c r="D16" i="16" s="1"/>
  <c r="D10" i="10"/>
  <c r="C11" i="10"/>
  <c r="D12" i="16" s="1"/>
  <c r="D11" i="10"/>
  <c r="I5" i="8"/>
  <c r="J5" i="8"/>
  <c r="I5" i="1"/>
  <c r="I13" i="5" s="1"/>
  <c r="J5" i="1"/>
  <c r="J13" i="5" s="1"/>
  <c r="H14" i="5"/>
  <c r="H5" i="8"/>
  <c r="H17" i="5"/>
  <c r="G17" i="5"/>
  <c r="H16" i="5"/>
  <c r="G16" i="5"/>
  <c r="G14" i="5"/>
  <c r="G5" i="8"/>
  <c r="B3" i="8"/>
  <c r="B3" i="1"/>
  <c r="H2" i="5"/>
  <c r="H3" i="5"/>
  <c r="H5" i="5"/>
  <c r="H6" i="5"/>
  <c r="C7" i="5"/>
  <c r="C6" i="5"/>
  <c r="C5" i="5"/>
  <c r="H9" i="5"/>
  <c r="G5" i="1"/>
  <c r="G13" i="5" s="1"/>
  <c r="H5" i="1"/>
  <c r="H13" i="5" s="1"/>
  <c r="D45" i="17" l="1"/>
  <c r="D58" i="17" s="1"/>
  <c r="K54" i="17"/>
  <c r="H71" i="15"/>
  <c r="G71" i="15"/>
  <c r="D60" i="17"/>
  <c r="I18" i="5"/>
  <c r="G24" i="15"/>
  <c r="H18" i="5"/>
  <c r="H19" i="5" s="1"/>
  <c r="D70" i="17"/>
  <c r="J50" i="17"/>
  <c r="D54" i="17"/>
  <c r="D50" i="17"/>
  <c r="D74" i="17"/>
  <c r="H24" i="15"/>
  <c r="D78" i="17"/>
  <c r="D59" i="17"/>
  <c r="J60" i="17" s="1"/>
  <c r="J78" i="17"/>
  <c r="D66" i="17"/>
  <c r="D14" i="16"/>
  <c r="D17" i="16" s="1"/>
  <c r="D20" i="16" s="1"/>
  <c r="L17" i="16"/>
  <c r="D7" i="16" s="1"/>
  <c r="D9" i="16" s="1"/>
  <c r="J18" i="5"/>
  <c r="G18" i="5"/>
  <c r="G19" i="5" s="1"/>
  <c r="G20" i="5"/>
  <c r="H20" i="5"/>
  <c r="D21" i="16" l="1"/>
  <c r="L18" i="5"/>
  <c r="L19" i="5"/>
  <c r="K60" i="17"/>
  <c r="K18" i="5"/>
</calcChain>
</file>

<file path=xl/sharedStrings.xml><?xml version="1.0" encoding="utf-8"?>
<sst xmlns="http://schemas.openxmlformats.org/spreadsheetml/2006/main" count="1440" uniqueCount="1195">
  <si>
    <t>qa</t>
  </si>
  <si>
    <t>Form:</t>
  </si>
  <si>
    <t>Pool Handler Report</t>
  </si>
  <si>
    <t>Replaces:  N/A</t>
  </si>
  <si>
    <t>OMB #:  0581-0032</t>
  </si>
  <si>
    <t>AMS-Dairy Program</t>
  </si>
  <si>
    <t>Owner:  Market Administrator</t>
  </si>
  <si>
    <t>Approved by:  Dairy Program</t>
  </si>
  <si>
    <t>According to the Paperwork Reduction Act of 1995, an agency may not conduct or sponsor, and a person is not required to respond to a collection of information unless it displays a valid OMB control number.  This valid OMB control number for this information collection is 0581-0032.  The time required to complete this information collection is estimated to average 1.5 hour(s) per response, including the time for reviewing instruction, searching existing data sources, gathering and maintaining the data needed, and completing and reviewing the collection of information.</t>
  </si>
  <si>
    <t>Federal Milk Marketing Orders/Offices</t>
  </si>
  <si>
    <t>Order</t>
  </si>
  <si>
    <t>Milk Marketing Area</t>
  </si>
  <si>
    <t>MA Office</t>
  </si>
  <si>
    <t>Phone</t>
  </si>
  <si>
    <t>Fax</t>
  </si>
  <si>
    <t>Email</t>
  </si>
  <si>
    <t>Address1</t>
  </si>
  <si>
    <t>Address2</t>
  </si>
  <si>
    <t>HomePage</t>
  </si>
  <si>
    <t>Non-Federal Order</t>
  </si>
  <si>
    <t>Northeast</t>
  </si>
  <si>
    <t>617-737-7199</t>
  </si>
  <si>
    <t>518-464-6468</t>
  </si>
  <si>
    <t>pool@fedmilk1.com</t>
  </si>
  <si>
    <t>P.O. Box 51478</t>
  </si>
  <si>
    <t>Boston, MA  02205-1478</t>
  </si>
  <si>
    <t>http://www.fmmone.com</t>
  </si>
  <si>
    <t>Appalachian</t>
  </si>
  <si>
    <t>502-499-0040</t>
  </si>
  <si>
    <t>502-499-8749</t>
  </si>
  <si>
    <t>pool@malouisville.com</t>
  </si>
  <si>
    <t>P.O. Box 91528</t>
  </si>
  <si>
    <t>Louisville, KY  40291-0528</t>
  </si>
  <si>
    <t>http://www.malouisville.com</t>
  </si>
  <si>
    <t>Florida</t>
  </si>
  <si>
    <t>Southeast &amp; Florida</t>
  </si>
  <si>
    <t>770-682-2501</t>
  </si>
  <si>
    <t>770-545-8850</t>
  </si>
  <si>
    <t>pool@fmmatlanta.com</t>
  </si>
  <si>
    <t>2763 Meadow Church Road, Suite 100</t>
  </si>
  <si>
    <t>Duluth, GA  30097</t>
  </si>
  <si>
    <t>http://www.fmmatlanta.com</t>
  </si>
  <si>
    <t>Southeast</t>
  </si>
  <si>
    <t>FL_Pool@fmmatlanta.com</t>
  </si>
  <si>
    <t>Upper Midwest</t>
  </si>
  <si>
    <t>952-831-5292</t>
  </si>
  <si>
    <t>952-831-8249</t>
  </si>
  <si>
    <t>pool@fmma30.com</t>
  </si>
  <si>
    <t>1600 West 82nd Street - Suite 200</t>
  </si>
  <si>
    <t>Minneapolis, MN  55431-1420</t>
  </si>
  <si>
    <t>http://www.fmma30.com</t>
  </si>
  <si>
    <t>Central</t>
  </si>
  <si>
    <t>913-495-9300</t>
  </si>
  <si>
    <t>913-888-9207</t>
  </si>
  <si>
    <t>pool@fmmacentral.com</t>
  </si>
  <si>
    <t>P.O. Box 14650</t>
  </si>
  <si>
    <t>Shawnee Mission, KS  66285-4650</t>
  </si>
  <si>
    <t>http://www.fmmacentral.com</t>
  </si>
  <si>
    <t>Mideast</t>
  </si>
  <si>
    <t>330-225-4758</t>
  </si>
  <si>
    <t>330-220-6675</t>
  </si>
  <si>
    <t>pool@fmmaclev.com</t>
  </si>
  <si>
    <t>Brunswick, OH  44212</t>
  </si>
  <si>
    <t>http://www.fmmaclev.com</t>
  </si>
  <si>
    <t>California</t>
  </si>
  <si>
    <t>Pacific Northwest</t>
  </si>
  <si>
    <t>Pacific Northwest &amp; Arizona</t>
  </si>
  <si>
    <t>425-487-6009</t>
  </si>
  <si>
    <t>425-487-2775</t>
  </si>
  <si>
    <t>fmmaseattle@fmmaseattle.com</t>
  </si>
  <si>
    <t>1930 - 220th Street, S.E., Suite 102</t>
  </si>
  <si>
    <t>Bothell, WA  98021-8471</t>
  </si>
  <si>
    <t>http://www.fmmaseattle.com</t>
  </si>
  <si>
    <t>Southwest</t>
  </si>
  <si>
    <t>972-245-6060</t>
  </si>
  <si>
    <t>972-245-3211</t>
  </si>
  <si>
    <t>sw.pool@dallasma.com</t>
  </si>
  <si>
    <t>P.O. Box 110939</t>
  </si>
  <si>
    <t>Carrollton, TX  75011-0939</t>
  </si>
  <si>
    <t>http://www.dallasma.com</t>
  </si>
  <si>
    <t>Arizona</t>
  </si>
  <si>
    <t>OMB No. 0581-0032</t>
  </si>
  <si>
    <t>Phone:</t>
  </si>
  <si>
    <t>Pool Fax:</t>
  </si>
  <si>
    <t>Pool Email:</t>
  </si>
  <si>
    <t>Address:</t>
  </si>
  <si>
    <t>Home Page:</t>
  </si>
  <si>
    <t>United States Department of Agriculture</t>
  </si>
  <si>
    <t>Agricultural Marketing Service</t>
  </si>
  <si>
    <t>Dairy Programs</t>
  </si>
  <si>
    <t>Year</t>
  </si>
  <si>
    <t>Month</t>
  </si>
  <si>
    <t>Handler</t>
  </si>
  <si>
    <t>Summary</t>
  </si>
  <si>
    <t>Product_lbs</t>
  </si>
  <si>
    <t>Fat_lbs</t>
  </si>
  <si>
    <t>TP_lbs</t>
  </si>
  <si>
    <t>OS_lbs</t>
  </si>
  <si>
    <t>TOTAL RECEIPTS</t>
  </si>
  <si>
    <t>CLASS 1 UTILIZATION</t>
  </si>
  <si>
    <t>CLASS 2 UTILIZATION</t>
  </si>
  <si>
    <t>CLASS 3 UTILIZATION</t>
  </si>
  <si>
    <t>CLASS 4 UTILIZATION</t>
  </si>
  <si>
    <t>TOTAL UTILIZATION</t>
  </si>
  <si>
    <t>SHRINKAGE (OVERAGE)</t>
  </si>
  <si>
    <t>SHRINKAGE (OVERAGE) %</t>
  </si>
  <si>
    <t xml:space="preserve">          This report is required by the Order in accordance with 7 U.S.C. 608c and d.  Failure to report can result in the assessment of a civil penalty of up to $1,000 per day (7 U.S.C. (14) (B) ) or, upon conviction, in a fine of up to $5,000 per day (7 U.S.C. 608c (14) (A) ).</t>
  </si>
  <si>
    <t xml:space="preserve">          I declare under the penalties provided by law, that this report (including any accompanying schedules and statements) has been examined by me and to the best of my knowledge and belief is a true, correct and complete report.  I also certify that I am authorized to sign this report.</t>
  </si>
  <si>
    <t>/s/</t>
  </si>
  <si>
    <t>(Person Authorized to Sign for Handler)</t>
  </si>
  <si>
    <t>(Date)</t>
  </si>
  <si>
    <t>Receipts</t>
  </si>
  <si>
    <t>Plant :</t>
  </si>
  <si>
    <t>Order :</t>
  </si>
  <si>
    <t>Pool Date :</t>
  </si>
  <si>
    <t>Report Category</t>
  </si>
  <si>
    <t>Notes</t>
  </si>
  <si>
    <t>Totals</t>
  </si>
  <si>
    <t>Butterfat 
Pounds</t>
  </si>
  <si>
    <t>Protein 
Pounds</t>
  </si>
  <si>
    <t>Other Solid 
Pounds</t>
  </si>
  <si>
    <t>Product 
Code</t>
  </si>
  <si>
    <t>Product 
Type</t>
  </si>
  <si>
    <t>From 
Order No.</t>
  </si>
  <si>
    <t>From 
Handler Name</t>
  </si>
  <si>
    <t>Handler_Name</t>
  </si>
  <si>
    <t>Product Class</t>
  </si>
  <si>
    <t>Federal Order</t>
  </si>
  <si>
    <t>Receipts - Report Category</t>
  </si>
  <si>
    <t>Diversion @FWT</t>
  </si>
  <si>
    <t>Diversion @PWT</t>
  </si>
  <si>
    <t>Fluid Skim Equivalent</t>
  </si>
  <si>
    <t>Inventory</t>
  </si>
  <si>
    <t>Member-MktSvc</t>
  </si>
  <si>
    <t>NonFluid - Class 2</t>
  </si>
  <si>
    <t>Member-NoMktSvc</t>
  </si>
  <si>
    <t>NonFluid - Class 3</t>
  </si>
  <si>
    <t>Nonfluid Used To Produce</t>
  </si>
  <si>
    <t>NonFluid - Class 4</t>
  </si>
  <si>
    <t>Nonfluid Used To Recon:Pool Order</t>
  </si>
  <si>
    <t>Transfer Bulk</t>
  </si>
  <si>
    <t>Packaged Milk</t>
  </si>
  <si>
    <t>NonMember-MktSvc</t>
  </si>
  <si>
    <t>Transfer Packaged</t>
  </si>
  <si>
    <t>NonMember-NoMktSvc</t>
  </si>
  <si>
    <t>Own Farm Production</t>
  </si>
  <si>
    <t>Utilization</t>
  </si>
  <si>
    <t>Product Pounds</t>
  </si>
  <si>
    <t>To
Order No.</t>
  </si>
  <si>
    <t>Area Sales</t>
  </si>
  <si>
    <t>Total In</t>
  </si>
  <si>
    <t>Total Out</t>
  </si>
  <si>
    <t xml:space="preserve">Nonfluid Used To Reconstitute      </t>
  </si>
  <si>
    <t xml:space="preserve">Nonfluid Used To Recon:Other Order </t>
  </si>
  <si>
    <t xml:space="preserve">Dumped                             </t>
  </si>
  <si>
    <t xml:space="preserve">Transfer Packaged                  </t>
  </si>
  <si>
    <t>pool@cafmmo.com</t>
  </si>
  <si>
    <t>http://www.cafmmo.com</t>
  </si>
  <si>
    <t>Routes Sales FO</t>
  </si>
  <si>
    <t>Note - Enter in Yellow cells</t>
  </si>
  <si>
    <t>Skim Equivalent</t>
  </si>
  <si>
    <t>Product Lbs</t>
  </si>
  <si>
    <t>Butterfat Lbs</t>
  </si>
  <si>
    <t>*The butterfat is included in the finished product test</t>
  </si>
  <si>
    <t>PP</t>
  </si>
  <si>
    <t>A</t>
  </si>
  <si>
    <t>FEDERAL ORDER 51</t>
  </si>
  <si>
    <t>*</t>
  </si>
  <si>
    <t>DETERMINATION OF POOL PLANT QUALIFICATION SECTION 1051.7</t>
  </si>
  <si>
    <t>DISTRIBUTING PLANT</t>
  </si>
  <si>
    <t>RECEIPTS - FLUID MILK PRODUCTS</t>
  </si>
  <si>
    <t>TOTAL FLUID MILK PRODUCTS</t>
  </si>
  <si>
    <t>LESS: NET DIVERTED TO OTHER PLANTS</t>
  </si>
  <si>
    <t>TOTAL</t>
  </si>
  <si>
    <t>B</t>
  </si>
  <si>
    <t>DISPOSITION - PACKAGED FLUID MILK PRODUCTS</t>
  </si>
  <si>
    <t>TOTAL ROUTE SALES</t>
  </si>
  <si>
    <t>ADD: SALES TO OTHER PLANTS</t>
  </si>
  <si>
    <t>C</t>
  </si>
  <si>
    <t>LESS: TOTAL DISPOSED OF OUTSIDE MARKETING AREA</t>
  </si>
  <si>
    <t>TOTAL IN AREA</t>
  </si>
  <si>
    <t>D</t>
  </si>
  <si>
    <t>Total FMP</t>
  </si>
  <si>
    <t>Diverted to other plants</t>
  </si>
  <si>
    <r>
      <rPr>
        <b/>
        <sz val="11"/>
        <color theme="1"/>
        <rFont val="Calibri"/>
        <family val="2"/>
        <scheme val="minor"/>
      </rPr>
      <t>(D)</t>
    </r>
    <r>
      <rPr>
        <sz val="11"/>
        <color theme="1"/>
        <rFont val="Calibri"/>
        <family val="2"/>
        <scheme val="minor"/>
      </rPr>
      <t xml:space="preserve"> DIVIDED BY</t>
    </r>
    <r>
      <rPr>
        <b/>
        <sz val="11"/>
        <color theme="1"/>
        <rFont val="Calibri"/>
        <family val="2"/>
        <scheme val="minor"/>
      </rPr>
      <t xml:space="preserve"> (C) </t>
    </r>
    <r>
      <rPr>
        <sz val="11"/>
        <color theme="1"/>
        <rFont val="Calibri"/>
        <family val="2"/>
        <scheme val="minor"/>
      </rPr>
      <t>EQUALS PERCENT IN MARKETING AREA (COMPUTE ON COMBINED TOTALS)</t>
    </r>
  </si>
  <si>
    <r>
      <rPr>
        <b/>
        <sz val="11"/>
        <color theme="1"/>
        <rFont val="Calibri"/>
        <family val="2"/>
        <scheme val="minor"/>
      </rPr>
      <t>(C)</t>
    </r>
    <r>
      <rPr>
        <sz val="11"/>
        <color theme="1"/>
        <rFont val="Calibri"/>
        <family val="2"/>
        <scheme val="minor"/>
      </rPr>
      <t xml:space="preserve"> DIVIDED BY </t>
    </r>
    <r>
      <rPr>
        <b/>
        <sz val="11"/>
        <color theme="1"/>
        <rFont val="Calibri"/>
        <family val="2"/>
        <scheme val="minor"/>
      </rPr>
      <t>(B)</t>
    </r>
    <r>
      <rPr>
        <sz val="11"/>
        <color theme="1"/>
        <rFont val="Calibri"/>
        <family val="2"/>
        <scheme val="minor"/>
      </rPr>
      <t xml:space="preserve"> EQUALS PERCENT OF ROUTE SALES (COMPUTE ON COMBINED TOTALS)</t>
    </r>
  </si>
  <si>
    <t>**</t>
  </si>
  <si>
    <t>* ROUTE DISP. &amp; PKGD. TRANSFERS IN THE MARKETING AREA MUST BE 25% OF THE TOTAL ROUTE DISP. AND PKGD. TRANSFERS</t>
  </si>
  <si>
    <t>** TOTAL ROUTE DISP. &amp; PKGD. TRANS. MUST BE 25% OF THE TOTAL QUANTITY OF FLUID MILK PRODUCTS PHYSICALLY RECEIVED AT THE PLANT</t>
  </si>
  <si>
    <t>SECTION 1051.7(A) &amp; (B) MINIMUM DELIVERY REQUIREMENT PER SECTION 1051.13(D)(3)</t>
  </si>
  <si>
    <t>TOTAL PRODUCER AND SECTION 1000.9(C) RECEIPTS</t>
  </si>
  <si>
    <t>E</t>
  </si>
  <si>
    <t>QUANTITY OF BULK FLUID MILK PRODUCTS DIVERTED TO NONPOOL PLANTS</t>
  </si>
  <si>
    <t>F</t>
  </si>
  <si>
    <t>***</t>
  </si>
  <si>
    <t>(F) DIVIDED BY (E) EQUALS PERCENT DIVERTED TO NONPOOL PLANTS 87.81% ***</t>
  </si>
  <si>
    <t>*** QUANTITY OF MILK DIVERTED TO NONPOOL PLANTS MAY NOT EXCEED 90% OF THE GRADE A MILK RECEIVED FROM DAIRY FARMERS</t>
  </si>
  <si>
    <t>RECONCILIATION OF NONFAT DRY MILK</t>
  </si>
  <si>
    <t>Note - Enter in Yellow Cells</t>
  </si>
  <si>
    <t>Handler:</t>
  </si>
  <si>
    <t>Month/ Year:</t>
  </si>
  <si>
    <t>Computation of Nonfluid Loss or (Gain)</t>
  </si>
  <si>
    <t>NFDM Pounds</t>
  </si>
  <si>
    <t>Non-Standard Factors*</t>
  </si>
  <si>
    <t>Standard Factors</t>
  </si>
  <si>
    <t>Beginning Inventory</t>
  </si>
  <si>
    <t>Butterfat Percent **</t>
  </si>
  <si>
    <t>Manufactured</t>
  </si>
  <si>
    <t>Fluid Equivalent Factor</t>
  </si>
  <si>
    <t>Purchased</t>
  </si>
  <si>
    <t>Class IV Fluid Equiv. Factor</t>
  </si>
  <si>
    <t>Sold</t>
  </si>
  <si>
    <t>*Standard Factors will be applied unless a Non-Standard Factor is entered in the blue shaded area.</t>
  </si>
  <si>
    <t>Dumped/Destroyed</t>
  </si>
  <si>
    <t>Ending Inventory</t>
  </si>
  <si>
    <t>** Butterfat percent is calculated per Pound of Powder.</t>
  </si>
  <si>
    <t>Total to Account For</t>
  </si>
  <si>
    <t>Nonfat Dry Milk Used to Fortify Class I</t>
  </si>
  <si>
    <t>Whole Milk</t>
  </si>
  <si>
    <t>2% Milk</t>
  </si>
  <si>
    <t>1% Milk</t>
  </si>
  <si>
    <t>Skim Milk</t>
  </si>
  <si>
    <t>Buttermilk</t>
  </si>
  <si>
    <t>Eggnog</t>
  </si>
  <si>
    <t>Flavored Milk &amp; Drinks</t>
  </si>
  <si>
    <t>Packaged Half-n-Half</t>
  </si>
  <si>
    <t>Packaged Heavy Cream over 27%</t>
  </si>
  <si>
    <t>Sour Cream</t>
  </si>
  <si>
    <t>Yogurt</t>
  </si>
  <si>
    <t>Drinkable Yogurt &amp; Keifer</t>
  </si>
  <si>
    <t>Dips</t>
  </si>
  <si>
    <t>Cottage Cheese, etc.</t>
  </si>
  <si>
    <t>Ice Cream, etc.</t>
  </si>
  <si>
    <t>Nonfluid Used to Produce Class IV:</t>
  </si>
  <si>
    <t>Butter</t>
  </si>
  <si>
    <t>Total Accounted for</t>
  </si>
  <si>
    <t>Loss (Gain)</t>
  </si>
  <si>
    <t>Computation of Receipts of Nonfat Dry Milk</t>
  </si>
  <si>
    <t>Pounds</t>
  </si>
  <si>
    <t>Used in Class II - (Limited to Total to Account For from above)</t>
  </si>
  <si>
    <t>Type</t>
  </si>
  <si>
    <t>Code</t>
  </si>
  <si>
    <t>Class</t>
  </si>
  <si>
    <t>BF</t>
  </si>
  <si>
    <t>Nonfluid Used to Produce</t>
  </si>
  <si>
    <t>Misc</t>
  </si>
  <si>
    <t>Used to Fortify Class I</t>
  </si>
  <si>
    <t>Used in Class IV</t>
  </si>
  <si>
    <t>Loss or (Gain)</t>
  </si>
  <si>
    <t>Total Powder (Cannot be less than 0)</t>
  </si>
  <si>
    <t>Total Pounds Used to Fortify Class I</t>
  </si>
  <si>
    <t>Class IV Fluid Equivalent Factor</t>
  </si>
  <si>
    <t>Total Pounds Used to Produce Class II</t>
  </si>
  <si>
    <t>Total Pounds Used to Produce Class IV</t>
  </si>
  <si>
    <t>BF *</t>
  </si>
  <si>
    <t>Utilization-Report Category</t>
  </si>
  <si>
    <t>Packaged Transfers to in Order Plants</t>
  </si>
  <si>
    <t>FO NO. from Summary</t>
  </si>
  <si>
    <t>Diversion @FWT  &amp;PWT</t>
  </si>
  <si>
    <t>Less diversions to pool plants</t>
  </si>
  <si>
    <t xml:space="preserve">Northeast                          </t>
  </si>
  <si>
    <t xml:space="preserve">Appalachian                        </t>
  </si>
  <si>
    <t xml:space="preserve">Florida                            </t>
  </si>
  <si>
    <t xml:space="preserve">Southeast                          </t>
  </si>
  <si>
    <t xml:space="preserve">Upper Midwest                      </t>
  </si>
  <si>
    <t xml:space="preserve">Central                            </t>
  </si>
  <si>
    <t xml:space="preserve">Mideast                            </t>
  </si>
  <si>
    <t xml:space="preserve">Pacific Northwest                  </t>
  </si>
  <si>
    <t xml:space="preserve">Southwest                          </t>
  </si>
  <si>
    <t xml:space="preserve">Arizona-Las Vegas                  </t>
  </si>
  <si>
    <t xml:space="preserve">NonPool/NonQualify                 </t>
  </si>
  <si>
    <t xml:space="preserve">Producer Handler                   </t>
  </si>
  <si>
    <t xml:space="preserve">Exempt                             </t>
  </si>
  <si>
    <t xml:space="preserve">Partially Regulated                </t>
  </si>
  <si>
    <t xml:space="preserve">Unregulated                        </t>
  </si>
  <si>
    <t>FO Number</t>
  </si>
  <si>
    <t>FO Name</t>
  </si>
  <si>
    <t>Page Total</t>
  </si>
  <si>
    <t>Condensed Lbs</t>
  </si>
  <si>
    <t>Factor</t>
  </si>
  <si>
    <t>*Butterfat is included in the finished product test</t>
  </si>
  <si>
    <t>Computation of Skim Equivalent Pounds  - Utilization of Nonfat Dry Milk</t>
  </si>
  <si>
    <t>Computation of Skim Equivalent Pounds - Receipts of Nonfat Dry Milk</t>
  </si>
  <si>
    <t>Cheese</t>
  </si>
  <si>
    <t>Cream Cheese</t>
  </si>
  <si>
    <t>Nonfluid Used to Produce Class III:</t>
  </si>
  <si>
    <t>Used in Class III - (Limited to Total to Account For from above)</t>
  </si>
  <si>
    <t>Total Pounds Used to Produce Class III</t>
  </si>
  <si>
    <t>Status</t>
  </si>
  <si>
    <t>Condensed BF %</t>
  </si>
  <si>
    <t>Product Equivalent of Condensed Skim Milk</t>
  </si>
  <si>
    <t>used in Class I</t>
  </si>
  <si>
    <t>Used to Fortify Class 1</t>
  </si>
  <si>
    <t>Bulk Cond. Ending Inv.</t>
  </si>
  <si>
    <t>Bulk Cond. Receipts</t>
  </si>
  <si>
    <t>Butterfat Lbs*</t>
  </si>
  <si>
    <t>The sections below are for handlers to use for their convenience to calculate the skim equivlant for Bulk receipt, Usage in products other than class I, shipments or inventory.  There are no links in these sections to the Receipts or Utilization tabs.</t>
  </si>
  <si>
    <r>
      <rPr>
        <b/>
        <i/>
        <u/>
        <sz val="10"/>
        <color theme="0"/>
        <rFont val="Arial"/>
        <family val="2"/>
      </rPr>
      <t xml:space="preserve">Add </t>
    </r>
    <r>
      <rPr>
        <b/>
        <sz val="10"/>
        <color theme="0"/>
        <rFont val="Arial"/>
        <family val="2"/>
      </rPr>
      <t>Skim Equivalent  - Class II Utiliization</t>
    </r>
  </si>
  <si>
    <r>
      <rPr>
        <b/>
        <i/>
        <u/>
        <sz val="10"/>
        <color theme="0"/>
        <rFont val="Arial"/>
        <family val="2"/>
      </rPr>
      <t>Add</t>
    </r>
    <r>
      <rPr>
        <b/>
        <sz val="10"/>
        <color theme="0"/>
        <rFont val="Arial"/>
        <family val="2"/>
      </rPr>
      <t xml:space="preserve"> Skim Equivalent  - Class III Utiliization</t>
    </r>
  </si>
  <si>
    <r>
      <rPr>
        <b/>
        <i/>
        <u/>
        <sz val="10"/>
        <color theme="0"/>
        <rFont val="Arial"/>
        <family val="2"/>
      </rPr>
      <t>Add</t>
    </r>
    <r>
      <rPr>
        <b/>
        <sz val="10"/>
        <color theme="0"/>
        <rFont val="Arial"/>
        <family val="2"/>
      </rPr>
      <t xml:space="preserve"> Skim Equivalent  - Class IV Utiliization</t>
    </r>
  </si>
  <si>
    <t>Condensed Solids Nonfat %</t>
  </si>
  <si>
    <t>Class IV Skim Equivalent</t>
  </si>
  <si>
    <r>
      <rPr>
        <b/>
        <sz val="12"/>
        <rFont val="Calibri"/>
        <family val="2"/>
        <scheme val="minor"/>
      </rPr>
      <t xml:space="preserve">Fortity Class I = Class IV utilization </t>
    </r>
    <r>
      <rPr>
        <b/>
        <sz val="11"/>
        <rFont val="Calibri"/>
        <family val="2"/>
        <scheme val="minor"/>
      </rPr>
      <t xml:space="preserve">                     </t>
    </r>
    <r>
      <rPr>
        <b/>
        <i/>
        <sz val="11"/>
        <rFont val="Calibri"/>
        <family val="2"/>
        <scheme val="minor"/>
      </rPr>
      <t>(Manually add to Utilization tab)</t>
    </r>
  </si>
  <si>
    <r>
      <rPr>
        <b/>
        <i/>
        <sz val="12"/>
        <color theme="0"/>
        <rFont val="Arial"/>
        <family val="2"/>
      </rPr>
      <t xml:space="preserve">Manually Add </t>
    </r>
    <r>
      <rPr>
        <b/>
        <sz val="12"/>
        <color theme="0"/>
        <rFont val="Arial"/>
        <family val="2"/>
      </rPr>
      <t xml:space="preserve"> to Skim Equivalent  - Class IV Utilization</t>
    </r>
  </si>
  <si>
    <r>
      <rPr>
        <b/>
        <i/>
        <sz val="10"/>
        <color theme="0"/>
        <rFont val="Arial"/>
        <family val="2"/>
      </rPr>
      <t>Manually</t>
    </r>
    <r>
      <rPr>
        <b/>
        <sz val="10"/>
        <color theme="0"/>
        <rFont val="Arial"/>
        <family val="2"/>
      </rPr>
      <t xml:space="preserve"> </t>
    </r>
    <r>
      <rPr>
        <b/>
        <i/>
        <sz val="10"/>
        <color theme="0"/>
        <rFont val="Arial"/>
        <family val="2"/>
      </rPr>
      <t>Add</t>
    </r>
    <r>
      <rPr>
        <b/>
        <sz val="10"/>
        <color theme="0"/>
        <rFont val="Arial"/>
        <family val="2"/>
      </rPr>
      <t xml:space="preserve"> to Skim Equivalent Class II Receipt</t>
    </r>
  </si>
  <si>
    <r>
      <t xml:space="preserve">Manually </t>
    </r>
    <r>
      <rPr>
        <b/>
        <i/>
        <sz val="10"/>
        <color theme="0"/>
        <rFont val="Arial"/>
        <family val="2"/>
      </rPr>
      <t>Add</t>
    </r>
    <r>
      <rPr>
        <b/>
        <sz val="10"/>
        <color theme="0"/>
        <rFont val="Arial"/>
        <family val="2"/>
      </rPr>
      <t xml:space="preserve"> to Skim Equivalent Class III Receipt</t>
    </r>
  </si>
  <si>
    <r>
      <rPr>
        <b/>
        <i/>
        <sz val="10"/>
        <color theme="0"/>
        <rFont val="Arial"/>
        <family val="2"/>
      </rPr>
      <t xml:space="preserve">Manually Add </t>
    </r>
    <r>
      <rPr>
        <b/>
        <sz val="10"/>
        <color theme="0"/>
        <rFont val="Arial"/>
        <family val="2"/>
      </rPr>
      <t xml:space="preserve"> to Skim Equivalent Class IV Receipt</t>
    </r>
  </si>
  <si>
    <t>Manufactured Products</t>
  </si>
  <si>
    <t>Nonfat Dry Milk Used to Produce Class II and Nondairy Products</t>
  </si>
  <si>
    <t>Revision:  10/25/2018</t>
  </si>
  <si>
    <t xml:space="preserve">Fluid Skim Equivalent  </t>
  </si>
  <si>
    <t>Product Mfg</t>
  </si>
  <si>
    <t>Bulk Cond. Sales &amp; Used to Produce Class 2, 3 or 4</t>
  </si>
  <si>
    <t>Route Sales - Product Code</t>
  </si>
  <si>
    <t>Coop Utilization - Product Code</t>
  </si>
  <si>
    <t>Plant Utilization - Product Code</t>
  </si>
  <si>
    <t>Coop Utilization - Product Type</t>
  </si>
  <si>
    <t>Plant Utilization - Product Type</t>
  </si>
  <si>
    <t>Coop Utilization - Report Category</t>
  </si>
  <si>
    <t>Plant Utilization - Report Category</t>
  </si>
  <si>
    <t>Coop Receipts - Product Code</t>
  </si>
  <si>
    <t>Plant Receipts - Product Code</t>
  </si>
  <si>
    <t>Coop Receipts - Product Type</t>
  </si>
  <si>
    <t>Plant Receipts - Product Type</t>
  </si>
  <si>
    <t>Coop Receipts - Report Category</t>
  </si>
  <si>
    <t>Plant Receipts - Report Category</t>
  </si>
  <si>
    <t>Year Month :</t>
  </si>
  <si>
    <t>Product 
Pounds</t>
  </si>
  <si>
    <t>Product 
Class</t>
  </si>
  <si>
    <t>Report 
Category</t>
  </si>
  <si>
    <t>Broker 
Name</t>
  </si>
  <si>
    <t>To 
Handler Name</t>
  </si>
  <si>
    <t>To 
Order No.</t>
  </si>
  <si>
    <t>Handler Status</t>
  </si>
  <si>
    <t>Worksheet 1 of 4</t>
  </si>
  <si>
    <t>Bulk Concentrate</t>
  </si>
  <si>
    <t>Bulk Milk</t>
  </si>
  <si>
    <t>Bulk Cream</t>
  </si>
  <si>
    <t>Accidental Loss</t>
  </si>
  <si>
    <t>Buttermilk-Organic</t>
  </si>
  <si>
    <t>9C</t>
  </si>
  <si>
    <t>Producer Milk Bulk Milk</t>
  </si>
  <si>
    <t>Producer Milk</t>
  </si>
  <si>
    <t>Animal Feed</t>
  </si>
  <si>
    <t>Aerated Cream</t>
  </si>
  <si>
    <t>Buttermilk-Plain</t>
  </si>
  <si>
    <t>Distributing</t>
  </si>
  <si>
    <t>Bulk Milk Raw</t>
  </si>
  <si>
    <t>Reverse Osmosis</t>
  </si>
  <si>
    <t>Miscellaneous</t>
  </si>
  <si>
    <t>Anhydrous Milkfat</t>
  </si>
  <si>
    <t>Buttermilk-Whole</t>
  </si>
  <si>
    <t>Exempt</t>
  </si>
  <si>
    <t>Label Reconstituted FMP</t>
  </si>
  <si>
    <t>Bulk Ultra Filtration</t>
  </si>
  <si>
    <t>Ultra Filtration</t>
  </si>
  <si>
    <t>Drinkable Yogurt</t>
  </si>
  <si>
    <t>Non Pool</t>
  </si>
  <si>
    <t>Bulk-Buttermilk</t>
  </si>
  <si>
    <t>Labeled Recon. FMP Disposed as Cl I</t>
  </si>
  <si>
    <t>Partially Regulated</t>
  </si>
  <si>
    <t>PM</t>
  </si>
  <si>
    <t>Bulk-Concentrated Milk</t>
  </si>
  <si>
    <t>Dumped</t>
  </si>
  <si>
    <t>FatFree-Fortified</t>
  </si>
  <si>
    <t>Producer Handler</t>
  </si>
  <si>
    <t>Bulk-Eggnog</t>
  </si>
  <si>
    <t>FatFree-Plain</t>
  </si>
  <si>
    <t>Supply</t>
  </si>
  <si>
    <t>Bulk-Low Fat</t>
  </si>
  <si>
    <t>Route Disposition Class I</t>
  </si>
  <si>
    <t>Flavored Drink</t>
  </si>
  <si>
    <t>Bulk-Nonfat</t>
  </si>
  <si>
    <t>Flavored Milk</t>
  </si>
  <si>
    <t>Bulk-Reduced Fat</t>
  </si>
  <si>
    <t>Lactose-free Fat Free</t>
  </si>
  <si>
    <t>Bulk-Skim Cond.-UnSweet</t>
  </si>
  <si>
    <t>Used To Produce</t>
  </si>
  <si>
    <t>Lactose-free Low Fat</t>
  </si>
  <si>
    <t>Bulk-Whole Cond.-UnSweet</t>
  </si>
  <si>
    <t>Lactose-free Reduced Fat</t>
  </si>
  <si>
    <t>Bulk-Whole Milk</t>
  </si>
  <si>
    <t>Lactose-free Whole</t>
  </si>
  <si>
    <t>Lowfat 1% Fortified</t>
  </si>
  <si>
    <t>Bulk-Skim Cond.-Sweet</t>
  </si>
  <si>
    <t>Commercial Food-Cream</t>
  </si>
  <si>
    <t>Lowfat 1% Plain</t>
  </si>
  <si>
    <t>Commercial Food-Milk</t>
  </si>
  <si>
    <t>Milkshake &lt; half gallon</t>
  </si>
  <si>
    <t>Bulk-Whole Cond.-Sweet</t>
  </si>
  <si>
    <t>Organic Eggnog</t>
  </si>
  <si>
    <t>Organic Fat Free Milk (Skim)</t>
  </si>
  <si>
    <t>Organic Fat Reduced Milk Products</t>
  </si>
  <si>
    <t>Organic Flavored Fat Reduced Milk</t>
  </si>
  <si>
    <t>Buttermilk Blend</t>
  </si>
  <si>
    <t>Organic Flavored Whole Milk</t>
  </si>
  <si>
    <t>Buttermilk Powder</t>
  </si>
  <si>
    <t>Organic Low Fat Milk (1%)</t>
  </si>
  <si>
    <t>Organic Reduced Fat Milk (2%)</t>
  </si>
  <si>
    <t>Organic Whole Milk Products</t>
  </si>
  <si>
    <t>Reduced Fat 2% Fortified</t>
  </si>
  <si>
    <t>Butteroil</t>
  </si>
  <si>
    <t>Reduced Fat 2% Plain</t>
  </si>
  <si>
    <t>Calcium Caseinate</t>
  </si>
  <si>
    <t>Reduced Fat Low Carb</t>
  </si>
  <si>
    <t>Cheese-American</t>
  </si>
  <si>
    <t>Whole Low Carb</t>
  </si>
  <si>
    <t>Cheese-Cheddar</t>
  </si>
  <si>
    <t>Cheese-Italian</t>
  </si>
  <si>
    <t>Cheese-Mexican</t>
  </si>
  <si>
    <t>Nongrade A</t>
  </si>
  <si>
    <t>Cheese-Other</t>
  </si>
  <si>
    <t>Commercial Food-Packaged</t>
  </si>
  <si>
    <t>Cottage Cheese</t>
  </si>
  <si>
    <t>Cream Heavy</t>
  </si>
  <si>
    <t>Cream Light</t>
  </si>
  <si>
    <t>Drinkable Yogurt (Class II)</t>
  </si>
  <si>
    <t>Eggnog-UTP</t>
  </si>
  <si>
    <t>Skim Milk Powder</t>
  </si>
  <si>
    <t>Frozen Cream</t>
  </si>
  <si>
    <t>Whole Milk Powder</t>
  </si>
  <si>
    <t>Half &amp; Half</t>
  </si>
  <si>
    <t>Hard Cheese</t>
  </si>
  <si>
    <t>Ice Cream (&amp; Mix)</t>
  </si>
  <si>
    <t>Lactose</t>
  </si>
  <si>
    <t>Milk Protein Conc 42</t>
  </si>
  <si>
    <t>Milk Protein Conc 56</t>
  </si>
  <si>
    <t>Milk Protein Conc 70</t>
  </si>
  <si>
    <t>Milk Protein Conc 75</t>
  </si>
  <si>
    <t>Milk Protein Conc 80</t>
  </si>
  <si>
    <t>Milk Protein Conc 85</t>
  </si>
  <si>
    <t>Milk Protein Conc 90</t>
  </si>
  <si>
    <t>Milk Protein Isol 85</t>
  </si>
  <si>
    <t>Milk Protein Isol 90</t>
  </si>
  <si>
    <t>Other Baking Products</t>
  </si>
  <si>
    <t>Other Class II Beverages</t>
  </si>
  <si>
    <t>Packaged-Skim Cond.-Sweet</t>
  </si>
  <si>
    <t>Packaged-Skim Cond.-UnSweet</t>
  </si>
  <si>
    <t>Packaged-Whole Cond.-Sweet</t>
  </si>
  <si>
    <t>Packaged-Whole Cond.-UnSweet</t>
  </si>
  <si>
    <t>Plastic Cream</t>
  </si>
  <si>
    <t>Prepared Foods</t>
  </si>
  <si>
    <t>Rennet Casein</t>
  </si>
  <si>
    <t>Ricotta Cheese</t>
  </si>
  <si>
    <t>Sodium Caseinate</t>
  </si>
  <si>
    <t>Sour Cream &amp; Dips</t>
  </si>
  <si>
    <t>Whey Powder</t>
  </si>
  <si>
    <t>Whey Powder 35</t>
  </si>
  <si>
    <t>Whey Powder 50</t>
  </si>
  <si>
    <t>Whey Powder 65</t>
  </si>
  <si>
    <t>Whey Powder 80</t>
  </si>
  <si>
    <t>916-702-6455</t>
  </si>
  <si>
    <t>833-673-3751</t>
  </si>
  <si>
    <t>P.O. Box 6660</t>
  </si>
  <si>
    <t>Folsom, CA 95763</t>
  </si>
  <si>
    <t>101, INC. .. PENDLETON, IN</t>
  </si>
  <si>
    <t>ABBOTT LAB.-ROSS PRODUCTS DIV. .. ALTAVISTA, VA</t>
  </si>
  <si>
    <t>ABBOTT LAB.-ROSS PRODUCTS DIV. .. COLUMBUS, OH</t>
  </si>
  <si>
    <t>ABBOTT LAB.-ROSS PRODUCTS DIV. .. STURGIS, MI</t>
  </si>
  <si>
    <t>AGLAMESIS BROS .. CINCINNATI, OH</t>
  </si>
  <si>
    <t>AGRI-MARK - WEST SPRINGFIELD .. WEST SPRINGFIELD, MA</t>
  </si>
  <si>
    <t>AGROPUR, INC. - APPLETON .. APPLETON, WI</t>
  </si>
  <si>
    <t>ALAIN ROYER .. LONGUEUIL QUE, CN</t>
  </si>
  <si>
    <t>ALAMANCE FOODS, INC. .. BURLINGTON, NC</t>
  </si>
  <si>
    <t>ALPINE DAIRY, LLC .. WINESBURG, OH</t>
  </si>
  <si>
    <t>Amish Country Farms Nonmembers .. Totowa, NJ</t>
  </si>
  <si>
    <t>AMPI - JIM FALLS .. JIM FALLS, WI</t>
  </si>
  <si>
    <t>ANDERSON CUSTOM PROCESSING,INC .. LITTLE FALLS, MN</t>
  </si>
  <si>
    <t>ANTONIO MOZZARELLA .. NEWARK, NJ</t>
  </si>
  <si>
    <t>ARPS DAIRY, INC. .. Defiance, OH</t>
  </si>
  <si>
    <t>Arps Nonmembers(pooled on White Eagle) .. Defiance, OH</t>
  </si>
  <si>
    <t>ATLAS WHOLESALE FOOD .. DETROIT, MI</t>
  </si>
  <si>
    <t>AURORA ORGANIC DAIRY .. PLATTEVILLE, CO</t>
  </si>
  <si>
    <t>BAKERS GOLDEN DAIRY, LLC .. New Waterford, OH</t>
  </si>
  <si>
    <t>BAKERY CHEF .. LOUISVILLE, KY</t>
  </si>
  <si>
    <t>BEAVER MEADOW .. DUBOIS, PA</t>
  </si>
  <si>
    <t>BEL CHEESE .. LEITCHFIELD, KY</t>
  </si>
  <si>
    <t>BELLISIO FOODS .. JACKSON, OH</t>
  </si>
  <si>
    <t>BEN &amp; JERRYS ICE CREAM .. WATERBURY, VT</t>
  </si>
  <si>
    <t>BERNER FOOD AND BEVERAGE, INC. .. DAKOTA, IL</t>
  </si>
  <si>
    <t>BIAZZO DAIRY .. RIDGEFIELD, NJ</t>
  </si>
  <si>
    <t>BIG BOY FOOD GROUP, LLC .. DETROIT, MI</t>
  </si>
  <si>
    <t>BIRDS EYE FOODS, INC. DARIEN .. DARIEN, WI</t>
  </si>
  <si>
    <t>BLUE BELL CREAMERY .. BRENHAM, TX</t>
  </si>
  <si>
    <t>BLUE BELL CREAMERY .. BROKEN ARROW, OK</t>
  </si>
  <si>
    <t>BLUE BELL CREAMERY .. SYLACAUGA, AL</t>
  </si>
  <si>
    <t>BLUEGRASS INGREDIENTS GLASGOW .. GLASGOW, KY</t>
  </si>
  <si>
    <t>BLUEGRASS INGREDIENTS SPRINGFI .. SPRINGFIELD, KY</t>
  </si>
  <si>
    <t>BORDEN DAIRY CO. OF SC DIP .. CHARLESTON, SC</t>
  </si>
  <si>
    <t>BORDEN DY OF KENTUCKY DIP .. LONDON, KY</t>
  </si>
  <si>
    <t>BREWSTER CHEESE COMPANY .. BREWSTER, OH</t>
  </si>
  <si>
    <t>Brewster Nonmembers .. Brewster, OH</t>
  </si>
  <si>
    <t>BRINKS FAMILY CREAMERY .. MCBAIN, MI</t>
  </si>
  <si>
    <t>BROWNS DAIRY .. VALPARAISO, IN</t>
  </si>
  <si>
    <t>BUNKER HILL CHEESE CO. .. MILLERSBURG, OH</t>
  </si>
  <si>
    <t>BURNETT DAIRY .. GRANTSBURG, WI</t>
  </si>
  <si>
    <t>BUTTERFIELD FOODS .. NOBLESVILLE, IN</t>
  </si>
  <si>
    <t>BYRNES &amp; KIEFER CO. .. CALLERY, PA</t>
  </si>
  <si>
    <t>CAMBRIDGE CHEESE COMPANY .. ONSTED, MI</t>
  </si>
  <si>
    <t>CAMPBELL SOUP CO. .. NAPOLEON, OH</t>
  </si>
  <si>
    <t>CANON DAIRY .. West Middlesex, PA</t>
  </si>
  <si>
    <t>CASCADE CHEESE CO. .. CASCADE, WI</t>
  </si>
  <si>
    <t>CASTELLI AMERICA .. ASHVILLE, NY</t>
  </si>
  <si>
    <t>CAYUGA MILK INGREDIENTS .. AUBURN, NY</t>
  </si>
  <si>
    <t>CEDAR VALLEY CHEESE .. BELGIUM, WI</t>
  </si>
  <si>
    <t>CENTENNIAL FARMS .. ATLANTA, GA</t>
  </si>
  <si>
    <t>CHELLINO CHEESE .. JOLIET, IL</t>
  </si>
  <si>
    <t>CHELTON HOUSE .. BRIDGEPORT, NJ</t>
  </si>
  <si>
    <t>CHOBANI GREEK YOGURT .. NEW BERLIN, NY</t>
  </si>
  <si>
    <t>CLOVER FARMS DAIRY CO. .. Reading, PA</t>
  </si>
  <si>
    <t>CLOVER HILL DAIRY .. MECHANICSVILLE, MD</t>
  </si>
  <si>
    <t>CLOVERLAND FARMS DAIRY .. BALTIMORE, MD</t>
  </si>
  <si>
    <t>COLD STAR DAIRY .. MT. EPHRAIM, NJ</t>
  </si>
  <si>
    <t>CONAGRA BRANDS - INDIANAPOLIS .. INDIANAPOLIS, IN</t>
  </si>
  <si>
    <t>CONAGRA BRANDS BAKERY .. INDIANAPOLIS, IN</t>
  </si>
  <si>
    <t>CONAGRA GROCERY PRODUCTS .. MENOMONIE, WI</t>
  </si>
  <si>
    <t>CONTINENTAL DAIRY FACILITIES .. Coopersville, MI</t>
  </si>
  <si>
    <t>COOKS FARM DAIRY .. ORTONVILLE, MI</t>
  </si>
  <si>
    <t>COOPERATIVE REGIONS OF ORGANIC .. CHASEBURG, WI</t>
  </si>
  <si>
    <t>COUNTRY DELITE FARMS-NASHVILLE .. NASHVILLE, TN</t>
  </si>
  <si>
    <t>COUNTRY FOOD LLC .. MECHANICSBURG, PA</t>
  </si>
  <si>
    <t>COUNTRY MEADOWS FARM, INC .. HUDSON, IN</t>
  </si>
  <si>
    <t>COUNTRY PARLOUR ICE CREAM CO .. NORTH ROYALTON, OH</t>
  </si>
  <si>
    <t>CRAIGS STATION CREAMERY .. PAVILION, NY</t>
  </si>
  <si>
    <t>CROWLEY - LA FARGEVILLE .. LA FARGEVILLE, NY</t>
  </si>
  <si>
    <t>CROWLEY FOODS, INC. .. Arkport, NY</t>
  </si>
  <si>
    <t>CUMBERLAND DAIRY .. BRIDGETON, NJ</t>
  </si>
  <si>
    <t>CUSTOM CULINARY, INC. .. AVON, OH</t>
  </si>
  <si>
    <t>DAIRY CHEM LABORATORIES, INC. .. FISHERS, IN</t>
  </si>
  <si>
    <t>DAIRY FARMERS OF AMERICA - FO1 .. READING, PA</t>
  </si>
  <si>
    <t>DAIRY FARMERS OF AMERICA - MID .. MIDDLEBURY CENTER, PA</t>
  </si>
  <si>
    <t>DAIRY FARMERS OF AMERICA, INC. .. Cass City, MI</t>
  </si>
  <si>
    <t>DAIRY FARMERS OF AMERICA, INC. .. Goshen, IN</t>
  </si>
  <si>
    <t>Dairy Farmers of America, Inc.,  9c .. Kansas City, KS</t>
  </si>
  <si>
    <t>Dairy Farmers of America, Inc., CAC Div. 102  9c .. Kansas City, KS</t>
  </si>
  <si>
    <t>Dairy Farmers of America, Inc., CAC Div. 112  9c .. Kansas City, KS</t>
  </si>
  <si>
    <t>Dairy Farmers of America, Inc., Grapevine, TX FO126 9c .. Kansas City, KS</t>
  </si>
  <si>
    <t>Dairy Farmers of America, Inc., Kansas City FO32  9c .. Kansas City, KS</t>
  </si>
  <si>
    <t>Dairy Farmers of America, Inc., Louisville KY FO5  9c .. Kansas City, KS</t>
  </si>
  <si>
    <t>Dairy Farmers of America, Inc., Mideast  Medina 9c .. Kansas City, KS</t>
  </si>
  <si>
    <t>Dairy Farmers of America, Inc., Mideast CROPP Medina  9c .. Kansas City, KS</t>
  </si>
  <si>
    <t>Dairy Farmers of America, Inc., NEAC Syracuse  9c .. Kansas City, KS</t>
  </si>
  <si>
    <t>Dairy Farmers of America, Inc., NEAC Syracuse  FO1 9c .. Kansas City, KS</t>
  </si>
  <si>
    <t>Dairy Farmers of America, Inc., SEAC Knoxville  9c .. Kansas City, KS</t>
  </si>
  <si>
    <t>Dairy Farmers of America, Inc., SEAC Knoxville FO7 9c .. Kansas City, KS</t>
  </si>
  <si>
    <t>Dairy Farmers of America, Inc., Syracuse FO1  9c .. Kansas City, KS</t>
  </si>
  <si>
    <t>DAIRY FRESH HIGH POINT .. HIGH POINT, NC</t>
  </si>
  <si>
    <t>DAIRY MAID .. FREDRICK, MD</t>
  </si>
  <si>
    <t>DAIRY MIX .. ST.PETERSBURG, FL</t>
  </si>
  <si>
    <t>DAISY BRAND .. WOOSTER, OH</t>
  </si>
  <si>
    <t>Dannon Nonmembers .. Minster, OH</t>
  </si>
  <si>
    <t>DARICONCEPTS - POLLOCK .. POLLOCK, SD</t>
  </si>
  <si>
    <t>DARICONCEPTS .. EL DORADO SPRINGS, MO</t>
  </si>
  <si>
    <t>DAVISCO FOODS INTERNTIONAL,INC .. LAKE NORDEN, SD</t>
  </si>
  <si>
    <t>DEAN DAIRY DECATUR .. DECATUR, IN</t>
  </si>
  <si>
    <t>DEAN FOODS - LE MARS .. LE MARS, IA</t>
  </si>
  <si>
    <t>DECATUR DAIRY .. BRODHEAD, WI</t>
  </si>
  <si>
    <t>DENALI INGREDIENTS .. NEW BERLIN, WI</t>
  </si>
  <si>
    <t>DENMANDALE DAIRY .. CORTLAND, OH</t>
  </si>
  <si>
    <t>DFA DAIRY BRANDS - ROCKFORD NP .. ROCKFORD, IL</t>
  </si>
  <si>
    <t>DFA DAIRY BRANDS IC-BELVIDERE .. BELVIDERE, IL</t>
  </si>
  <si>
    <t>DFA SPRINGFIELD, MO .. SPRINGFIELD, MO</t>
  </si>
  <si>
    <t>DFA, INC FALLON .. FALLON, NV</t>
  </si>
  <si>
    <t>DFA/DMS Nonmembers .. Syracuse, NY</t>
  </si>
  <si>
    <t>DIPPIN DOTS .. PADUCAH, KY</t>
  </si>
  <si>
    <t>DREYERS GRAND ICE CREAM .. LAUREL, MD</t>
  </si>
  <si>
    <t>DUTCH VALLEY .. SUNBURY, PA</t>
  </si>
  <si>
    <t>EAST SIDE JERSEY - BIRMINGHAM .. BIRMINGHAM,, AL</t>
  </si>
  <si>
    <t>EAST SIDE JERSEY - BISMARK .. BISMARCK, ND</t>
  </si>
  <si>
    <t>EAST SIDE JERSEY - HAMMOND .. HAMMOND, LA</t>
  </si>
  <si>
    <t>EAST SIDE JERSEY - O FALLON .. O FALLON, IL</t>
  </si>
  <si>
    <t>EAST SIDE JERSEY - WOODBURY .. WOODBURY, MN</t>
  </si>
  <si>
    <t>EASTSIDE JERSEY SIOUX FALLS .. SIOUX FALLS, SD</t>
  </si>
  <si>
    <t>EDELWEISS CREAMERY .. MONTICELLO, WI</t>
  </si>
  <si>
    <t>Edge Dairy Farmer Cooperative (pooled on WalMart) .. Green Bay, WI</t>
  </si>
  <si>
    <t>EMPIRE CHEESE .. CUBA, NY</t>
  </si>
  <si>
    <t>ESTHER PRICE CANDY CO. .. DAYTON, OH</t>
  </si>
  <si>
    <t>FAGE USA DAIRY INDUSTRY, INC. .. JOHNSTOWN, NY</t>
  </si>
  <si>
    <t>FAIRLIFE, LLC .. Coopersville, MI</t>
  </si>
  <si>
    <t>FAIRLIFE, LLC. - GOODYEAR .. Goodyear, AZ</t>
  </si>
  <si>
    <t>FARM COUNTRY CHEESE HOUSE .. LAKEVIEW, MI</t>
  </si>
  <si>
    <t>FARM FIRST DAIRY COOPERATIVE .. KEWASKUM, WI</t>
  </si>
  <si>
    <t>Farmers Cheese Co-op Grade B Milk .. New Wilmington, PA</t>
  </si>
  <si>
    <t>Farmfirst Dairy Cooperative (pooled on Jilberts) .. Nakoosa Trail, WI</t>
  </si>
  <si>
    <t>FIELDBROOK FARMS - LAKEWOOD .. LAKEWOOD, NJ</t>
  </si>
  <si>
    <t>FINGER LAKE MILK COOP., INC. .. PENN YAN, NY</t>
  </si>
  <si>
    <t>FOREMOST FARMS .. APPLETON, WI</t>
  </si>
  <si>
    <t>FOREMOST FARMS .. CHILTON, WI</t>
  </si>
  <si>
    <t>FOREMOST FARMS .. MARSHFIELD, WI</t>
  </si>
  <si>
    <t>FOREMOST FARMS .. MILAN, WI</t>
  </si>
  <si>
    <t>FOREMOST FARMS .. RICHLAND CENTER, WI</t>
  </si>
  <si>
    <t>FOREMOST FARMS .. Sparta, WI</t>
  </si>
  <si>
    <t>FOREMOST FARMS USA .. CLAYTON, WI</t>
  </si>
  <si>
    <t>FOREMOST FARMS USA .. PRESTON, MN</t>
  </si>
  <si>
    <t>FRANKLIN COUNTY CHEESE .. ENOSBURG FALLS, VT</t>
  </si>
  <si>
    <t>FRIENDLYS ICE CREAM - WILBRAH .. WILBRAHAM, MA</t>
  </si>
  <si>
    <t>FRIENDSHIP DAIRY .. FRIENDSHIP, NY</t>
  </si>
  <si>
    <t>FROSTBITE .. TOLEDO, OH</t>
  </si>
  <si>
    <t>GALLIKER DAIRY FOR PRDP MENU .. Johnstown, PA</t>
  </si>
  <si>
    <t>GALLOWAY-NEENAH .. NEENAH, WI</t>
  </si>
  <si>
    <t>GARELICK FARMS, LLC - FLORENCE .. FLORENCE, NJ</t>
  </si>
  <si>
    <t>GIANT EAGLE FRESH FOODS .. FREEDOM, PA</t>
  </si>
  <si>
    <t>GIBBSVILLE CHEESE CO., INC. .. SHEBOYGAN FALLS, WI</t>
  </si>
  <si>
    <t>GILSA DAIRY .. OMAHA, NE</t>
  </si>
  <si>
    <t>GIVAUDAN ROURE FLAVORS CORP. .. FLORENCE, KY</t>
  </si>
  <si>
    <t>GOAT RODEO FARM AND DAIRY .. ALLISON PARK, PA</t>
  </si>
  <si>
    <t>GOLDEN AGE .. WOODHULL, NY</t>
  </si>
  <si>
    <t>GOLFO DI NAPOLI DAIRY .. WARREN, IN</t>
  </si>
  <si>
    <t>GOOD HUMOR - SIKESTON .. SIKESTON, MO</t>
  </si>
  <si>
    <t>GRAETERS ICE CREAM - PADDOCK .. CINCINNATI, OH</t>
  </si>
  <si>
    <t>GRAF CREAMERY .. ZACHOW, WI</t>
  </si>
  <si>
    <t>GRANDE CHEESE .. BROWNSVILLE, WI</t>
  </si>
  <si>
    <t>GRANDE CHEESE .. JUDA, WI</t>
  </si>
  <si>
    <t>GRASSLAND DAIRY (BUTTER PLANT) .. Greenwood, WI</t>
  </si>
  <si>
    <t>GREAT LAKES CHEESE .. ADAMS, NY</t>
  </si>
  <si>
    <t>GREEN CEDAR DAIRY .. DEARBORN, MI</t>
  </si>
  <si>
    <t>GREEN FIELD FARMS DAIRY .. FREDERICKSBURG, OH</t>
  </si>
  <si>
    <t>GREEN VALE FARMS .. COOPERSVILLE, MI</t>
  </si>
  <si>
    <t>GREENVILLE VENTURE PARTNERS .. Greenville, MI</t>
  </si>
  <si>
    <t>GUGGISBERG CHEESE CO. .. MILLERSBURG, OH</t>
  </si>
  <si>
    <t>GUGGISBERG CHEESE CO.-PLANT #2 .. SUGARCREEK, OH</t>
  </si>
  <si>
    <t>Guggisberg Nonmembers .. Millersburg, OH</t>
  </si>
  <si>
    <t>GUIDA SEIBERT DAIRY .. NEW BRITAIN, CT</t>
  </si>
  <si>
    <t>GW PACKAGING .. WARMINSTER, PA</t>
  </si>
  <si>
    <t>H.P. HOOD - ONEIDA .. ONEIDA, NY</t>
  </si>
  <si>
    <t>H.P. HOOD, INC. - AGAWAM .. AGAWAM, MA</t>
  </si>
  <si>
    <t>H.P. HOOD, INC. .. SUFFIELD, CT</t>
  </si>
  <si>
    <t>H.P. HOOD, INC. .. VERNON, NY</t>
  </si>
  <si>
    <t>H.P. HOOD, LLC .. PORTLAND, ME</t>
  </si>
  <si>
    <t>H.P. HOOD, LLC .. SACRAMENTO, CA</t>
  </si>
  <si>
    <t>HARRISBURG DAIRY .. HARRISBURG, PA</t>
  </si>
  <si>
    <t>HAYWOOD FAMILY CHEESE .. HASTINGS, MI</t>
  </si>
  <si>
    <t>HEARTLAND FOOD PRODUCTS GROUP .. INDIANAPOLIS, IN</t>
  </si>
  <si>
    <t>HEGGYS CONFECTIONERY .. ALLIANCE, OH</t>
  </si>
  <si>
    <t>HEINZ FROZEN FOODS .. MASSILLON, OH</t>
  </si>
  <si>
    <t>HENNING CHEESE FACTORY .. KIEL, WI</t>
  </si>
  <si>
    <t>HERITAGE FARMS .. MURFREESBORO, TN</t>
  </si>
  <si>
    <t>HERSHEY ICE CREAM .. HARRISBURG, PA</t>
  </si>
  <si>
    <t>HIGH DESERT MILK, INC. .. BURLEY, ID</t>
  </si>
  <si>
    <t>HILLSHIRE BRANDS TRAVERSE .. TRAVERSE CITY, MI</t>
  </si>
  <si>
    <t>HILMAR CHEESE - DALHART .. DALHART, TX</t>
  </si>
  <si>
    <t>HOLMES CHEESE .. MILLERSBURG, OH</t>
  </si>
  <si>
    <t>Horizon Nonmembers .. Broomfield, CO</t>
  </si>
  <si>
    <t>HOUSE OF FLAVORS .. LUDINGTON, MI</t>
  </si>
  <si>
    <t>HP HOOD, INC BATAVIA .. BATAVIA, NY</t>
  </si>
  <si>
    <t>HUDSONVILLE CREAMERY .. HOLLAND, MI</t>
  </si>
  <si>
    <t>HUNTER FARMS, INC. .. HIGH POINT, NC</t>
  </si>
  <si>
    <t>INDIAN CREEK CREAMERY .. DE GRAFF, OH</t>
  </si>
  <si>
    <t>JACKSON DAIRY .. HUTCHINSON, KS</t>
  </si>
  <si>
    <t>JOGUE-NORTHVILLE LABORATORIES .. NORTHVILLE, MI</t>
  </si>
  <si>
    <t>JOHN KOLLER &amp; SON, INC. .. FREDONIA, PA</t>
  </si>
  <si>
    <t>Kalona Nonmembers .. Kalona, IA</t>
  </si>
  <si>
    <t>KANPAK LLC PENN YAN .. PENN YAN, NY</t>
  </si>
  <si>
    <t>KANSAS DAIRY DEVELOPMENT .. DEERFIELD, KS</t>
  </si>
  <si>
    <t>KANSAS DAIRY INGREDIENTS .. HUGOTON, KS</t>
  </si>
  <si>
    <t>KB SPECIALTY FOODS .. GREENSBURG, IN</t>
  </si>
  <si>
    <t>KEMPS, LLC .. FARMINGTON, MN</t>
  </si>
  <si>
    <t>KEMPS, LLC .. ROCHESTER, MN</t>
  </si>
  <si>
    <t>KENS FOODS .. MARLBOROUGH, MA</t>
  </si>
  <si>
    <t>KENS FOODS LEBANON .. LEBANON, IN</t>
  </si>
  <si>
    <t>KERRY, INC. .. ROCHESTER, MN</t>
  </si>
  <si>
    <t>KERRY, INC.- JACKSON .. JACKSON, WI</t>
  </si>
  <si>
    <t>KETTLE CREATIONS .. LIMA, OH</t>
  </si>
  <si>
    <t>KLONDIKE CHEESE .. Monroe, WI</t>
  </si>
  <si>
    <t>KOLB-LENA BRESSE BLEU, INC. .. Lena, IL</t>
  </si>
  <si>
    <t>KRAFT - BEAVER DAM .. BEAVER DAM, WI</t>
  </si>
  <si>
    <t>KRAFT - LOWVILLE .. LOWVILLE, NY</t>
  </si>
  <si>
    <t>KRAFT - SPRINGFIELD .. SPRINGFIELD, MO</t>
  </si>
  <si>
    <t>KRAFT - WALTON .. WALTON, NY</t>
  </si>
  <si>
    <t>KRAFT FOODS - DOVER, DE .. DOVER, DE</t>
  </si>
  <si>
    <t>KRAFT HEINZ - MUSCATINE .. MUSCATINE, IA</t>
  </si>
  <si>
    <t>KRAFT, INC. .. KENDALLVILLE, IN</t>
  </si>
  <si>
    <t>KROGER - STATE AVENUE .. CINCINNATI, OH</t>
  </si>
  <si>
    <t>KWIK TRIP, INC. .. LA CROSSE, WI</t>
  </si>
  <si>
    <t>L.J. MINOR FACTORY-NESTLE USA .. CLEVELAND, OH</t>
  </si>
  <si>
    <t>LA COLOMBE TORREFACTION, INC. .. NORTON SHORES, MI</t>
  </si>
  <si>
    <t>LA MAGNA .. PITTSBURGH, PA</t>
  </si>
  <si>
    <t>LA QUESERA MEXICANA .. GREENEVILLE, TN</t>
  </si>
  <si>
    <t>LACTALIS USA, INC. .. BELMONT, WI</t>
  </si>
  <si>
    <t>LAKEVIEW FARMS .. DELPHOS, OH</t>
  </si>
  <si>
    <t>LANCO/HANCOCK (PREV SAPUTO) .. HANCOCK, MD</t>
  </si>
  <si>
    <t>LAND O LAKES .. CARLISLE, PA</t>
  </si>
  <si>
    <t>Land O Lakes Inc. (pooled on DFA NE) .. Arden Hills, MN</t>
  </si>
  <si>
    <t>LAND O LAKES, INC .. HILLSBORO, WI</t>
  </si>
  <si>
    <t>LAND-O-LAKES .. KENT, OH</t>
  </si>
  <si>
    <t>LAYTON DAIRY (KROGER) .. LAYTON, UT</t>
  </si>
  <si>
    <t>LE SUEUR CHEESE CO. .. LE SUEUR, MN</t>
  </si>
  <si>
    <t>LEE CHEE LLC. .. SUTTONS BAY, MI</t>
  </si>
  <si>
    <t>LEHIGH VALLEY DAIRIES LANSDALE .. LANSDALE, PA</t>
  </si>
  <si>
    <t>LEIBYS ICE CREAM .. TAMAQUA, PA</t>
  </si>
  <si>
    <t>LEPRINO FOODS .. WAVERLY, NY</t>
  </si>
  <si>
    <t>LEPRINO FOODS CO. .. ALLENDALE, MI</t>
  </si>
  <si>
    <t>LEPRINO FOODS CO. .. REMUS, MI</t>
  </si>
  <si>
    <t>LEPRINO FOODS COMPANY .. GREELEY, CO</t>
  </si>
  <si>
    <t>LIFEWAY FOODS, INC. .. WAUKESHA, WI</t>
  </si>
  <si>
    <t>LONE STAR MILK PRODUCERS .. WINDTHORST, TX</t>
  </si>
  <si>
    <t>LOT HILL DAIRY .. SEYMOUR, IN</t>
  </si>
  <si>
    <t>LUDWIG DAIRY-UNITED WORLD IMPT .. DIXON, IL</t>
  </si>
  <si>
    <t>LYONS MAGNUS .. WALTON, KY</t>
  </si>
  <si>
    <t>MADISON FARMS BUTTER CO .. ST LOUIS, MO</t>
  </si>
  <si>
    <t>MAIN STREET GOURMET .. CUYAHOGA FALLS, OH</t>
  </si>
  <si>
    <t>MANCUSO CHEESE .. JOLIET, IL</t>
  </si>
  <si>
    <t>MAPLE GROVE .. MILLADORE, WI</t>
  </si>
  <si>
    <t>Maple Row Nonmembers(pooled on Meijer) .. Grand Rapids, MI</t>
  </si>
  <si>
    <t>MARVA MAID .. LANDOVER, MD</t>
  </si>
  <si>
    <t>MARYLAND-VIRGINIA MILK PROD. .. LAUREL, MD</t>
  </si>
  <si>
    <t>MAYFIELD DAIRY ATHENS .. ATHENS, TN</t>
  </si>
  <si>
    <t>MAYFIELD ICE CREAM .. BIRMINGHAM, AL</t>
  </si>
  <si>
    <t>MCJAK CANDY COMPANY .. MEDINA, OH</t>
  </si>
  <si>
    <t>MEADOWVALE ICE CREAM, INC. .. SANDWICH, IL</t>
  </si>
  <si>
    <t>MEISTER CHEESE CO.LLC .. MUSCODA, WI</t>
  </si>
  <si>
    <t>MERRY MILK MAID, INC. .. URBANCREST, OH</t>
  </si>
  <si>
    <t>MICELI DAIRY PRODUCTS .. CLEVELAND, OH</t>
  </si>
  <si>
    <t>MICHIGAN FARM CHEESE DAIRY .. FOUNTAIN, MI</t>
  </si>
  <si>
    <t>MIDDLEFIELDS ORIG.CHEESE COOP .. MIDDLEFIELD, OH</t>
  </si>
  <si>
    <t>MIDLAND FARMS, INC. .. MENANDS, NY</t>
  </si>
  <si>
    <t>MIDWEST VEAL .. ZEELAND, MI</t>
  </si>
  <si>
    <t>MILK SPECIALTIES GLOBAL .. NORFOLK, NE</t>
  </si>
  <si>
    <t>MILK SPECIALTIES GLOBAL ADELL .. ADELL, WI</t>
  </si>
  <si>
    <t>MILK SPECIALTIES GLOBAL BOSCOB .. BOSCOBEL, WI</t>
  </si>
  <si>
    <t>MINERVA DAIRY .. MINERVA, OH</t>
  </si>
  <si>
    <t>Minerva Nonmembers .. Minerva, OH</t>
  </si>
  <si>
    <t>MITCHELLS HOMEMADE ICE CREAM .. CLEVELAND, OH</t>
  </si>
  <si>
    <t>MMPA - OVID .. Ovid, MI</t>
  </si>
  <si>
    <t>MMPA, CONSTANTINE .. Constantine, MI</t>
  </si>
  <si>
    <t>MONTENA CHEESE .. RIDGEFIELD, NJ</t>
  </si>
  <si>
    <t>MORLEY CANDY MAKERS .. CLINTON TOWNSHIP, MI</t>
  </si>
  <si>
    <t>MORNINGSTAR SAPUTO FOODS, LLC .. Murray, KY</t>
  </si>
  <si>
    <t>National Farmers Organization (Cropp Div 370) .. Ames, IA</t>
  </si>
  <si>
    <t>National Farmers Organization (Horizon) .. Ames, IA</t>
  </si>
  <si>
    <t>National Farmers Organization (Organic Valley) .. Ames, IA</t>
  </si>
  <si>
    <t>National Farmers Organization, Inc.  9c .. Ames, IA</t>
  </si>
  <si>
    <t>National Farmers Organization, Inc.  FO1 9c .. Ames, IA</t>
  </si>
  <si>
    <t>National Farmers Organization, Inc. .. Ames, IA</t>
  </si>
  <si>
    <t>NDSM - DE PERE, LLC .. DE PERE, WI</t>
  </si>
  <si>
    <t>NDSM CHEMUNG, LLC - HARVARD .. HARVARD, IL</t>
  </si>
  <si>
    <t>NESTLE - CANADA .. TRENTON,ONTARIO, CN</t>
  </si>
  <si>
    <t>NESTLE FROZEN FOODS .. SOLON, OH</t>
  </si>
  <si>
    <t>NESTLE R &amp; D CENTER, INC. .. MARYSVILLE, OH</t>
  </si>
  <si>
    <t>NESTLE, USA .. BURLINGTON, WI</t>
  </si>
  <si>
    <t>NESTLES, USA .. JONESBORO, AR</t>
  </si>
  <si>
    <t>NEW DAIRY ALABAMA, LLC COWARTS .. COWARTS, AL</t>
  </si>
  <si>
    <t>NEW DAIRY ALABAMA, LLC HATTIE .. HATTIESBURG, MS</t>
  </si>
  <si>
    <t>NEW DAIRY FLORIDA, LLC WINTER .. WINTER HAVEN, FL</t>
  </si>
  <si>
    <t>NEW DAIRY TEXAS, LLC LAFAYETTE .. LAFAYETTE, LA</t>
  </si>
  <si>
    <t>NUESTRO QUESO CHEESE .. KENT, IL</t>
  </si>
  <si>
    <t>O-AT-KA DAIRY .. BATAVIA, NY</t>
  </si>
  <si>
    <t>OHIO PROCESSORS .. LONDON, OH</t>
  </si>
  <si>
    <t>OHIO STATE UNIVERSITY .. COLUMBUS, OH</t>
  </si>
  <si>
    <t>OLD BROOKLYN CHEESE CO. .. CLEVELAND, OH</t>
  </si>
  <si>
    <t>OLD EUROPE CHEESE .. BENTON HARBOR, MI</t>
  </si>
  <si>
    <t>OLD WORLD CREAMERY .. SHEBOYGAN, WI</t>
  </si>
  <si>
    <t>PACIFIC VALLEY DAIRY .. PACIFIC VALLEY, MO</t>
  </si>
  <si>
    <t>PARK 100 - KOKOMO .. KOKOMO, IN</t>
  </si>
  <si>
    <t>PARK 100 - MORRISTOWN .. MORRISTOWN, IN</t>
  </si>
  <si>
    <t>PARK 100 - TIPTON .. TIPTON, IN</t>
  </si>
  <si>
    <t>PARMALAT - WINCHESTER ONTARIO .. WINCHESTER,ONTARIO, CN</t>
  </si>
  <si>
    <t>PEARL VALLEY CHEESE .. FRESNO, OH</t>
  </si>
  <si>
    <t>Pearl Valley Nonmembers(pooled on White Eagle) .. Fresno, OH</t>
  </si>
  <si>
    <t>PERRY ICE CREAM .. AKRON, NY</t>
  </si>
  <si>
    <t>PET SPARTANBURG .. SPARTANBURG, SC</t>
  </si>
  <si>
    <t>PHILLIPS SYRUP .. WESTLAKE, OH</t>
  </si>
  <si>
    <t>PIERRES ICE CREAM .. CLEVELAND, OH</t>
  </si>
  <si>
    <t>PLAINVIEW MILK PRODUCTS .. PLAINVIEW, MN</t>
  </si>
  <si>
    <t>POPPIES INTERNATIONAL, INC. .. BATTLEBORO, NC</t>
  </si>
  <si>
    <t>PRAIRIE FARMS - CARLINVILLE .. CARLINVILLE, IL</t>
  </si>
  <si>
    <t>PRAIRIE FARMS - GRANITE CITY .. GRANITE CITY, IL</t>
  </si>
  <si>
    <t>PRAIRIE FARMS - HOLLAND .. HOLLAND, IN</t>
  </si>
  <si>
    <t>PRAIRIE FARMS - OLNEY .. OLNEY, IL</t>
  </si>
  <si>
    <t>PRAIRIE FARMS - PEORIA .. PEORIA, IL</t>
  </si>
  <si>
    <t>PRAIRIE FARMS - SOMERSET .. SOMERSET, KY</t>
  </si>
  <si>
    <t>PRAIRIE FARMS DAIRY DUBUQUE .. DUBUQUE, IA</t>
  </si>
  <si>
    <t>PRAIRIE FARMS DAIRY ROCKFORD .. ROCKFORD, IL</t>
  </si>
  <si>
    <t>PRAIRIE FARMS DAIRY, INC. .. KOSCIUSKO, MS</t>
  </si>
  <si>
    <t>PRAIRIE FARMS DAIRY, INC. .. SPRINGFIELD, IL</t>
  </si>
  <si>
    <t>PRAIRIE FARMS-CENTRAL DAIRY .. JEFFERSON CITY, MO</t>
  </si>
  <si>
    <t>PUBLIX .. LAKELAND, FL</t>
  </si>
  <si>
    <t>PUBLIX SUPERMARKETS, INC. .. ATLANTA, GA</t>
  </si>
  <si>
    <t>PUBLIX SUPERMARKETS, INC. .. DEERFIELD BEACH, FL</t>
  </si>
  <si>
    <t>PURDUE UNIVERSITY .. WEST LAFAYETTE, IN</t>
  </si>
  <si>
    <t>PURITY DAIRIES - NASHVILLE .. NASHVILLE, TN</t>
  </si>
  <si>
    <t>QUEENSBORO DAIRY .. CANASTOTA, NY</t>
  </si>
  <si>
    <t>RAPIDVIEW LLC DBA SCHNABELTIER .. ROCHESTER, IN</t>
  </si>
  <si>
    <t>REQUEST FOODS .. HOLLAND, MI</t>
  </si>
  <si>
    <t>ROTH KASE HAUS .. MONROE, WI</t>
  </si>
  <si>
    <t>ROTHENBUHLER CHEESEMAKERS, INC .. MIDDLEFIELD, OH</t>
  </si>
  <si>
    <t>Rothenbuhler Nonmembers(pooled on Smith) .. Middlefield, OH</t>
  </si>
  <si>
    <t>RUTTER BROTHERS DAIRY .. YORK, PA</t>
  </si>
  <si>
    <t>SALEMVILLE CHEESE FACTORY .. CAMBRIA, WI</t>
  </si>
  <si>
    <t>SANDRIDGE GOURMET FOODS .. MEDINA, OH</t>
  </si>
  <si>
    <t>SAPUTO - REEDSBURG .. REEDSBURG, WI</t>
  </si>
  <si>
    <t>SAPUTO CHEESE .. LENA, WI</t>
  </si>
  <si>
    <t>SAPUTO CHEESE USA-WAUPUN FO 30 .. WAUPUN, WI</t>
  </si>
  <si>
    <t>SAPUTO DAIRY - DELHI .. DELHI, NY</t>
  </si>
  <si>
    <t>SAPUTO DAIRY FOODS, LLC .. NEWINGTON, CT</t>
  </si>
  <si>
    <t>SAPUTO DAIRY FOODS, LLC .. White Bear Lake, MN</t>
  </si>
  <si>
    <t>SAPUTO DAIRY PRODUCTS CANADA .. ST. LEONARD QUE, CN</t>
  </si>
  <si>
    <t>SAPUTO, INC. .. ALMENA, WI</t>
  </si>
  <si>
    <t>SARA LEE BAKERY .. TRAVERSE CITY, MI</t>
  </si>
  <si>
    <t>SCHOEPS ICE CREAM .. MADISON, WI</t>
  </si>
  <si>
    <t>SCHREIBER CHEESE .. MONETT, MO</t>
  </si>
  <si>
    <t>SCHREIBER FOODS .. SHIPPENSBURG, PA</t>
  </si>
  <si>
    <t>SCHREIBER FOODS SEXTONVILLE .. RICHLAND CENTER, WI</t>
  </si>
  <si>
    <t>SCHREIBER FOODS, BOHMAN DRIVE .. RICHLAND CENTER, WI</t>
  </si>
  <si>
    <t>SCHREIBER FOODS, INC. .. WEST BEND, WI</t>
  </si>
  <si>
    <t>Scioto County Coop (Pooled on various reports) .. Hillsboro, OH</t>
  </si>
  <si>
    <t>SEABROOK BROTHERS &amp; SONS, INC. .. SEABROOK, NJ</t>
  </si>
  <si>
    <t>Select Milk Producers, Inc. .. Artesia, NM</t>
  </si>
  <si>
    <t>Select Milk Producers, Inc. Direct Nonmembers 9c .. Artesia, NM</t>
  </si>
  <si>
    <t>Select Milk Producers, Inc. FO7 9c .. Artesia, NM</t>
  </si>
  <si>
    <t>Select Milk Producers, Inc. Midwest 9c .. Artesia, NM</t>
  </si>
  <si>
    <t>Select Milk Producers, Inc. Southwest 9c .. Artesia, NM</t>
  </si>
  <si>
    <t>SHAMROCK FOODS CO. .. PHOENIX, AZ</t>
  </si>
  <si>
    <t>SIGNATURE SAUCES .. INDEPENDENCE, OH</t>
  </si>
  <si>
    <t>SKOTIDAKIS .. ST.-EUGENE ONTARIO, CN</t>
  </si>
  <si>
    <t>SMITHFOODS, INC - PACIFIC VAL .. ST. LOUIS, MO</t>
  </si>
  <si>
    <t>SNOWVILLE CREAMERY, LLC .. Pomeroy, OH</t>
  </si>
  <si>
    <t>SORRENTO CHEESE .. BUFFALO, NY</t>
  </si>
  <si>
    <t>SORRENTO LACTALIS, INC. .. NAMPA, ID</t>
  </si>
  <si>
    <t>SOUTHEAST DAIRY .. CLEARWATER, FL</t>
  </si>
  <si>
    <t>SOUTHEASTERN CHEESE .. UNIONTOWN, AL</t>
  </si>
  <si>
    <t>SPECIALTY FARMSTEAD PRODUCTS .. STOCKBRIDGE, MI</t>
  </si>
  <si>
    <t>SPRINGBROOK CHEESE .. DAVIS, IL</t>
  </si>
  <si>
    <t>ST ALBANS COOP CREAMERY .. ST ALBANS, VT</t>
  </si>
  <si>
    <t>ST. PAUL BEVERAGE SOLUTIONS .. ST. PAUL, MN</t>
  </si>
  <si>
    <t>STEAMBURG MILK PROD.COOP.,INC. (Pooled on Sharpsville) .. East Concord, NY</t>
  </si>
  <si>
    <t>STEUBEN FOODS .. ELMA, NY</t>
  </si>
  <si>
    <t>STEWARTS PROCESSING CORP. .. GREENFIELD CENTER, NY</t>
  </si>
  <si>
    <t>STRAUSS VEAL FEEDS (OH &amp; PA) .. SCOTT, OH</t>
  </si>
  <si>
    <t>STRAUSS VEAL FEEDS .. NORTH MANCHESTER, IN</t>
  </si>
  <si>
    <t>SWISS PREMIUM DAIRY - LEBANON .. LEBANON, PA</t>
  </si>
  <si>
    <t>SYGMA COLUMBUS(PANERA BREAD) .. COLUMBUS, OH</t>
  </si>
  <si>
    <t>T. MARZETTI CO. .. HORSE CAVE, KY</t>
  </si>
  <si>
    <t>T.MARZETTI CO., ALLEN DIVISION .. COLUMBUS, OH</t>
  </si>
  <si>
    <t>TASTY BREAD .. FRANKLIN PARK, IL</t>
  </si>
  <si>
    <t>THE CREAMERY AT PLEASANT LANE .. LATROBE, PA</t>
  </si>
  <si>
    <t>THE DANNON CO., INC. .. FORT WORTH, TX</t>
  </si>
  <si>
    <t>THE DANNON CO., INC. .. MINSTER, OH</t>
  </si>
  <si>
    <t>THE DYNAMIC GROUP .. FREMONT, MI</t>
  </si>
  <si>
    <t>THE FARMERS CREAMERY .. MIO, MI</t>
  </si>
  <si>
    <t>THE HERSHEY COMPANY .. HERSHEY, PA</t>
  </si>
  <si>
    <t>THE KROGER CO.D/B/A SPRINGDALE .. CINCINNATI, OH</t>
  </si>
  <si>
    <t>TITUSVILLE DAIRY .. TITUSVILLE, PA</t>
  </si>
  <si>
    <t>TORKELSON CHEESE CO. .. LENA, IL</t>
  </si>
  <si>
    <t>TRI STATE DAIRY, LLC .. HICKSVILLE, OH</t>
  </si>
  <si>
    <t>TRICOUNTY MILK PRODUCERS (Pooled on Smith) .. Alliance, OH</t>
  </si>
  <si>
    <t>TROPICAL CHEESE INDUSTRIES .. PERTH AMBOY, NJ</t>
  </si>
  <si>
    <t>TULIP TREE CREAMERY, LLC .. ZIONSVILLE, IN</t>
  </si>
  <si>
    <t>TURKEY HILL DAIRY .. CONESTOGA, PA</t>
  </si>
  <si>
    <t>UNCVF (VALLEY FARMS) .. WILLIAMSPORT, PA</t>
  </si>
  <si>
    <t>UNILEVER - GOOD HUMOR COVINGTO .. COVINGTON, TN</t>
  </si>
  <si>
    <t>UNITED AG SERVICES INC. .. SENECA FALLS, NY</t>
  </si>
  <si>
    <t>United Charleston Nonmembers(pooled on White Eagle) .. Charleston, WV</t>
  </si>
  <si>
    <t>UNITED DAIRY FARMERS, INC. .. CINCINNATI, OH</t>
  </si>
  <si>
    <t>United Martins Ferry Nonmembers(pooled on White Eagle) .. Martins Ferry, OH</t>
  </si>
  <si>
    <t>Unknown .. UNKNOWN, OH</t>
  </si>
  <si>
    <t>UPSTATE FARMS CHEESE, LLC .. CAMPBELL, NY</t>
  </si>
  <si>
    <t>UPSTATE FARMS COOPERATIVE,INC. .. WEST SENECA, NY</t>
  </si>
  <si>
    <t>V &amp; V Supremo Foods, Inc. .. CHICAGO, IL</t>
  </si>
  <si>
    <t>VALENTINO CHEESE .. NEW CASTLE, PA</t>
  </si>
  <si>
    <t>VALLEY MILK .. STRASBURG, VA</t>
  </si>
  <si>
    <t>VALLEY QUEEN CHEESE FACTORY .. MILBANK, SD</t>
  </si>
  <si>
    <t>VELVET ICE CREAM .. UTICA, OH</t>
  </si>
  <si>
    <t>VENTURA FOODS  - CHAMBERSBURG .. CHAMBERSBURG, PA</t>
  </si>
  <si>
    <t>VENTURA FOODS .. PORT SAINT LUCIE, FL</t>
  </si>
  <si>
    <t>VENTURA FOODS, LLC VENTURA CA .. VENTURA, CA</t>
  </si>
  <si>
    <t>VERMONT CREAMERY .. WEBSTERVILLE, VT</t>
  </si>
  <si>
    <t>VERNDALE PRODUCTS - WEAVER ST. .. DETROIT, MI</t>
  </si>
  <si>
    <t>VERNDALE PRODUCTS .. DETROIT, MI</t>
  </si>
  <si>
    <t>W &amp; W DAIRY .. MONROE, WI</t>
  </si>
  <si>
    <t>WAGGONER CHOCOLATES .. NORTH CANTON, OH</t>
  </si>
  <si>
    <t>WAWA DAIRY FARMS .. WAWA, PA</t>
  </si>
  <si>
    <t>WEBER FLAVORS .. WHEELING, IL</t>
  </si>
  <si>
    <t>WELLS DAIRY - NORTH .. LE MARS, IA</t>
  </si>
  <si>
    <t>WEST POINT DAIRY .. WEST POINT, NE</t>
  </si>
  <si>
    <t>WEST POINT DAIRY DBA ALCAM .. RICHLAND CENTER, WI</t>
  </si>
  <si>
    <t>WESTOVER, LYNCHBURG, VA .. Lynchburg, VA</t>
  </si>
  <si>
    <t>WEYAUWEGA STAR DAIRY, INC. .. WEYAUWEGA, WI</t>
  </si>
  <si>
    <t>WHITE HILL CHEESE COMPANY .. Shullsburg, WI</t>
  </si>
  <si>
    <t>WICKS PIES .. WINCHESTER, IN</t>
  </si>
  <si>
    <t>WINCHESTER FARMS .. WINCHESTER, KY</t>
  </si>
  <si>
    <t>WISCONSIN CHEESE GROUP .. MONROE, WI</t>
  </si>
  <si>
    <t>WISCONSIN CHEESE GROUP .. MONTICELLO, WI</t>
  </si>
  <si>
    <t>WISCONSIN DAIRY STATE CHEESE .. RUDOLPH, WI</t>
  </si>
  <si>
    <t>WISCONSIN WHEY PROTEIN, INC. .. DARLINGTON, WI</t>
  </si>
  <si>
    <t>WISKERCHEN CHEESE .. AUBURNDALE, WI</t>
  </si>
  <si>
    <t>WORCESTER CREAMERIES, INC. .. ROXBURY, NY</t>
  </si>
  <si>
    <t>WORCESTER CREAMERIES-HORIZON .. ROXBURY, NY</t>
  </si>
  <si>
    <t>WORNICK COMPANY .. CINCINNATI, OH</t>
  </si>
  <si>
    <t>YOPLAIT - MURFREESBORO .. MURFREESBORO, TN</t>
  </si>
  <si>
    <t>ZIA MILK PRODUCERS .. ROSWELL, NM</t>
  </si>
  <si>
    <t>ZIMMERMAN CHEESE .. WIOTA, WI</t>
  </si>
  <si>
    <t>ZINGERMANS CREAMERY .. ANN ARBOR, MI</t>
  </si>
  <si>
    <t>GENERAL MILLS, INC. - YOPLAIT .. Reed City, MI</t>
  </si>
  <si>
    <t>UNKNOWN, UNKNOWN OH .. Brunswick, OH</t>
  </si>
  <si>
    <t>1325 Industrial Parkway North</t>
  </si>
  <si>
    <t>SCC $</t>
  </si>
  <si>
    <t>SK Lbs</t>
  </si>
  <si>
    <t>FARM FIRST DAIRY COOPERATIVE NP .. Kewaskum, WI</t>
  </si>
  <si>
    <t>MILL ROAD DAIRY .. Whitehouse, NJ</t>
  </si>
  <si>
    <t>PRAIRIE FARMS - LUANA. .. Luana, IA</t>
  </si>
  <si>
    <t>DFA - WINNSBORO FO 126 .. Winnsboro, TX</t>
  </si>
  <si>
    <t>H.P. HOOD LLC, WINCHESTER .. Winchester, VA</t>
  </si>
  <si>
    <t>WESTCO MILK PRODUCERS COOP .. Bliss, NY</t>
  </si>
  <si>
    <t>WHITE MTN FOODS .. Austin, TX</t>
  </si>
  <si>
    <t>WHITE WAVE .. Mount Crawford, VA</t>
  </si>
  <si>
    <t>AGRIMARK - CABOT .. Middlebury, VT</t>
  </si>
  <si>
    <t>AMPI - Blair .. Blair, WI</t>
  </si>
  <si>
    <t>Ampi New Ulm - 9c .. New Ulm, MN</t>
  </si>
  <si>
    <t>Ampi New Ulm Corp .. New Ulm, MN</t>
  </si>
  <si>
    <t>BEV HUB .. Manhattan, KS</t>
  </si>
  <si>
    <t>Byrne Dairy .. Syracuse, NY</t>
  </si>
  <si>
    <t>Emmi Roth .. Platteville, WI</t>
  </si>
  <si>
    <t>FLUFFY BOTTOM FARMS .. Chelsea, MI</t>
  </si>
  <si>
    <t>Foremost Farms .. Lancaster, WI</t>
  </si>
  <si>
    <t>Foxtail Foods .. Fairfield, OH</t>
  </si>
  <si>
    <t>Galliker Dairy Co. (nonmember) .. Johnstown, PA</t>
  </si>
  <si>
    <t>Gossner Foods .. Logan, UT</t>
  </si>
  <si>
    <t>Hiland Dairy .. Conroe, TX</t>
  </si>
  <si>
    <t>Jimmy's Cookies .. Clifton, NJ</t>
  </si>
  <si>
    <t>K &amp; K Cheese .. Cashton, WI</t>
  </si>
  <si>
    <t>Lake Country Dairy .. Turtle Lake, WI</t>
  </si>
  <si>
    <t>LIONI - LATTICINI INC .. Union, NJ</t>
  </si>
  <si>
    <t>Lowest Price Outlet - $1.80 Zone .. Goshen, IN</t>
  </si>
  <si>
    <t>Lowest Price Outlet - $2.00 .. Medina, OH</t>
  </si>
  <si>
    <t>Mexican Cheese Producers .. Darlington, WI</t>
  </si>
  <si>
    <t>MIDDLEBURY COOP MILK PRODUCERS .. Knoxville, PA</t>
  </si>
  <si>
    <t>Mullins Food Products .. Broadview, IL</t>
  </si>
  <si>
    <t>Ninth Ave Foods .. Columbus, IN</t>
  </si>
  <si>
    <t>PREFERRED GROUP/ ELIOR GROUP .. Moosic, PA</t>
  </si>
  <si>
    <t>RUBIX FOODS .. Dunmore, PA</t>
  </si>
  <si>
    <t>SAPUTO CHEESE - PLESSISVILLE .. Plessisville, QC</t>
  </si>
  <si>
    <t>Vandervoort Dairy .. Fort Worth, TX</t>
  </si>
  <si>
    <t>Ventura Foods .. Saginaw, TX</t>
  </si>
  <si>
    <t>AMPI- New Ulm .. New Ulm, MN</t>
  </si>
  <si>
    <t>Blue Kingfisher, LLC dba Walmart .. Fort Wayne, IN</t>
  </si>
  <si>
    <t>C.F. Burger Creamery .. Detroit, MI</t>
  </si>
  <si>
    <t>Calder Brother's Dairy, Inc. .. Lincoln Park, MI</t>
  </si>
  <si>
    <t>DFA - Zumbrota .. Zumbrota, MN</t>
  </si>
  <si>
    <t>Foremost Farms - Reedsburg .. Reedsburg, WI</t>
  </si>
  <si>
    <t>Great Plains Dairyman's Association .. Sioux Falls, SD</t>
  </si>
  <si>
    <t>Hartzler Family Dairy, Inc. .. Wooster, OH</t>
  </si>
  <si>
    <t>Marburger Farm Dairy, Inc. .. Evans City, PA</t>
  </si>
  <si>
    <t>Michigan Dairy, LLC .. Livonia, MI</t>
  </si>
  <si>
    <t>Nestle USA, Inc. .. Anderson, IN</t>
  </si>
  <si>
    <t>New Dairy Ohio, LLC .. Cleveland, OH</t>
  </si>
  <si>
    <t>North Country Dairy .. North Lawrence, NY</t>
  </si>
  <si>
    <t>Pacific Dairy Solutions .. Pacific, MO</t>
  </si>
  <si>
    <t>Pilgrim Milk Producers (pooled on NFO) .. Shipshewana, IN</t>
  </si>
  <si>
    <t>SAPUTO CHEESE USA-BLK CRK UNRG .. Black Creek, WI</t>
  </si>
  <si>
    <t>Ventura Foods - Waukesha .. Waukesha, WI</t>
  </si>
  <si>
    <t>Oak Shade Cheese .. Kirkwood, PA</t>
  </si>
  <si>
    <t>Hiland Dairy - Omaha .. Omaha, NE</t>
  </si>
  <si>
    <t>HP Hood Barre .. Barre, VT</t>
  </si>
  <si>
    <t>NFO Maple Hill .. Cortland, NY</t>
  </si>
  <si>
    <t>CMPA  Blackstone Va 9c .. Blackstone, VA</t>
  </si>
  <si>
    <t>CONTINENTAL DAIRY .. Littlefield, TX</t>
  </si>
  <si>
    <t>Country Fresh LLC dba Grand Rapids .. Grand Rapids, MI</t>
  </si>
  <si>
    <t>Country Fresh LLC dba Jilbert Dairy .. Marquette, MI</t>
  </si>
  <si>
    <t>Dairy Farmers of America, Inc - New Wilmington .. New Wilmington, PA</t>
  </si>
  <si>
    <t>Dean Dairy Holdings, LLC dba Sharpsville .. Sharpsville, PA</t>
  </si>
  <si>
    <t>DFA Dean Brands dba Schenkel's All Star Dairy .. Huntington, IN</t>
  </si>
  <si>
    <t>DFA, INC. - PORTALES .. Portales, NM</t>
  </si>
  <si>
    <t>DFA-CABOOL .. Cabool, MO</t>
  </si>
  <si>
    <t>Erie Cooperative (pooled on White Eagle) .. Tipton, MI</t>
  </si>
  <si>
    <t>Erie Cooperative FO 5 .. Tipton, MI</t>
  </si>
  <si>
    <t>FAIRLIFE,LLC - DEXTER .. Dexter, NM</t>
  </si>
  <si>
    <t>Foremost Farms USA Cooperative .. Middleton, WI</t>
  </si>
  <si>
    <t>Foremost Farms USA Cooperative 9c .. Middleton, WI</t>
  </si>
  <si>
    <t>Foremost Farms USA Cooperative FO7 9c .. Middleton, WI</t>
  </si>
  <si>
    <t>Great Lakes Milk Producers .. Newark, OH</t>
  </si>
  <si>
    <t>Great Lakes Milk Producers 9c .. Newark, OH</t>
  </si>
  <si>
    <t>Great Lakes Milk Producers FO5 9c .. Newark, OH</t>
  </si>
  <si>
    <t>Great Lakes Milk Producers FO7 9c .. Newark, OH</t>
  </si>
  <si>
    <t>Guernsey Dairy Stores Inc .. Northville, MI</t>
  </si>
  <si>
    <t>JASPER PRODUCTS .. Joplin, MO</t>
  </si>
  <si>
    <t>Keystone Family Farms Coop 9c .. Madisonburg, PA</t>
  </si>
  <si>
    <t>Kroger Ltd. Partnership dba Crossroad Farms Dairy .. Indianapolis, IN</t>
  </si>
  <si>
    <t>Lancaster Organic Farmers Coop .. Bird in Hand, PA</t>
  </si>
  <si>
    <t>Lancaster Organic Farmers Coop 9c .. Bird in Hand, PA</t>
  </si>
  <si>
    <t>Lancaster Organic Farmers Coop FO1 9c .. Bird in Hand, PA</t>
  </si>
  <si>
    <t>Lanco Pennland Qual Milk Prod .. Hagerstown, MD</t>
  </si>
  <si>
    <t>Lanco Pennland Qual Milk Prod 9c .. Hagerstown, MD</t>
  </si>
  <si>
    <t>Lanco Pennland Qual Milk Prod FO1 9c .. Hagerstown, MD</t>
  </si>
  <si>
    <t>LONE STAR DAIRY .. Canyon, TX</t>
  </si>
  <si>
    <t>Maryland &amp; Virginia Milk Producers  Mid-Atlantic FO5 9c .. Reston, VA</t>
  </si>
  <si>
    <t>Maryland &amp; Virginia Milk Producers .. Reston, VA</t>
  </si>
  <si>
    <t>Maryland &amp; Virginia Milk Producers 9c .. Reston, VA</t>
  </si>
  <si>
    <t>Maryland &amp; Virginia Milk Producers FO1 9c .. Reston, VA</t>
  </si>
  <si>
    <t>Maryland &amp; Virginia Milk Producers Piedmont Blountville TN FO5 9c .. Reston, VA</t>
  </si>
  <si>
    <t>Meijer Dist., Inc. dba Purple Cow Cr. - Holland .. Holland, MI</t>
  </si>
  <si>
    <t>Meijer Dist., Inc. dba Purple Cow Cr. - Tipp City .. Tipp City, OH</t>
  </si>
  <si>
    <t>Michigan Milk Prod Assn .. Novi, MI</t>
  </si>
  <si>
    <t>Michigan Milk Prod Assn Novi 9c .. Novi, MI</t>
  </si>
  <si>
    <t>Middlebury Cheese Company, LLC .. Middlebury, IN</t>
  </si>
  <si>
    <t>MOO-VILLE CREAMERY .. Nashville, MI</t>
  </si>
  <si>
    <t>MORNINGSTAR SAPUTO FOODS, LLC .. Decatur, AL</t>
  </si>
  <si>
    <t>MWC Michigan LLC .. St Johns, MI</t>
  </si>
  <si>
    <t>Organic Family Farms Cooperative 9c .. Santa Fe, NM</t>
  </si>
  <si>
    <t>Organic Valley CROPP Cooperative .. La Farge, WI</t>
  </si>
  <si>
    <t>Organic Valley CROPP Cooperative 9c .. La Farge, WI</t>
  </si>
  <si>
    <t>Organic Valley CROPP Cooperative FO 126 9c .. La Farge, WI</t>
  </si>
  <si>
    <t>Organic Valley CROPP Cooperative FO1 9c .. La Farge, WI</t>
  </si>
  <si>
    <t>OWN PRODUCTION .. Own Production, AK</t>
  </si>
  <si>
    <t>PIONEER MILK PROD COOP, INC. .. Oxford, PA</t>
  </si>
  <si>
    <t>PIONEER MILK PROD COOP, INC. 9c .. Oxford, PA</t>
  </si>
  <si>
    <t>PIONEER MILK PROD COOP, INC. FO1 9c .. Oxford, PA</t>
  </si>
  <si>
    <t>Pittsburgh Special-T Dairy .. Pittsburgh, PA</t>
  </si>
  <si>
    <t>Pleasant View Dairy Corp. .. Highland, IN</t>
  </si>
  <si>
    <t>Prairie Farms Dairy - Battle Creek .. Battle Creek, MI</t>
  </si>
  <si>
    <t>Prairie Farms Dairy - Ft. Wayne .. Fort Wayne, IN</t>
  </si>
  <si>
    <t>PRAIRIE FARMS DAIRY .. Dayton, OH</t>
  </si>
  <si>
    <t>Prairie Farms Dairy, Inc.  9c .. Carlinville, IL</t>
  </si>
  <si>
    <t>Prairie Farms Dairy, Inc. .. Carlinville, IL</t>
  </si>
  <si>
    <t>PRODUCERS CO-OPERATIVE   FO1 9c .. Dolgeville, NY</t>
  </si>
  <si>
    <t>Reiter Dairy, LLC .. Springfield, OH</t>
  </si>
  <si>
    <t>Richmond Beverage Solutions, LLC .. Richmond, IN</t>
  </si>
  <si>
    <t>SAPUTO (PREV SUNSHINE ST DY) .. Plant City, FL</t>
  </si>
  <si>
    <t>Schneider's Dairy Inc .. Pittsburgh, PA</t>
  </si>
  <si>
    <t>Schreiber Foods, Inc .. Grand Rapids, MI</t>
  </si>
  <si>
    <t>Southeast Milk, Inc. .. Belleview, FL</t>
  </si>
  <si>
    <t>Superior Dairy, Inc .. Canton, OH</t>
  </si>
  <si>
    <t>The Kroger Co. dba Tamarack Farms Dairy .. Newark, OH</t>
  </si>
  <si>
    <t>Toft Dairy, Inc .. Sandusky, OH</t>
  </si>
  <si>
    <t>Turner Dairy Farms, Inc .. Pittsburgh, PA</t>
  </si>
  <si>
    <t>United Dairy, Inc - Charleston .. Charleston, WV</t>
  </si>
  <si>
    <t>United Dairy, Inc - Martins Ferry .. Martins Ferry, OH</t>
  </si>
  <si>
    <t>United Dairy, Inc - Uniontown .. Uniontown, PA</t>
  </si>
  <si>
    <t>UPSTATE NIAGARA COOP., INC. .. Batavia, NY</t>
  </si>
  <si>
    <t>UPSTATE NIAGARA COOP., INC. 9c .. Batavia, NY</t>
  </si>
  <si>
    <t>UPSTATE NIAGARA COOP., INC. FO1 9c .. Batavia, NY</t>
  </si>
  <si>
    <t>White Eagle Cooperative Association .. South Bend, IN</t>
  </si>
  <si>
    <t>White Eagle Cooperative Association 9c .. South Bend, IN</t>
  </si>
  <si>
    <t>White Eagle Cooperative Association FO5 9c .. South Bend, IN</t>
  </si>
  <si>
    <t>COUNTRY DAIRY .. New Era, MI</t>
  </si>
  <si>
    <t>Exempt Plant Summary .. Brunswick, OH</t>
  </si>
  <si>
    <t>Harmony Milk Producers Coop 9c .. New Holland, PA</t>
  </si>
  <si>
    <t>Land O'Lakes, Inc. .. Kiel, WI</t>
  </si>
  <si>
    <t>LOL - Arden Hills .. Arden Hills, MN</t>
  </si>
  <si>
    <t>Mountaintop Beverage LLC .. Morgantown, WV</t>
  </si>
  <si>
    <t>Mullins Cheese .. Mosinee, WI</t>
  </si>
  <si>
    <t>Preston Protein Products .. Preston, MN</t>
  </si>
  <si>
    <t>Producer Handler Plant Summary .. Brunswick, OH</t>
  </si>
  <si>
    <t>Turkeyfoot Creek Creamery .. Wauseon, OH</t>
  </si>
  <si>
    <t>AGRI-MARK - ANDOVER .. Andover, MA</t>
  </si>
  <si>
    <t>Dairy Farmers of America Inc., Central FO1 .. Kansas City, KS</t>
  </si>
  <si>
    <t>East Side Jersey Dairy, Inc. .. Anderson, IN</t>
  </si>
  <si>
    <t>UPSTATE-DALE ROAD .. Buffalo, NY</t>
  </si>
  <si>
    <t>Agropur Inc. - Weyauwega .. Weyauwega, WI</t>
  </si>
  <si>
    <t>Brunton Dairy .. Aliquippa, PA</t>
  </si>
  <si>
    <t>Buckeye Country Creamery .. Fredericksburg, OH</t>
  </si>
  <si>
    <t>Cream Cup Dairy .. Kaleva, MI</t>
  </si>
  <si>
    <t>Garelick Farms - Franklin .. Franklin, MA</t>
  </si>
  <si>
    <t>Hilhof Farm Dairy .. Hersey, MI</t>
  </si>
  <si>
    <t>Jackson Bros .. New Salem, PA</t>
  </si>
  <si>
    <t>Moomers Creamery .. Traverse City, MI</t>
  </si>
  <si>
    <t>Northumberland Dairy Coop. nonmembers .. Danville, PA</t>
  </si>
  <si>
    <t>Paint Valley Farms .. Beach City, OH</t>
  </si>
  <si>
    <t>Tedford Tellico Inc. .. Knoxville, TN</t>
  </si>
  <si>
    <t>The Mullen Dairy &amp; Creamery .. Okeana, OH</t>
  </si>
  <si>
    <t>The Springhouse .. Eighty Four, PA</t>
  </si>
  <si>
    <t>Traders Point Creamery .. Indianapolis, IN</t>
  </si>
  <si>
    <t>Viva Tia Maria LLC .. Zionsville, IN</t>
  </si>
  <si>
    <t>Charlevoix Cheese Company .. Charlevoix, MI</t>
  </si>
  <si>
    <t>CROOKED CREEK DAIRY .. Romeo, MI</t>
  </si>
  <si>
    <t>DAIRY FARMERS OF AMERICA, INC .. Garden City, KS</t>
  </si>
  <si>
    <t>DFA - FORT MORGAN .. Fort Morgan, CO</t>
  </si>
  <si>
    <t>Foster Farms Dairy .. Modesto, CA</t>
  </si>
  <si>
    <t>Hiland Dairy .. Tyler, TX</t>
  </si>
  <si>
    <t>Hiland Dairy .. Wichita, KS</t>
  </si>
  <si>
    <t>Hiland Dairy Foods Company .. Little Rock, AR</t>
  </si>
  <si>
    <t>KALONA FARMS .. Kalona, IA</t>
  </si>
  <si>
    <t>Producers Dairy Foods .. Fresno, CA</t>
  </si>
  <si>
    <t>Riversong Creamery .. Chelsea, MI</t>
  </si>
  <si>
    <t>SWALLOW HILL JERSEY DAIRY .. Jamestown, OH</t>
  </si>
  <si>
    <t>Millie's Homemade Ice Cream .. Homestead, PA</t>
  </si>
  <si>
    <t>Summer Garden Food Manufacturing .. Boardman, OH</t>
  </si>
  <si>
    <t>AURORA ORGANIC DAIRY .. Columbia, MO</t>
  </si>
  <si>
    <t>Farmers All Natural - Kalona Nonmembers .. Kalona, IA</t>
  </si>
  <si>
    <t>HEB Manufacturing .. San Antonio, TX</t>
  </si>
  <si>
    <t>Idaho Milk Producers .. Jerome, ID</t>
  </si>
  <si>
    <t>LaClare Creamery, LLC .. Malone, WI</t>
  </si>
  <si>
    <t>UPSTATE NIAGARA COOP., INC. FO1 9c ROTHENBUHLER .. Batavia, NY</t>
  </si>
  <si>
    <t>Baldwin Richardson Foods Co. .. Williamson, NY</t>
  </si>
  <si>
    <t>Emmi Roth USA, Inc. .. Seymour, WI</t>
  </si>
  <si>
    <t>FLEUR DE LAIT .. New Holland, PA</t>
  </si>
  <si>
    <t>Kroger Mountain View Foods .. Denver, CO</t>
  </si>
  <si>
    <t>Saputo Cheese Waupun NONPOOL .. Waupun, WI</t>
  </si>
  <si>
    <t>V&amp;V Supremo Foods, Inc. .. Arena, WI</t>
  </si>
  <si>
    <t>BREWSTER CHEESE CO, STOCKTON .. Stockton, IL</t>
  </si>
  <si>
    <t>Brewster Cheese Co. .. Stockton, IL</t>
  </si>
  <si>
    <t>Built Brands LLC - Healthverve .. Livingston, TN</t>
  </si>
  <si>
    <t>Burnett Dairy Coop dba Cady Cheese .. Wilson, WI</t>
  </si>
  <si>
    <t>Klondike Cheese - FO30 regulated .. Monroe, WI</t>
  </si>
  <si>
    <t>Meadow Gold Dairies Inc. .. Englewood, CO</t>
  </si>
  <si>
    <t>Ninth Avenue Cheese .. City Of Industry, CA</t>
  </si>
  <si>
    <t>Sartori Company .. Plymouth, WI</t>
  </si>
  <si>
    <t>Shullsburg Creamery, LLC .. Shullsburg, WI</t>
  </si>
  <si>
    <t>Ampi New Ulm FO30 9c .. New Ulm, MN</t>
  </si>
  <si>
    <t>Byrne Cortlandville Inc. .. Cortlandville, NY</t>
  </si>
  <si>
    <t>Foremost Farms USA Cooperative FO30 9c .. Middleton, WI</t>
  </si>
  <si>
    <t>HorseShoe Beverage Company .. Neenah, WI</t>
  </si>
  <si>
    <t>Magic Valley Quality Milk .. Jerome, ID</t>
  </si>
  <si>
    <t>Pequea Valley Farms .. Delta, PA</t>
  </si>
  <si>
    <t>DFA - WINTHROP .. Winthrop, MN</t>
  </si>
  <si>
    <t>INDEPENDENT DAIRY .. Monroe, MI</t>
  </si>
  <si>
    <t>KEMPS, LLC .. Cedarburg, WI</t>
  </si>
  <si>
    <t>Sanders Candy .. Clinton, MI</t>
  </si>
  <si>
    <t>First District .. Litchfield, MN</t>
  </si>
  <si>
    <t>Foremost Farms USA Cooperative FO5 9c .. Middleton, WI</t>
  </si>
  <si>
    <t>Kuehnert Milk House .. Fort Wayne, IN</t>
  </si>
  <si>
    <t>Western Organic Family Farms 9c .. Ferndale, CA</t>
  </si>
  <si>
    <t>Western Organic Family Farms FO 126 .. Ferndale, CA</t>
  </si>
  <si>
    <t>Convenance Group .. Owenton, KY</t>
  </si>
  <si>
    <t>Dairy Farmers of America, Inc., Mountain Div 344 9c .. Kansas City, KS</t>
  </si>
  <si>
    <t>Farmers Foods LLC .. Fair Oaks, IN</t>
  </si>
  <si>
    <t>LEHIGH VALLEY DAIRIES SCHUYLKI .. Schuylkill Haven, PA</t>
  </si>
  <si>
    <t>Lifeway Foods .. Morton Grove, IL</t>
  </si>
  <si>
    <t>Mazkan .. Owensboro, KY</t>
  </si>
  <si>
    <t>Mondo Cheese .. Newark, NJ</t>
  </si>
  <si>
    <t>Schreiber Food .. Stephenville, TX</t>
  </si>
  <si>
    <t>Treetop Foods .. Cambridge, MD</t>
  </si>
  <si>
    <t>V&amp;V Supremo Foods, Inc. .. Browntown, WI</t>
  </si>
  <si>
    <t>V&amp;V Supremo Foods, Inc. NP .. Browntown, WI</t>
  </si>
  <si>
    <t>AMPI Sanborn .. Sanborn, IA</t>
  </si>
  <si>
    <t>BEN &amp; JERRYS ICE CREAM .. Saint Albans, VT</t>
  </si>
  <si>
    <t>Cool Lab dba Al Gelato .. Franklin Park, IL</t>
  </si>
  <si>
    <t>Hiland Dairy .. Chandler, OK</t>
  </si>
  <si>
    <t>Maryland &amp; Virginia Philadelphia .. Philadelphia, PA</t>
  </si>
  <si>
    <t>Oasis at Bird in Hand .. Ronks, PA</t>
  </si>
  <si>
    <t>Satori Cheese Antigo .. Antigo, WI</t>
  </si>
  <si>
    <t>Wells .. Dunkirk, NY</t>
  </si>
  <si>
    <t>Whitewave Food Jackson .. Jacksonville, FL</t>
  </si>
  <si>
    <t>Amish Country Dairy .. Shipshewana, IN</t>
  </si>
  <si>
    <t>Hiland Memphis .. Memphis, TN</t>
  </si>
  <si>
    <t>National Farmers Organization, Inc. FO5 9c .. Ames, IA</t>
  </si>
  <si>
    <t>PRAIRIE FARMS DAIRY - CARBONDA .. Carbondale, IL</t>
  </si>
  <si>
    <t>Select Milk Producers, Inc. FO5 9c .. Artesia, NM</t>
  </si>
  <si>
    <t>AGROPUR INC. - LITTLE CHUTE .. Little Chute, WI</t>
  </si>
  <si>
    <t>Agropur Inc. .. Luxemburg, WI</t>
  </si>
  <si>
    <t>Crystal Springs Creamery LLC .. Osceola, IN</t>
  </si>
  <si>
    <t>Cumberland Valley Milk Procucers .. Allentown, PA</t>
  </si>
  <si>
    <t>McCarthy Farm .. Rexford, KS</t>
  </si>
  <si>
    <t>Mizkan - RAGU .. Owensboro, KY</t>
  </si>
  <si>
    <t>Organic West (Nonmembers) .. Ripon, CA</t>
  </si>
  <si>
    <t>Panhandler Products LCC .. Dumas, TX</t>
  </si>
  <si>
    <t>Phoenix Dairy (nonmembers) .. Ottertail, MN</t>
  </si>
  <si>
    <t>SAPUTO FOODS - SULPHER SPRINGS .. Sulphur Springs, TX</t>
  </si>
  <si>
    <t>TTLF Inc, DBA Sargento .. St Cloud, WI</t>
  </si>
  <si>
    <t>USMilk LLC (Nonmembers) .. Rice Lake, WI</t>
  </si>
  <si>
    <t>VALE WOOD FARMS .. Loretto, PA</t>
  </si>
  <si>
    <t>Wapsie Valley Creamery .. Independence, IA</t>
  </si>
  <si>
    <t>HOFFMANN OBERWEIS DAIRY LLC .. North Aurora, IL</t>
  </si>
  <si>
    <t>Penn Dairy .. Winfield, PA</t>
  </si>
  <si>
    <t>RITCHEYS DAIRY .. Martinsburg, PA</t>
  </si>
  <si>
    <t>Toscana Cheese .. Secaucus, NJ</t>
  </si>
  <si>
    <t>University of Wisconsin .. Madison, WI</t>
  </si>
  <si>
    <t>CEDAR GROVE CHEESE .. Plain, WI</t>
  </si>
  <si>
    <t>DairiConcepts L.P. .. Bruce, WI</t>
  </si>
  <si>
    <t>BoomBox Beverage LLC .. Skokie, IL</t>
  </si>
  <si>
    <t>CROWLEY FOODS, LLC .. Philadelphia, PA</t>
  </si>
  <si>
    <t>Dairy Farmers of America Inc., Central FO30 .. Kansas City, KS</t>
  </si>
  <si>
    <t>Dannon Co Inc West Jordan .. West Jordan, UT</t>
  </si>
  <si>
    <t>Kemp LLC Minn .. Minneapolis, MN</t>
  </si>
  <si>
    <t>Schreiber Foods, Inc .. Beloit, WI</t>
  </si>
  <si>
    <t>Agrana Fruit .. Centerville, TN</t>
  </si>
  <si>
    <t>Annie G Dairy / Lambarth .. Ann Arbor, MI</t>
  </si>
  <si>
    <t>Coca Cola Waco .. Waco, TX</t>
  </si>
  <si>
    <t>Farmer Rudolph Creamery LLC .. Lebanon, PA</t>
  </si>
  <si>
    <t>Halo Farms .. Trenton, NJ</t>
  </si>
  <si>
    <t>Lebanon Cheese Conpany, Inc. .. Lebanon, NJ</t>
  </si>
  <si>
    <t>Reykjavik Creamery .. Newville, PA</t>
  </si>
  <si>
    <t>WestRock Coffee .. Little Rock, AR</t>
  </si>
  <si>
    <t>Byrne DeWitt LLC .. East Syracuse, NY</t>
  </si>
  <si>
    <t>East Side Jersey Orrville .. Orrville, OH</t>
  </si>
  <si>
    <t>Meerland Dairy LLC .. South Solon, OH</t>
  </si>
  <si>
    <t>Dairy Fresh .. Winston Salem, NC</t>
  </si>
  <si>
    <t>Great Lakes Cheese .. Franklinville, NY</t>
  </si>
  <si>
    <t>Greenbrier Dairy LLC .. Rainelle, WV</t>
  </si>
  <si>
    <t>Lone Star Milk Producers 9c .. Wichita Falls, TX</t>
  </si>
  <si>
    <t>Red Rock Dairy Products .. Beresford, SD</t>
  </si>
  <si>
    <t>STONYFIELD YOGURT .. Londonderry, NH</t>
  </si>
  <si>
    <t>VENTURA FOODS .. Thornton, IL</t>
  </si>
  <si>
    <t>Cayuga Marketing LLC Coop .. Aurora, NY</t>
  </si>
  <si>
    <t>Cayuga Marketing LLC Coop 9c .. Aurora, NY</t>
  </si>
  <si>
    <t>Cayuga Marketing LLC Coop FO1 9c .. Aurora, NY</t>
  </si>
  <si>
    <t>EDYS GRAND ICE CREAM .. Fort Wayne, IN</t>
  </si>
  <si>
    <t>Land O Lakes, Inc .. Melrose, MN</t>
  </si>
  <si>
    <t>New Dairy Producer-Not Pooled .. Cleveland, OH</t>
  </si>
  <si>
    <t>Palazzolo's Artisan Dairy .. Fennville, MI</t>
  </si>
  <si>
    <t>Rolling Hills Dairy Producers Coop .. Monroe, WI</t>
  </si>
  <si>
    <t>Rolling Hills Dairy Producers Coop 9c .. Monroe, WI</t>
  </si>
  <si>
    <t>Tillamook Decatur .. Decatur, IL</t>
  </si>
  <si>
    <t>Zoeller-Not Pooled .. Kenton, OH</t>
  </si>
  <si>
    <t xml:space="preserve">Non-Discrimination Statement (updated by OASCR)  2-6-2025 
In accordance with Federal civil rights law and U.S. Department of Agriculture (USDA) civil rights regulations and policies, the USDA, its Agencies, offices, and employees, and institutions participating in or administering USDA programs are prohibited from discriminating based on race, color, national origin, religion, sex, disability, age, marital status, family/parental status, income derived from a public assistance program, political beliefs, or reprisal or retaliation for prior civil rights activity, in any program or activity conducted or funded by USDA (not all bases apply to all programs). Remedies and complaint filing deadlines vary by program or incident. 
Persons with disabilities who require alternative means of communication for program information (e.g., Braille, large print, audiotape, American Sign Language, etc.) should contact the responsible Agency or USDA's TARGET Center at (202) 720-2600 (voice and TTY) or contact USDA through the Federal Relay Service at 711.  Additionally, program information may be made available in languages other than English. 
To file a program discrimination complaint, complete the USDA Program Discrimination Complaint Form, AD-3027, found online at How to File a Program Discrimination Complaint and at any USDA office or write a letter addressed to USDA and provide in the letter all of the information requested in the form. To request a copy of the complaint form, call (866) 632-9992. Submit your completed form or letter to USDA by: (1) mail: U.S. Department of Agriculture, Office of the Assistant Secretary for Civil Rights, 1400 Independence Avenue, SW, Washington, D.C. 20250-9410; (2) fax: (202) 690-7442; or (3) email: program.intake@usda.gov. 
USDA is an equal opportunity provider, employer, and lender.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</si>
</sst>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1" formatCode="_(* #,##0_);_(* \(#,##0\);_(* &quot;-&quot;_);_(@_)"/>
    <numFmt numFmtId="44" formatCode="_(&quot;$&quot;* #,##0.00_);_(&quot;$&quot;* \(#,##0.00\);_(&quot;$&quot;* &quot;-&quot;??_);_(@_)"/>
    <numFmt numFmtId="43" formatCode="_(* #,##0.00_);_(* \(#,##0.00\);_(* &quot;-&quot;??_);_(@_)"/>
    <numFmt numFmtId="164" formatCode="000"/>
    <numFmt numFmtId="165" formatCode="&quot;$&quot;#,##0.00"/>
    <numFmt numFmtId="166" formatCode="&quot;$&quot;#,##0.00000"/>
    <numFmt numFmtId="167" formatCode="[$-409]mmmm\ yyyy;@"/>
    <numFmt numFmtId="168" formatCode="_(* #,##0_);_(* \(#,##0\);_(* &quot;-&quot;??_);_(@_)"/>
    <numFmt numFmtId="169" formatCode="00"/>
    <numFmt numFmtId="170" formatCode="_(* #,##0.000_);_(* \(#,##0.000\);_(* &quot;-&quot;??_);_(@_)"/>
    <numFmt numFmtId="171" formatCode="mmmm\ yyyy"/>
    <numFmt numFmtId="172" formatCode="0_);\(0\)"/>
    <numFmt numFmtId="173" formatCode="#.00"/>
    <numFmt numFmtId="174" formatCode="#,##0."/>
    <numFmt numFmtId="175" formatCode="&quot;$&quot;#."/>
  </numFmts>
  <fonts count="78" x14ac:knownFonts="1">
    <font>
      <sz val="11"/>
      <color theme="1"/>
      <name val="Calibri"/>
      <family val="2"/>
      <scheme val="minor"/>
    </font>
    <font>
      <b/>
      <sz val="11"/>
      <color theme="1"/>
      <name val="Calibri"/>
      <family val="2"/>
      <scheme val="minor"/>
    </font>
    <font>
      <sz val="11"/>
      <color theme="0"/>
      <name val="Calibri"/>
      <family val="2"/>
      <scheme val="minor"/>
    </font>
    <font>
      <sz val="9"/>
      <color theme="1" tint="0.499984740745262"/>
      <name val="Calibri Light"/>
      <family val="2"/>
      <scheme val="major"/>
    </font>
    <font>
      <b/>
      <sz val="10"/>
      <color theme="1" tint="0.499984740745262"/>
      <name val="Calibri Light"/>
      <family val="2"/>
      <scheme val="major"/>
    </font>
    <font>
      <b/>
      <u/>
      <sz val="11"/>
      <color theme="1"/>
      <name val="Calibri"/>
      <family val="2"/>
      <scheme val="minor"/>
    </font>
    <font>
      <i/>
      <sz val="11"/>
      <color theme="1"/>
      <name val="Calibri"/>
      <family val="2"/>
      <scheme val="minor"/>
    </font>
    <font>
      <b/>
      <u/>
      <sz val="13"/>
      <color theme="1"/>
      <name val="Calibri"/>
      <family val="2"/>
      <scheme val="minor"/>
    </font>
    <font>
      <b/>
      <sz val="11"/>
      <name val="Calibri"/>
      <family val="2"/>
      <scheme val="minor"/>
    </font>
    <font>
      <sz val="48"/>
      <color theme="1"/>
      <name val="Calibri"/>
      <family val="2"/>
      <scheme val="minor"/>
    </font>
    <font>
      <b/>
      <sz val="12"/>
      <color theme="1"/>
      <name val="Times New Roman"/>
      <family val="1"/>
    </font>
    <font>
      <sz val="12"/>
      <color theme="1"/>
      <name val="Times New Roman"/>
      <family val="1"/>
    </font>
    <font>
      <sz val="10"/>
      <color theme="1"/>
      <name val="Times New Roman"/>
      <family val="1"/>
    </font>
    <font>
      <sz val="36"/>
      <color theme="1"/>
      <name val="Calibri"/>
      <family val="2"/>
      <scheme val="minor"/>
    </font>
    <font>
      <sz val="11"/>
      <color theme="1"/>
      <name val="Calibri"/>
      <family val="2"/>
      <scheme val="minor"/>
    </font>
    <font>
      <sz val="28"/>
      <color theme="1"/>
      <name val="Calibri"/>
      <family val="2"/>
      <scheme val="minor"/>
    </font>
    <font>
      <sz val="10"/>
      <color theme="1"/>
      <name val="Calibri"/>
      <family val="2"/>
      <scheme val="minor"/>
    </font>
    <font>
      <b/>
      <i/>
      <sz val="10"/>
      <color theme="1"/>
      <name val="Calibri"/>
      <family val="2"/>
      <scheme val="minor"/>
    </font>
    <font>
      <b/>
      <sz val="9"/>
      <color rgb="FF242729"/>
      <name val="Arial"/>
      <family val="2"/>
    </font>
    <font>
      <sz val="10"/>
      <name val="Arial"/>
      <family val="2"/>
    </font>
    <font>
      <b/>
      <sz val="16"/>
      <color theme="1"/>
      <name val="Calibri"/>
      <family val="2"/>
      <scheme val="minor"/>
    </font>
    <font>
      <b/>
      <sz val="14"/>
      <color theme="1"/>
      <name val="Calibri"/>
      <family val="2"/>
      <scheme val="minor"/>
    </font>
    <font>
      <sz val="11"/>
      <name val="Calibri"/>
      <family val="2"/>
      <scheme val="minor"/>
    </font>
    <font>
      <b/>
      <sz val="10"/>
      <color theme="1"/>
      <name val="Calibri"/>
      <family val="2"/>
      <scheme val="minor"/>
    </font>
    <font>
      <u/>
      <sz val="7.5"/>
      <color theme="10"/>
      <name val="Arial"/>
      <family val="2"/>
    </font>
    <font>
      <sz val="10"/>
      <name val="MS Sans Serif"/>
      <family val="2"/>
    </font>
    <font>
      <b/>
      <sz val="12"/>
      <color theme="1"/>
      <name val="Calibri"/>
      <family val="2"/>
      <scheme val="minor"/>
    </font>
    <font>
      <b/>
      <sz val="16"/>
      <name val="Arial"/>
      <family val="2"/>
    </font>
    <font>
      <b/>
      <i/>
      <sz val="10"/>
      <name val="Arial"/>
      <family val="2"/>
    </font>
    <font>
      <b/>
      <sz val="11"/>
      <name val="Arial"/>
      <family val="2"/>
    </font>
    <font>
      <b/>
      <sz val="12"/>
      <name val="Arial"/>
      <family val="2"/>
    </font>
    <font>
      <b/>
      <sz val="9"/>
      <name val="Arial"/>
      <family val="2"/>
    </font>
    <font>
      <sz val="9"/>
      <name val="Arial"/>
      <family val="2"/>
    </font>
    <font>
      <b/>
      <sz val="10"/>
      <name val="Arial"/>
      <family val="2"/>
    </font>
    <font>
      <b/>
      <i/>
      <sz val="9"/>
      <name val="Arial"/>
      <family val="2"/>
    </font>
    <font>
      <b/>
      <sz val="10"/>
      <color theme="0"/>
      <name val="Arial"/>
      <family val="2"/>
    </font>
    <font>
      <b/>
      <i/>
      <sz val="10"/>
      <color theme="0"/>
      <name val="Arial"/>
      <family val="2"/>
    </font>
    <font>
      <b/>
      <sz val="9"/>
      <color theme="0"/>
      <name val="Arial"/>
      <family val="2"/>
    </font>
    <font>
      <b/>
      <u/>
      <sz val="10"/>
      <name val="Arial"/>
      <family val="2"/>
    </font>
    <font>
      <b/>
      <sz val="10"/>
      <name val="Times New Roman"/>
      <family val="1"/>
    </font>
    <font>
      <sz val="11"/>
      <color theme="1"/>
      <name val="Times New Roman"/>
      <family val="1"/>
    </font>
    <font>
      <b/>
      <sz val="11"/>
      <name val="Times New Roman"/>
      <family val="1"/>
    </font>
    <font>
      <b/>
      <sz val="11"/>
      <color theme="1"/>
      <name val="Times New Roman"/>
      <family val="1"/>
    </font>
    <font>
      <sz val="10"/>
      <name val="Times New Roman"/>
      <family val="1"/>
    </font>
    <font>
      <b/>
      <sz val="9"/>
      <name val="Times New Roman"/>
      <family val="1"/>
    </font>
    <font>
      <sz val="10"/>
      <name val="Arial"/>
      <family val="2"/>
    </font>
    <font>
      <u/>
      <sz val="11"/>
      <color theme="10"/>
      <name val="Calibri"/>
      <family val="2"/>
      <scheme val="minor"/>
    </font>
    <font>
      <b/>
      <i/>
      <sz val="12"/>
      <color theme="1"/>
      <name val="Calibri"/>
      <family val="2"/>
      <scheme val="minor"/>
    </font>
    <font>
      <sz val="10"/>
      <name val="Arial"/>
      <family val="2"/>
    </font>
    <font>
      <sz val="9"/>
      <color theme="1"/>
      <name val="Calibri"/>
      <family val="2"/>
    </font>
    <font>
      <sz val="11"/>
      <color indexed="8"/>
      <name val="Calibri"/>
      <family val="2"/>
    </font>
    <font>
      <u/>
      <sz val="10"/>
      <color indexed="12"/>
      <name val="Arial"/>
      <family val="2"/>
    </font>
    <font>
      <sz val="12"/>
      <name val="Arial"/>
      <family val="2"/>
    </font>
    <font>
      <sz val="1"/>
      <color indexed="8"/>
      <name val="Courier"/>
      <family val="3"/>
    </font>
    <font>
      <b/>
      <sz val="1"/>
      <color indexed="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1"/>
      <color indexed="12"/>
      <name val="Arial"/>
      <family val="2"/>
    </font>
    <font>
      <u/>
      <sz val="9"/>
      <color theme="10"/>
      <name val="Arial"/>
      <family val="2"/>
    </font>
    <font>
      <sz val="12"/>
      <color theme="1"/>
      <name val="Times New Roman"/>
      <family val="2"/>
    </font>
    <font>
      <b/>
      <sz val="12"/>
      <color theme="0"/>
      <name val="Arial"/>
      <family val="2"/>
    </font>
    <font>
      <b/>
      <i/>
      <sz val="12"/>
      <color theme="0"/>
      <name val="Arial"/>
      <family val="2"/>
    </font>
    <font>
      <b/>
      <i/>
      <u/>
      <sz val="10"/>
      <color theme="0"/>
      <name val="Arial"/>
      <family val="2"/>
    </font>
    <font>
      <b/>
      <i/>
      <sz val="11"/>
      <name val="Calibri"/>
      <family val="2"/>
      <scheme val="minor"/>
    </font>
    <font>
      <b/>
      <sz val="12"/>
      <name val="Calibri"/>
      <family val="2"/>
      <scheme val="minor"/>
    </font>
    <font>
      <b/>
      <sz val="12"/>
      <color theme="0"/>
      <name val="Calibri"/>
      <family val="2"/>
      <scheme val="minor"/>
    </font>
    <font>
      <sz val="12"/>
      <color theme="1"/>
      <name val="Calibri"/>
      <family val="2"/>
      <scheme val="minor"/>
    </font>
  </fonts>
  <fills count="36">
    <fill>
      <patternFill patternType="none"/>
    </fill>
    <fill>
      <patternFill patternType="gray125"/>
    </fill>
    <fill>
      <patternFill patternType="solid">
        <fgColor theme="8"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8" tint="-0.24994659260841701"/>
        <bgColor indexed="64"/>
      </patternFill>
    </fill>
    <fill>
      <patternFill patternType="solid">
        <fgColor rgb="FFFFFF99"/>
        <bgColor indexed="64"/>
      </patternFill>
    </fill>
    <fill>
      <patternFill patternType="solid">
        <fgColor theme="4" tint="0.59999389629810485"/>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theme="4" tint="0.79998168889431442"/>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83">
    <border>
      <left/>
      <right/>
      <top/>
      <bottom/>
      <diagonal/>
    </border>
    <border>
      <left/>
      <right/>
      <top/>
      <bottom style="thin">
        <color auto="1"/>
      </bottom>
      <diagonal/>
    </border>
    <border>
      <left/>
      <right/>
      <top style="thin">
        <color auto="1"/>
      </top>
      <bottom style="thin">
        <color auto="1"/>
      </bottom>
      <diagonal/>
    </border>
    <border>
      <left/>
      <right/>
      <top/>
      <bottom style="thick">
        <color auto="1"/>
      </bottom>
      <diagonal/>
    </border>
    <border>
      <left/>
      <right/>
      <top style="thick">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style="thick">
        <color indexed="64"/>
      </right>
      <top/>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theme="4"/>
      </left>
      <right/>
      <top style="medium">
        <color indexed="64"/>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ck">
        <color indexed="64"/>
      </left>
      <right/>
      <top/>
      <bottom style="thin">
        <color indexed="64"/>
      </bottom>
      <diagonal/>
    </border>
    <border>
      <left style="thin">
        <color indexed="64"/>
      </left>
      <right/>
      <top style="thick">
        <color indexed="64"/>
      </top>
      <bottom/>
      <diagonal/>
    </border>
    <border>
      <left/>
      <right style="thick">
        <color auto="1"/>
      </right>
      <top style="thick">
        <color auto="1"/>
      </top>
      <bottom/>
      <diagonal/>
    </border>
    <border>
      <left style="thick">
        <color indexed="64"/>
      </left>
      <right/>
      <top style="thin">
        <color auto="1"/>
      </top>
      <bottom style="thin">
        <color auto="1"/>
      </bottom>
      <diagonal/>
    </border>
    <border>
      <left style="thin">
        <color indexed="64"/>
      </left>
      <right style="thick">
        <color indexed="64"/>
      </right>
      <top style="thin">
        <color indexed="64"/>
      </top>
      <bottom style="thin">
        <color indexed="64"/>
      </bottom>
      <diagonal/>
    </border>
    <border>
      <left/>
      <right style="thick">
        <color indexed="64"/>
      </right>
      <top style="thin">
        <color auto="1"/>
      </top>
      <bottom style="thin">
        <color auto="1"/>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diagonal/>
    </border>
    <border>
      <left style="thin">
        <color auto="1"/>
      </left>
      <right/>
      <top style="thin">
        <color auto="1"/>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theme="4"/>
      </top>
      <bottom/>
      <diagonal/>
    </border>
    <border>
      <left style="thin">
        <color indexed="64"/>
      </left>
      <right style="medium">
        <color indexed="64"/>
      </right>
      <top style="thin">
        <color theme="4"/>
      </top>
      <bottom style="double">
        <color theme="4"/>
      </bottom>
      <diagonal/>
    </border>
    <border>
      <left style="medium">
        <color indexed="64"/>
      </left>
      <right/>
      <top style="medium">
        <color indexed="64"/>
      </top>
      <bottom style="medium">
        <color indexed="64"/>
      </bottom>
      <diagonal/>
    </border>
    <border>
      <left/>
      <right style="thin">
        <color indexed="64"/>
      </right>
      <top style="thin">
        <color theme="4"/>
      </top>
      <bottom/>
      <diagonal/>
    </border>
    <border>
      <left/>
      <right style="thin">
        <color indexed="64"/>
      </right>
      <top style="double">
        <color theme="4"/>
      </top>
      <bottom style="medium">
        <color auto="1"/>
      </bottom>
      <diagonal/>
    </border>
    <border>
      <left style="medium">
        <color indexed="64"/>
      </left>
      <right style="medium">
        <color indexed="64"/>
      </right>
      <top style="thin">
        <color theme="4"/>
      </top>
      <bottom/>
      <diagonal/>
    </border>
    <border>
      <left style="medium">
        <color indexed="64"/>
      </left>
      <right style="medium">
        <color indexed="64"/>
      </right>
      <top style="double">
        <color theme="4"/>
      </top>
      <bottom style="medium">
        <color indexed="64"/>
      </bottom>
      <diagonal/>
    </border>
    <border>
      <left style="medium">
        <color indexed="64"/>
      </left>
      <right style="thin">
        <color indexed="64"/>
      </right>
      <top style="thin">
        <color theme="4"/>
      </top>
      <bottom/>
      <diagonal/>
    </border>
    <border>
      <left style="medium">
        <color indexed="64"/>
      </left>
      <right style="thin">
        <color indexed="64"/>
      </right>
      <top style="double">
        <color theme="4"/>
      </top>
      <bottom style="medium">
        <color indexed="64"/>
      </bottom>
      <diagonal/>
    </border>
    <border>
      <left style="thin">
        <color indexed="64"/>
      </left>
      <right style="medium">
        <color indexed="64"/>
      </right>
      <top style="double">
        <color theme="4"/>
      </top>
      <bottom style="medium">
        <color indexed="64"/>
      </bottom>
      <diagonal/>
    </border>
    <border>
      <left/>
      <right style="thin">
        <color indexed="64"/>
      </right>
      <top style="thin">
        <color theme="4"/>
      </top>
      <bottom style="double">
        <color theme="4"/>
      </bottom>
      <diagonal/>
    </border>
    <border>
      <left style="thin">
        <color indexed="64"/>
      </left>
      <right style="thick">
        <color indexed="64"/>
      </right>
      <top/>
      <bottom style="thin">
        <color indexed="64"/>
      </bottom>
      <diagonal/>
    </border>
    <border>
      <left/>
      <right/>
      <top style="thin">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64"/>
      </bottom>
      <diagonal/>
    </border>
    <border>
      <left/>
      <right/>
      <top style="double">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ck">
        <color indexed="64"/>
      </right>
      <top style="thin">
        <color indexed="64"/>
      </top>
      <bottom style="thin">
        <color auto="1"/>
      </bottom>
      <diagonal/>
    </border>
  </borders>
  <cellStyleXfs count="54492">
    <xf numFmtId="0" fontId="0" fillId="0" borderId="0"/>
    <xf numFmtId="0" fontId="3" fillId="0" borderId="0">
      <alignment vertical="center"/>
    </xf>
    <xf numFmtId="0" fontId="19" fillId="0" borderId="0"/>
    <xf numFmtId="0" fontId="19" fillId="0" borderId="0"/>
    <xf numFmtId="0" fontId="14" fillId="0" borderId="0"/>
    <xf numFmtId="43" fontId="19" fillId="0" borderId="0" applyFont="0" applyFill="0" applyBorder="0" applyAlignment="0" applyProtection="0"/>
    <xf numFmtId="43" fontId="14" fillId="0" borderId="0" applyFont="0" applyFill="0" applyBorder="0" applyAlignment="0" applyProtection="0"/>
    <xf numFmtId="41" fontId="1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9" fillId="0" borderId="0" applyFont="0" applyFill="0" applyBorder="0" applyAlignment="0" applyProtection="0"/>
    <xf numFmtId="0" fontId="24" fillId="0" borderId="0" applyNumberFormat="0" applyFill="0" applyBorder="0" applyAlignment="0" applyProtection="0">
      <alignment vertical="top"/>
      <protection locked="0"/>
    </xf>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9" fontId="19" fillId="0" borderId="0" applyFont="0" applyFill="0" applyBorder="0" applyAlignment="0" applyProtection="0"/>
    <xf numFmtId="9" fontId="14" fillId="0" borderId="0" applyFont="0" applyFill="0" applyBorder="0" applyAlignment="0" applyProtection="0"/>
    <xf numFmtId="0" fontId="45" fillId="0" borderId="0"/>
    <xf numFmtId="43" fontId="19" fillId="0" borderId="0" applyFont="0" applyFill="0" applyBorder="0" applyAlignment="0" applyProtection="0"/>
    <xf numFmtId="0" fontId="46" fillId="0" borderId="0" applyNumberFormat="0" applyFill="0" applyBorder="0" applyAlignment="0" applyProtection="0"/>
    <xf numFmtId="0" fontId="48" fillId="0" borderId="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5" fillId="24"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31" borderId="0" applyNumberFormat="0" applyBorder="0" applyAlignment="0" applyProtection="0"/>
    <xf numFmtId="0" fontId="56" fillId="15" borderId="0" applyNumberFormat="0" applyBorder="0" applyAlignment="0" applyProtection="0"/>
    <xf numFmtId="0" fontId="57" fillId="32" borderId="67" applyNumberFormat="0" applyAlignment="0" applyProtection="0"/>
    <xf numFmtId="0" fontId="58" fillId="33" borderId="68"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4" fontId="53" fillId="0" borderId="0">
      <protection locked="0"/>
    </xf>
    <xf numFmtId="0" fontId="68" fillId="0" borderId="0">
      <alignment horizontal="left" vertical="center" indent="1"/>
    </xf>
    <xf numFmtId="0" fontId="52" fillId="0" borderId="0" applyNumberFormat="0" applyFont="0" applyBorder="0" applyAlignment="0"/>
    <xf numFmtId="175" fontId="53" fillId="0" borderId="0">
      <protection locked="0"/>
    </xf>
    <xf numFmtId="0" fontId="53" fillId="0" borderId="0">
      <protection locked="0"/>
    </xf>
    <xf numFmtId="0" fontId="59" fillId="0" borderId="0" applyNumberFormat="0" applyFill="0" applyBorder="0" applyAlignment="0" applyProtection="0"/>
    <xf numFmtId="173" fontId="53" fillId="0" borderId="0">
      <protection locked="0"/>
    </xf>
    <xf numFmtId="0" fontId="60" fillId="16" borderId="0" applyNumberFormat="0" applyBorder="0" applyAlignment="0" applyProtection="0"/>
    <xf numFmtId="0" fontId="54" fillId="0" borderId="0">
      <protection locked="0"/>
    </xf>
    <xf numFmtId="0" fontId="54" fillId="0" borderId="0">
      <protection locked="0"/>
    </xf>
    <xf numFmtId="0" fontId="61" fillId="0" borderId="69" applyNumberFormat="0" applyFill="0" applyAlignment="0" applyProtection="0"/>
    <xf numFmtId="0" fontId="61" fillId="0" borderId="0" applyNumberFormat="0" applyFill="0" applyBorder="0" applyAlignment="0" applyProtection="0"/>
    <xf numFmtId="0" fontId="51" fillId="0" borderId="0" applyNumberFormat="0" applyFill="0" applyBorder="0" applyAlignment="0" applyProtection="0">
      <alignment vertical="top"/>
      <protection locked="0"/>
    </xf>
    <xf numFmtId="0" fontId="62" fillId="19" borderId="67" applyNumberFormat="0" applyAlignment="0" applyProtection="0"/>
    <xf numFmtId="174" fontId="53" fillId="0" borderId="5">
      <alignment horizontal="center"/>
      <protection locked="0"/>
    </xf>
    <xf numFmtId="174" fontId="53" fillId="0" borderId="5">
      <protection locked="0"/>
    </xf>
    <xf numFmtId="0" fontId="63" fillId="0" borderId="70" applyNumberFormat="0" applyFill="0" applyAlignment="0" applyProtection="0"/>
    <xf numFmtId="0" fontId="64" fillId="3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 fillId="0" borderId="0"/>
    <xf numFmtId="0" fontId="14" fillId="0" borderId="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65" fillId="32" borderId="72"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54" fillId="0" borderId="0">
      <protection locked="0"/>
    </xf>
    <xf numFmtId="0" fontId="53" fillId="0" borderId="73">
      <protection locked="0"/>
    </xf>
    <xf numFmtId="0" fontId="53" fillId="0" borderId="0">
      <protection locked="0"/>
    </xf>
    <xf numFmtId="0" fontId="66" fillId="0" borderId="0" applyNumberFormat="0" applyFill="0" applyBorder="0" applyAlignment="0" applyProtection="0"/>
    <xf numFmtId="0" fontId="53" fillId="0" borderId="74">
      <protection locked="0"/>
    </xf>
    <xf numFmtId="0" fontId="67" fillId="0" borderId="0" applyNumberFormat="0" applyFill="0" applyBorder="0" applyAlignment="0" applyProtection="0"/>
    <xf numFmtId="0" fontId="49" fillId="0" borderId="0"/>
    <xf numFmtId="0" fontId="49" fillId="0" borderId="0"/>
    <xf numFmtId="0" fontId="49" fillId="0" borderId="0"/>
    <xf numFmtId="0" fontId="49" fillId="0" borderId="0"/>
    <xf numFmtId="0" fontId="14" fillId="0" borderId="0"/>
    <xf numFmtId="0" fontId="69" fillId="0" borderId="0" applyNumberFormat="0" applyFill="0" applyBorder="0" applyAlignment="0" applyProtection="0">
      <alignment vertical="top"/>
      <protection locked="0"/>
    </xf>
    <xf numFmtId="0" fontId="49" fillId="0" borderId="0"/>
    <xf numFmtId="0" fontId="49" fillId="0" borderId="0"/>
    <xf numFmtId="0" fontId="49" fillId="0" borderId="0"/>
    <xf numFmtId="0" fontId="49" fillId="0" borderId="0"/>
    <xf numFmtId="0" fontId="49" fillId="0" borderId="0"/>
    <xf numFmtId="0" fontId="14" fillId="0" borderId="0"/>
    <xf numFmtId="0" fontId="14" fillId="0" borderId="0"/>
    <xf numFmtId="0" fontId="14" fillId="0" borderId="0"/>
    <xf numFmtId="0" fontId="14" fillId="0" borderId="0"/>
    <xf numFmtId="0" fontId="14" fillId="0" borderId="0"/>
    <xf numFmtId="0" fontId="49" fillId="0" borderId="0"/>
    <xf numFmtId="43" fontId="14"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0" borderId="0"/>
    <xf numFmtId="0" fontId="49" fillId="0" borderId="0"/>
    <xf numFmtId="0" fontId="14" fillId="0" borderId="0"/>
    <xf numFmtId="0" fontId="49" fillId="0" borderId="0"/>
    <xf numFmtId="0" fontId="49" fillId="0" borderId="0"/>
    <xf numFmtId="0" fontId="49" fillId="0" borderId="0"/>
    <xf numFmtId="0" fontId="49" fillId="0"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4" fillId="0" borderId="0"/>
    <xf numFmtId="43" fontId="19" fillId="0" borderId="0" applyFont="0" applyFill="0" applyBorder="0" applyAlignment="0" applyProtection="0"/>
    <xf numFmtId="44" fontId="14"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3" borderId="0" applyNumberFormat="0" applyBorder="0" applyAlignment="0" applyProtection="0"/>
    <xf numFmtId="0" fontId="55" fillId="24"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31" borderId="0" applyNumberFormat="0" applyBorder="0" applyAlignment="0" applyProtection="0"/>
    <xf numFmtId="0" fontId="56" fillId="15" borderId="0" applyNumberFormat="0" applyBorder="0" applyAlignment="0" applyProtection="0"/>
    <xf numFmtId="0" fontId="57" fillId="32" borderId="67" applyNumberFormat="0" applyAlignment="0" applyProtection="0"/>
    <xf numFmtId="0" fontId="58" fillId="33" borderId="68" applyNumberFormat="0" applyAlignment="0" applyProtection="0"/>
    <xf numFmtId="0" fontId="59" fillId="0" borderId="0" applyNumberFormat="0" applyFill="0" applyBorder="0" applyAlignment="0" applyProtection="0"/>
    <xf numFmtId="0" fontId="60" fillId="16" borderId="0" applyNumberFormat="0" applyBorder="0" applyAlignment="0" applyProtection="0"/>
    <xf numFmtId="0" fontId="54" fillId="0" borderId="0">
      <protection locked="0"/>
    </xf>
    <xf numFmtId="0" fontId="54" fillId="0" borderId="0">
      <protection locked="0"/>
    </xf>
    <xf numFmtId="0" fontId="61" fillId="0" borderId="69" applyNumberFormat="0" applyFill="0" applyAlignment="0" applyProtection="0"/>
    <xf numFmtId="0" fontId="61" fillId="0" borderId="0" applyNumberFormat="0" applyFill="0" applyBorder="0" applyAlignment="0" applyProtection="0"/>
    <xf numFmtId="0" fontId="62" fillId="19" borderId="67" applyNumberFormat="0" applyAlignment="0" applyProtection="0"/>
    <xf numFmtId="0" fontId="63" fillId="0" borderId="70" applyNumberFormat="0" applyFill="0" applyAlignment="0" applyProtection="0"/>
    <xf numFmtId="0" fontId="64" fillId="34" borderId="0" applyNumberFormat="0" applyBorder="0" applyAlignment="0" applyProtection="0"/>
    <xf numFmtId="0" fontId="19" fillId="35" borderId="71" applyNumberFormat="0" applyFont="0" applyAlignment="0" applyProtection="0"/>
    <xf numFmtId="0" fontId="65" fillId="32" borderId="72" applyNumberFormat="0" applyAlignment="0" applyProtection="0"/>
    <xf numFmtId="0" fontId="66" fillId="0" borderId="0" applyNumberFormat="0" applyFill="0" applyBorder="0" applyAlignment="0" applyProtection="0"/>
    <xf numFmtId="0" fontId="53" fillId="0" borderId="74">
      <protection locked="0"/>
    </xf>
    <xf numFmtId="0" fontId="67"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3" borderId="0" applyNumberFormat="0" applyBorder="0" applyAlignment="0" applyProtection="0"/>
    <xf numFmtId="0" fontId="55" fillId="24"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31" borderId="0" applyNumberFormat="0" applyBorder="0" applyAlignment="0" applyProtection="0"/>
    <xf numFmtId="0" fontId="56" fillId="15" borderId="0" applyNumberFormat="0" applyBorder="0" applyAlignment="0" applyProtection="0"/>
    <xf numFmtId="0" fontId="57" fillId="32" borderId="67" applyNumberFormat="0" applyAlignment="0" applyProtection="0"/>
    <xf numFmtId="0" fontId="58" fillId="33" borderId="68"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59" fillId="0" borderId="0" applyNumberFormat="0" applyFill="0" applyBorder="0" applyAlignment="0" applyProtection="0"/>
    <xf numFmtId="0" fontId="60" fillId="16" borderId="0" applyNumberFormat="0" applyBorder="0" applyAlignment="0" applyProtection="0"/>
    <xf numFmtId="0" fontId="54" fillId="0" borderId="0">
      <protection locked="0"/>
    </xf>
    <xf numFmtId="0" fontId="54" fillId="0" borderId="0">
      <protection locked="0"/>
    </xf>
    <xf numFmtId="0" fontId="61" fillId="0" borderId="69" applyNumberFormat="0" applyFill="0" applyAlignment="0" applyProtection="0"/>
    <xf numFmtId="0" fontId="61" fillId="0" borderId="0" applyNumberFormat="0" applyFill="0" applyBorder="0" applyAlignment="0" applyProtection="0"/>
    <xf numFmtId="0" fontId="62" fillId="19" borderId="67" applyNumberFormat="0" applyAlignment="0" applyProtection="0"/>
    <xf numFmtId="0" fontId="63" fillId="0" borderId="70" applyNumberFormat="0" applyFill="0" applyAlignment="0" applyProtection="0"/>
    <xf numFmtId="0" fontId="64" fillId="34" borderId="0" applyNumberFormat="0" applyBorder="0" applyAlignment="0" applyProtection="0"/>
    <xf numFmtId="0" fontId="19" fillId="35" borderId="71" applyNumberFormat="0" applyFont="0" applyAlignment="0" applyProtection="0"/>
    <xf numFmtId="0" fontId="65" fillId="32" borderId="72" applyNumberFormat="0" applyAlignment="0" applyProtection="0"/>
    <xf numFmtId="9" fontId="19" fillId="0" borderId="0" applyFont="0" applyFill="0" applyBorder="0" applyAlignment="0" applyProtection="0"/>
    <xf numFmtId="0" fontId="66" fillId="0" borderId="0" applyNumberFormat="0" applyFill="0" applyBorder="0" applyAlignment="0" applyProtection="0"/>
    <xf numFmtId="0" fontId="53" fillId="0" borderId="74">
      <protection locked="0"/>
    </xf>
    <xf numFmtId="0" fontId="67"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70" fillId="0" borderId="0"/>
    <xf numFmtId="0" fontId="14" fillId="0" borderId="0"/>
    <xf numFmtId="43" fontId="14" fillId="0" borderId="0" applyFont="0" applyFill="0" applyBorder="0" applyAlignment="0" applyProtection="0"/>
    <xf numFmtId="9" fontId="14" fillId="0" borderId="0" applyFont="0" applyFill="0" applyBorder="0" applyAlignment="0" applyProtection="0"/>
    <xf numFmtId="44" fontId="14" fillId="0" borderId="0" applyFont="0" applyFill="0" applyBorder="0" applyAlignment="0" applyProtection="0"/>
  </cellStyleXfs>
  <cellXfs count="407">
    <xf numFmtId="0" fontId="0" fillId="0" borderId="0" xfId="0"/>
    <xf numFmtId="0" fontId="4" fillId="0" borderId="0" xfId="1" applyFont="1">
      <alignment vertical="center"/>
    </xf>
    <xf numFmtId="0" fontId="2" fillId="0" borderId="0" xfId="0" applyFont="1"/>
    <xf numFmtId="0" fontId="5" fillId="0" borderId="0" xfId="0" applyFont="1"/>
    <xf numFmtId="0" fontId="1" fillId="0" borderId="0" xfId="0" applyFont="1" applyAlignment="1">
      <alignment horizontal="left"/>
    </xf>
    <xf numFmtId="49" fontId="0" fillId="0" borderId="0" xfId="0" applyNumberFormat="1"/>
    <xf numFmtId="0" fontId="7" fillId="0" borderId="0" xfId="0" applyFont="1"/>
    <xf numFmtId="49" fontId="5" fillId="0" borderId="0" xfId="0" applyNumberFormat="1" applyFont="1" applyAlignment="1">
      <alignment horizontal="center"/>
    </xf>
    <xf numFmtId="49" fontId="5" fillId="0" borderId="0" xfId="0" applyNumberFormat="1" applyFont="1"/>
    <xf numFmtId="164" fontId="0" fillId="0" borderId="0" xfId="0" applyNumberFormat="1" applyAlignment="1">
      <alignment horizontal="center"/>
    </xf>
    <xf numFmtId="0" fontId="0" fillId="0" borderId="0" xfId="0" applyAlignment="1">
      <alignment wrapText="1"/>
    </xf>
    <xf numFmtId="49" fontId="0" fillId="0" borderId="0" xfId="0" applyNumberFormat="1" applyAlignment="1">
      <alignment horizontal="center"/>
    </xf>
    <xf numFmtId="3" fontId="0" fillId="0" borderId="0" xfId="0" applyNumberFormat="1" applyAlignment="1">
      <alignment horizontal="right"/>
    </xf>
    <xf numFmtId="3" fontId="5" fillId="0" borderId="0" xfId="0" applyNumberFormat="1" applyFont="1" applyAlignment="1">
      <alignment horizontal="left"/>
    </xf>
    <xf numFmtId="3" fontId="2" fillId="0" borderId="0" xfId="0" applyNumberFormat="1" applyFont="1" applyAlignment="1">
      <alignment horizontal="right"/>
    </xf>
    <xf numFmtId="165" fontId="5" fillId="0" borderId="0" xfId="0" applyNumberFormat="1" applyFont="1" applyAlignment="1">
      <alignment horizontal="center"/>
    </xf>
    <xf numFmtId="49" fontId="0" fillId="0" borderId="0" xfId="0" applyNumberFormat="1" applyAlignment="1">
      <alignment horizontal="right"/>
    </xf>
    <xf numFmtId="164" fontId="0" fillId="0" borderId="0" xfId="0" applyNumberFormat="1" applyAlignment="1" applyProtection="1">
      <alignment horizontal="center"/>
      <protection locked="0"/>
    </xf>
    <xf numFmtId="166"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right"/>
    </xf>
    <xf numFmtId="165" fontId="0" fillId="0" borderId="0" xfId="0" applyNumberFormat="1" applyAlignment="1">
      <alignment horizontal="right"/>
    </xf>
    <xf numFmtId="3" fontId="5" fillId="0" borderId="0" xfId="0" applyNumberFormat="1" applyFont="1" applyAlignment="1">
      <alignment horizontal="right"/>
    </xf>
    <xf numFmtId="165" fontId="5" fillId="0" borderId="0" xfId="0" applyNumberFormat="1" applyFont="1" applyAlignment="1">
      <alignment horizontal="right"/>
    </xf>
    <xf numFmtId="10" fontId="0" fillId="0" borderId="0" xfId="0" applyNumberFormat="1" applyAlignment="1">
      <alignment horizontal="right"/>
    </xf>
    <xf numFmtId="49" fontId="0" fillId="0" borderId="0" xfId="0" applyNumberFormat="1" applyAlignment="1">
      <alignment vertical="center" wrapText="1"/>
    </xf>
    <xf numFmtId="0" fontId="0" fillId="0" borderId="0" xfId="0" applyAlignment="1">
      <alignment vertical="center" wrapText="1"/>
    </xf>
    <xf numFmtId="0" fontId="11" fillId="6" borderId="0" xfId="0" applyFont="1" applyFill="1"/>
    <xf numFmtId="3" fontId="0" fillId="0" borderId="0" xfId="0" quotePrefix="1" applyNumberFormat="1" applyAlignment="1">
      <alignment horizontal="right"/>
    </xf>
    <xf numFmtId="0" fontId="13" fillId="0" borderId="0" xfId="0" applyFont="1" applyAlignment="1">
      <alignment horizontal="center" vertical="center"/>
    </xf>
    <xf numFmtId="167" fontId="16" fillId="2" borderId="0" xfId="0" applyNumberFormat="1" applyFont="1" applyFill="1" applyAlignment="1">
      <alignment horizontal="left"/>
    </xf>
    <xf numFmtId="164" fontId="16" fillId="2" borderId="0" xfId="0" applyNumberFormat="1" applyFont="1" applyFill="1" applyAlignment="1">
      <alignment horizontal="left"/>
    </xf>
    <xf numFmtId="0" fontId="0" fillId="0" borderId="5" xfId="0" applyBorder="1"/>
    <xf numFmtId="0" fontId="16" fillId="2" borderId="0" xfId="0" applyFont="1" applyFill="1"/>
    <xf numFmtId="0" fontId="16" fillId="0" borderId="0" xfId="0" applyFont="1"/>
    <xf numFmtId="0" fontId="16" fillId="0" borderId="0" xfId="0" applyFont="1" applyAlignment="1">
      <alignment horizontal="left"/>
    </xf>
    <xf numFmtId="168" fontId="0" fillId="0" borderId="0" xfId="6" applyNumberFormat="1" applyFont="1"/>
    <xf numFmtId="0" fontId="0" fillId="0" borderId="0" xfId="0" applyAlignment="1">
      <alignment horizontal="center"/>
    </xf>
    <xf numFmtId="0" fontId="1" fillId="0" borderId="5" xfId="0" applyFont="1" applyBorder="1" applyAlignment="1">
      <alignment horizontal="center"/>
    </xf>
    <xf numFmtId="168" fontId="0" fillId="0" borderId="5" xfId="6" applyNumberFormat="1" applyFont="1" applyBorder="1" applyAlignment="1">
      <alignment horizontal="center"/>
    </xf>
    <xf numFmtId="0" fontId="11" fillId="0" borderId="5" xfId="0" applyFont="1" applyBorder="1" applyAlignment="1">
      <alignment horizontal="left"/>
    </xf>
    <xf numFmtId="168" fontId="0" fillId="0" borderId="5" xfId="6" applyNumberFormat="1" applyFont="1" applyBorder="1"/>
    <xf numFmtId="0" fontId="11" fillId="11" borderId="5" xfId="0" applyFont="1" applyFill="1" applyBorder="1" applyAlignment="1">
      <alignment horizontal="left"/>
    </xf>
    <xf numFmtId="168" fontId="0" fillId="11" borderId="5" xfId="6" applyNumberFormat="1" applyFont="1" applyFill="1" applyBorder="1"/>
    <xf numFmtId="0" fontId="1" fillId="0" borderId="0" xfId="0" applyFont="1"/>
    <xf numFmtId="168" fontId="1" fillId="0" borderId="1" xfId="6" applyNumberFormat="1" applyFont="1" applyBorder="1" applyAlignment="1">
      <alignment horizontal="center"/>
    </xf>
    <xf numFmtId="0" fontId="1" fillId="0" borderId="0" xfId="0" applyFont="1" applyAlignment="1">
      <alignment horizontal="center"/>
    </xf>
    <xf numFmtId="168" fontId="0" fillId="12" borderId="0" xfId="6" applyNumberFormat="1" applyFont="1" applyFill="1"/>
    <xf numFmtId="168" fontId="0" fillId="12" borderId="23" xfId="6" applyNumberFormat="1" applyFont="1" applyFill="1" applyBorder="1"/>
    <xf numFmtId="0" fontId="0" fillId="11" borderId="5" xfId="0" applyFill="1" applyBorder="1"/>
    <xf numFmtId="0" fontId="11" fillId="0" borderId="5" xfId="0" applyFont="1" applyBorder="1" applyAlignment="1">
      <alignment horizontal="right"/>
    </xf>
    <xf numFmtId="10" fontId="0" fillId="12" borderId="0" xfId="39" applyNumberFormat="1" applyFont="1" applyFill="1"/>
    <xf numFmtId="0" fontId="0" fillId="0" borderId="0" xfId="0" quotePrefix="1"/>
    <xf numFmtId="168" fontId="0" fillId="12" borderId="0" xfId="6" applyNumberFormat="1" applyFont="1" applyFill="1" applyAlignment="1"/>
    <xf numFmtId="0" fontId="19" fillId="0" borderId="0" xfId="18"/>
    <xf numFmtId="0" fontId="30" fillId="6" borderId="0" xfId="18" applyFont="1" applyFill="1" applyAlignment="1">
      <alignment horizontal="center" vertical="center"/>
    </xf>
    <xf numFmtId="0" fontId="33" fillId="0" borderId="5" xfId="18" applyFont="1" applyBorder="1" applyAlignment="1">
      <alignment horizontal="center"/>
    </xf>
    <xf numFmtId="171" fontId="29" fillId="0" borderId="5" xfId="18" applyNumberFormat="1" applyFont="1" applyBorder="1" applyAlignment="1" applyProtection="1">
      <alignment horizontal="center" vertical="center"/>
      <protection hidden="1"/>
    </xf>
    <xf numFmtId="0" fontId="31" fillId="0" borderId="5" xfId="3" applyFont="1" applyBorder="1" applyProtection="1">
      <protection hidden="1"/>
    </xf>
    <xf numFmtId="0" fontId="19" fillId="9" borderId="5" xfId="4" applyFont="1" applyFill="1" applyBorder="1" applyProtection="1">
      <protection locked="0" hidden="1"/>
    </xf>
    <xf numFmtId="2" fontId="19" fillId="0" borderId="5" xfId="3" applyNumberFormat="1" applyBorder="1" applyProtection="1">
      <protection hidden="1"/>
    </xf>
    <xf numFmtId="0" fontId="19" fillId="0" borderId="5" xfId="3" applyBorder="1" applyProtection="1">
      <protection hidden="1"/>
    </xf>
    <xf numFmtId="0" fontId="19" fillId="9" borderId="10" xfId="4" applyFont="1" applyFill="1" applyBorder="1" applyProtection="1">
      <protection locked="0" hidden="1"/>
    </xf>
    <xf numFmtId="0" fontId="19" fillId="0" borderId="10" xfId="3" applyBorder="1" applyProtection="1">
      <protection hidden="1"/>
    </xf>
    <xf numFmtId="0" fontId="19" fillId="0" borderId="2" xfId="18" applyBorder="1"/>
    <xf numFmtId="0" fontId="33" fillId="0" borderId="2" xfId="18" applyFont="1" applyBorder="1"/>
    <xf numFmtId="0" fontId="19" fillId="0" borderId="9" xfId="18" applyBorder="1"/>
    <xf numFmtId="168" fontId="19" fillId="0" borderId="5" xfId="5" applyNumberFormat="1" applyBorder="1" applyProtection="1"/>
    <xf numFmtId="0" fontId="19" fillId="0" borderId="0" xfId="18" applyAlignment="1">
      <alignment horizontal="left"/>
    </xf>
    <xf numFmtId="168" fontId="19" fillId="0" borderId="0" xfId="5" applyNumberFormat="1" applyFill="1" applyBorder="1" applyProtection="1"/>
    <xf numFmtId="0" fontId="33" fillId="0" borderId="12" xfId="18" applyFont="1" applyBorder="1" applyAlignment="1">
      <alignment horizontal="center"/>
    </xf>
    <xf numFmtId="0" fontId="32" fillId="0" borderId="0" xfId="18" applyFont="1" applyAlignment="1">
      <alignment wrapText="1"/>
    </xf>
    <xf numFmtId="0" fontId="35" fillId="7" borderId="5" xfId="18" applyFont="1" applyFill="1" applyBorder="1" applyAlignment="1">
      <alignment horizontal="center"/>
    </xf>
    <xf numFmtId="0" fontId="37" fillId="7" borderId="5" xfId="18" applyFont="1" applyFill="1" applyBorder="1" applyAlignment="1">
      <alignment horizontal="center"/>
    </xf>
    <xf numFmtId="0" fontId="37" fillId="7" borderId="30" xfId="18" applyFont="1" applyFill="1" applyBorder="1" applyAlignment="1">
      <alignment horizontal="center"/>
    </xf>
    <xf numFmtId="0" fontId="31" fillId="0" borderId="0" xfId="18" applyFont="1"/>
    <xf numFmtId="0" fontId="19" fillId="0" borderId="5" xfId="18" applyBorder="1" applyAlignment="1">
      <alignment horizontal="center"/>
    </xf>
    <xf numFmtId="172" fontId="19" fillId="0" borderId="0" xfId="18" applyNumberFormat="1"/>
    <xf numFmtId="172" fontId="19" fillId="0" borderId="0" xfId="18" applyNumberFormat="1" applyAlignment="1">
      <alignment horizontal="center"/>
    </xf>
    <xf numFmtId="0" fontId="19" fillId="0" borderId="18" xfId="18" applyBorder="1" applyAlignment="1">
      <alignment horizontal="right"/>
    </xf>
    <xf numFmtId="1" fontId="19" fillId="0" borderId="0" xfId="18" applyNumberFormat="1" applyAlignment="1">
      <alignment horizontal="center"/>
    </xf>
    <xf numFmtId="0" fontId="19" fillId="0" borderId="0" xfId="18" applyAlignment="1">
      <alignment horizontal="center"/>
    </xf>
    <xf numFmtId="0" fontId="19" fillId="0" borderId="18" xfId="18" applyBorder="1"/>
    <xf numFmtId="0" fontId="19" fillId="0" borderId="29" xfId="18" applyBorder="1"/>
    <xf numFmtId="43" fontId="19" fillId="0" borderId="33" xfId="5" applyBorder="1" applyProtection="1"/>
    <xf numFmtId="0" fontId="19" fillId="0" borderId="3" xfId="18" applyBorder="1"/>
    <xf numFmtId="0" fontId="19" fillId="0" borderId="33" xfId="18" applyBorder="1" applyAlignment="1">
      <alignment horizontal="center"/>
    </xf>
    <xf numFmtId="168" fontId="31" fillId="0" borderId="33" xfId="5" applyNumberFormat="1" applyFont="1" applyBorder="1" applyAlignment="1" applyProtection="1"/>
    <xf numFmtId="168" fontId="31" fillId="0" borderId="34" xfId="5" applyNumberFormat="1" applyFont="1" applyBorder="1" applyProtection="1"/>
    <xf numFmtId="0" fontId="38" fillId="0" borderId="0" xfId="18" applyFont="1"/>
    <xf numFmtId="0" fontId="19" fillId="0" borderId="17" xfId="18" applyBorder="1"/>
    <xf numFmtId="0" fontId="19" fillId="0" borderId="38" xfId="18" applyBorder="1"/>
    <xf numFmtId="0" fontId="19" fillId="0" borderId="23" xfId="18" applyBorder="1"/>
    <xf numFmtId="0" fontId="33" fillId="0" borderId="0" xfId="18" applyFont="1" applyAlignment="1">
      <alignment horizontal="center"/>
    </xf>
    <xf numFmtId="168" fontId="33" fillId="0" borderId="8" xfId="18" applyNumberFormat="1" applyFont="1" applyBorder="1"/>
    <xf numFmtId="168" fontId="33" fillId="0" borderId="0" xfId="5" applyNumberFormat="1" applyFont="1" applyFill="1" applyBorder="1" applyAlignment="1" applyProtection="1">
      <alignment horizontal="center"/>
    </xf>
    <xf numFmtId="0" fontId="0" fillId="0" borderId="5" xfId="0" quotePrefix="1" applyBorder="1"/>
    <xf numFmtId="0" fontId="1" fillId="0" borderId="5" xfId="0" quotePrefix="1" applyFont="1" applyBorder="1" applyAlignment="1">
      <alignment horizontal="center"/>
    </xf>
    <xf numFmtId="168" fontId="1" fillId="0" borderId="5" xfId="6" applyNumberFormat="1" applyFont="1" applyBorder="1" applyAlignment="1">
      <alignment horizontal="center"/>
    </xf>
    <xf numFmtId="0" fontId="0" fillId="0" borderId="5" xfId="0" applyBorder="1" applyAlignment="1">
      <alignment wrapText="1"/>
    </xf>
    <xf numFmtId="0" fontId="0" fillId="0" borderId="0" xfId="0" applyProtection="1">
      <protection locked="0"/>
    </xf>
    <xf numFmtId="0" fontId="12" fillId="0" borderId="0" xfId="0" applyFont="1" applyAlignment="1" applyProtection="1">
      <alignment horizontal="center" wrapText="1"/>
      <protection locked="0"/>
    </xf>
    <xf numFmtId="168" fontId="40" fillId="8" borderId="48" xfId="6" applyNumberFormat="1" applyFont="1" applyFill="1" applyBorder="1" applyProtection="1">
      <protection locked="0"/>
    </xf>
    <xf numFmtId="168" fontId="43" fillId="13" borderId="5" xfId="5" applyNumberFormat="1" applyFont="1" applyFill="1" applyBorder="1" applyProtection="1">
      <protection locked="0"/>
    </xf>
    <xf numFmtId="168" fontId="39" fillId="0" borderId="5" xfId="5" applyNumberFormat="1" applyFont="1" applyBorder="1" applyProtection="1"/>
    <xf numFmtId="0" fontId="43" fillId="0" borderId="2" xfId="18" applyFont="1" applyBorder="1"/>
    <xf numFmtId="168" fontId="43" fillId="13" borderId="5" xfId="5" applyNumberFormat="1" applyFont="1" applyFill="1" applyBorder="1" applyProtection="1"/>
    <xf numFmtId="168" fontId="39" fillId="0" borderId="5" xfId="5" applyNumberFormat="1" applyFont="1" applyFill="1" applyBorder="1" applyProtection="1"/>
    <xf numFmtId="43" fontId="43" fillId="0" borderId="5" xfId="5" applyFont="1" applyBorder="1" applyProtection="1"/>
    <xf numFmtId="0" fontId="43" fillId="0" borderId="1" xfId="18" applyFont="1" applyBorder="1"/>
    <xf numFmtId="168" fontId="43" fillId="0" borderId="13" xfId="5" applyNumberFormat="1" applyFont="1" applyBorder="1" applyProtection="1"/>
    <xf numFmtId="168" fontId="43" fillId="0" borderId="5" xfId="5" applyNumberFormat="1" applyFont="1" applyBorder="1" applyProtection="1"/>
    <xf numFmtId="43" fontId="43" fillId="0" borderId="33" xfId="5" applyFont="1" applyBorder="1" applyProtection="1"/>
    <xf numFmtId="0" fontId="43" fillId="0" borderId="23" xfId="18" applyFont="1" applyBorder="1"/>
    <xf numFmtId="0" fontId="43" fillId="0" borderId="0" xfId="18" applyFont="1"/>
    <xf numFmtId="168" fontId="43" fillId="0" borderId="5" xfId="5" applyNumberFormat="1" applyFont="1" applyBorder="1" applyAlignment="1" applyProtection="1"/>
    <xf numFmtId="0" fontId="43" fillId="0" borderId="5" xfId="18" applyFont="1" applyBorder="1" applyAlignment="1">
      <alignment horizontal="center"/>
    </xf>
    <xf numFmtId="168" fontId="44" fillId="0" borderId="5" xfId="5" applyNumberFormat="1" applyFont="1" applyBorder="1" applyAlignment="1" applyProtection="1"/>
    <xf numFmtId="168" fontId="44" fillId="0" borderId="30" xfId="5" applyNumberFormat="1" applyFont="1" applyBorder="1" applyProtection="1"/>
    <xf numFmtId="0" fontId="43" fillId="0" borderId="33" xfId="18" applyFont="1" applyBorder="1" applyAlignment="1">
      <alignment horizontal="center"/>
    </xf>
    <xf numFmtId="168" fontId="44" fillId="0" borderId="33" xfId="5" applyNumberFormat="1" applyFont="1" applyBorder="1" applyAlignment="1" applyProtection="1"/>
    <xf numFmtId="168" fontId="44" fillId="0" borderId="34" xfId="5" applyNumberFormat="1" applyFont="1" applyBorder="1" applyProtection="1"/>
    <xf numFmtId="37" fontId="39" fillId="0" borderId="31" xfId="18" applyNumberFormat="1" applyFont="1" applyBorder="1" applyAlignment="1">
      <alignment horizontal="right"/>
    </xf>
    <xf numFmtId="2" fontId="40" fillId="8" borderId="11" xfId="6" applyNumberFormat="1" applyFont="1" applyFill="1" applyBorder="1" applyAlignment="1" applyProtection="1">
      <alignment horizontal="center" vertical="center"/>
      <protection locked="0"/>
    </xf>
    <xf numFmtId="2" fontId="40" fillId="8" borderId="25" xfId="6" applyNumberFormat="1" applyFont="1" applyFill="1" applyBorder="1" applyAlignment="1" applyProtection="1">
      <alignment horizontal="center" vertical="center"/>
      <protection locked="0"/>
    </xf>
    <xf numFmtId="2" fontId="40" fillId="8" borderId="39" xfId="6" applyNumberFormat="1" applyFont="1" applyFill="1" applyBorder="1" applyAlignment="1" applyProtection="1">
      <alignment horizontal="center" vertical="center"/>
      <protection locked="0"/>
    </xf>
    <xf numFmtId="0" fontId="21" fillId="0" borderId="0" xfId="0" applyFont="1" applyAlignment="1">
      <alignment horizontal="center"/>
    </xf>
    <xf numFmtId="0" fontId="8" fillId="0" borderId="47" xfId="0" applyFont="1" applyBorder="1" applyAlignment="1">
      <alignment horizontal="center" wrapText="1"/>
    </xf>
    <xf numFmtId="0" fontId="42" fillId="0" borderId="21" xfId="0" applyFont="1" applyBorder="1"/>
    <xf numFmtId="168" fontId="0" fillId="0" borderId="0" xfId="6" applyNumberFormat="1" applyFont="1" applyProtection="1">
      <protection locked="0"/>
    </xf>
    <xf numFmtId="43" fontId="0" fillId="0" borderId="0" xfId="6" applyFont="1" applyProtection="1">
      <protection locked="0"/>
    </xf>
    <xf numFmtId="0" fontId="20" fillId="0" borderId="0" xfId="0" applyFont="1" applyProtection="1">
      <protection locked="0"/>
    </xf>
    <xf numFmtId="0" fontId="21" fillId="0" borderId="0" xfId="0" applyFont="1" applyAlignment="1" applyProtection="1">
      <alignment horizontal="center"/>
      <protection locked="0"/>
    </xf>
    <xf numFmtId="0" fontId="22" fillId="0" borderId="0" xfId="0" applyFont="1" applyAlignment="1" applyProtection="1">
      <alignment horizontal="center"/>
      <protection locked="0"/>
    </xf>
    <xf numFmtId="0" fontId="8" fillId="0" borderId="0" xfId="0" applyFont="1" applyAlignment="1" applyProtection="1">
      <alignment horizontal="center" wrapText="1"/>
      <protection locked="0"/>
    </xf>
    <xf numFmtId="0" fontId="0" fillId="0" borderId="0" xfId="0" applyAlignment="1" applyProtection="1">
      <alignment horizontal="center" wrapText="1"/>
      <protection locked="0"/>
    </xf>
    <xf numFmtId="0" fontId="16" fillId="0" borderId="0" xfId="0" applyFont="1" applyProtection="1">
      <protection locked="0"/>
    </xf>
    <xf numFmtId="0" fontId="23" fillId="0" borderId="0" xfId="0" applyFont="1" applyAlignment="1" applyProtection="1">
      <alignment horizontal="left"/>
      <protection locked="0"/>
    </xf>
    <xf numFmtId="49" fontId="0" fillId="0" borderId="0" xfId="0" applyNumberFormat="1" applyProtection="1">
      <protection locked="0"/>
    </xf>
    <xf numFmtId="168" fontId="40" fillId="0" borderId="52" xfId="6" applyNumberFormat="1" applyFont="1" applyBorder="1" applyProtection="1"/>
    <xf numFmtId="168" fontId="40" fillId="10" borderId="52" xfId="6" applyNumberFormat="1" applyFont="1" applyFill="1" applyBorder="1" applyProtection="1"/>
    <xf numFmtId="168" fontId="42" fillId="0" borderId="53" xfId="0" applyNumberFormat="1" applyFont="1" applyBorder="1"/>
    <xf numFmtId="170" fontId="40" fillId="0" borderId="54" xfId="6" applyNumberFormat="1" applyFont="1" applyBorder="1" applyProtection="1"/>
    <xf numFmtId="170" fontId="40" fillId="10" borderId="54" xfId="6" applyNumberFormat="1" applyFont="1" applyFill="1" applyBorder="1" applyProtection="1"/>
    <xf numFmtId="0" fontId="42" fillId="0" borderId="55" xfId="0" applyFont="1" applyBorder="1"/>
    <xf numFmtId="168" fontId="8" fillId="0" borderId="41" xfId="6" applyNumberFormat="1" applyFont="1" applyBorder="1" applyAlignment="1" applyProtection="1">
      <alignment horizontal="center" wrapText="1"/>
    </xf>
    <xf numFmtId="168" fontId="40" fillId="0" borderId="56" xfId="6" applyNumberFormat="1" applyFont="1" applyBorder="1" applyProtection="1"/>
    <xf numFmtId="168" fontId="40" fillId="0" borderId="49" xfId="6" applyNumberFormat="1" applyFont="1" applyBorder="1" applyProtection="1"/>
    <xf numFmtId="168" fontId="40" fillId="10" borderId="56" xfId="6" applyNumberFormat="1" applyFont="1" applyFill="1" applyBorder="1" applyProtection="1"/>
    <xf numFmtId="168" fontId="40" fillId="10" borderId="49" xfId="6" applyNumberFormat="1" applyFont="1" applyFill="1" applyBorder="1" applyProtection="1"/>
    <xf numFmtId="168" fontId="42" fillId="0" borderId="57" xfId="0" applyNumberFormat="1" applyFont="1" applyBorder="1"/>
    <xf numFmtId="168" fontId="42" fillId="0" borderId="58" xfId="0" applyNumberFormat="1" applyFont="1" applyBorder="1"/>
    <xf numFmtId="168" fontId="40" fillId="10" borderId="59" xfId="6" applyNumberFormat="1" applyFont="1" applyFill="1" applyBorder="1" applyProtection="1"/>
    <xf numFmtId="49" fontId="0" fillId="0" borderId="0" xfId="0" applyNumberFormat="1" applyAlignment="1" applyProtection="1">
      <alignment horizontal="center"/>
      <protection locked="0"/>
    </xf>
    <xf numFmtId="169" fontId="0" fillId="0" borderId="0" xfId="0" applyNumberFormat="1" applyAlignment="1" applyProtection="1">
      <alignment horizontal="center"/>
      <protection locked="0"/>
    </xf>
    <xf numFmtId="0" fontId="33" fillId="0" borderId="38" xfId="18" applyFont="1" applyBorder="1" applyAlignment="1">
      <alignment horizontal="left"/>
    </xf>
    <xf numFmtId="0" fontId="33" fillId="0" borderId="23" xfId="18" applyFont="1" applyBorder="1" applyAlignment="1">
      <alignment horizontal="left"/>
    </xf>
    <xf numFmtId="0" fontId="33" fillId="0" borderId="0" xfId="18" applyFont="1" applyAlignment="1">
      <alignment horizontal="left"/>
    </xf>
    <xf numFmtId="43" fontId="43" fillId="0" borderId="0" xfId="5" applyFont="1" applyBorder="1" applyProtection="1"/>
    <xf numFmtId="168" fontId="33" fillId="0" borderId="0" xfId="18" applyNumberFormat="1" applyFont="1"/>
    <xf numFmtId="0" fontId="43" fillId="0" borderId="0" xfId="18" applyFont="1" applyAlignment="1">
      <alignment horizontal="center"/>
    </xf>
    <xf numFmtId="168" fontId="44" fillId="0" borderId="0" xfId="5" applyNumberFormat="1" applyFont="1" applyBorder="1" applyAlignment="1" applyProtection="1"/>
    <xf numFmtId="168" fontId="44" fillId="0" borderId="18" xfId="5" applyNumberFormat="1" applyFont="1" applyBorder="1" applyProtection="1"/>
    <xf numFmtId="0" fontId="19" fillId="0" borderId="1" xfId="18" applyBorder="1" applyAlignment="1">
      <alignment horizontal="left"/>
    </xf>
    <xf numFmtId="0" fontId="19" fillId="0" borderId="26" xfId="18" applyBorder="1" applyAlignment="1">
      <alignment horizontal="left"/>
    </xf>
    <xf numFmtId="0" fontId="19" fillId="0" borderId="2" xfId="18" applyBorder="1" applyAlignment="1" applyProtection="1">
      <alignment horizontal="left"/>
      <protection locked="0"/>
    </xf>
    <xf numFmtId="168" fontId="43" fillId="0" borderId="2" xfId="5" applyNumberFormat="1" applyFont="1" applyFill="1" applyBorder="1" applyProtection="1">
      <protection locked="0"/>
    </xf>
    <xf numFmtId="0" fontId="33" fillId="0" borderId="2" xfId="18" applyFont="1" applyBorder="1" applyAlignment="1" applyProtection="1">
      <alignment horizontal="left"/>
      <protection locked="0"/>
    </xf>
    <xf numFmtId="0" fontId="33" fillId="0" borderId="17" xfId="18" applyFont="1" applyBorder="1" applyAlignment="1">
      <alignment horizontal="left"/>
    </xf>
    <xf numFmtId="0" fontId="35" fillId="7" borderId="13" xfId="18" applyFont="1" applyFill="1" applyBorder="1" applyAlignment="1">
      <alignment horizontal="center"/>
    </xf>
    <xf numFmtId="0" fontId="37" fillId="7" borderId="13" xfId="18" applyFont="1" applyFill="1" applyBorder="1" applyAlignment="1">
      <alignment horizontal="center"/>
    </xf>
    <xf numFmtId="0" fontId="37" fillId="7" borderId="60" xfId="18" applyFont="1" applyFill="1" applyBorder="1" applyAlignment="1">
      <alignment horizontal="center"/>
    </xf>
    <xf numFmtId="3" fontId="2" fillId="0" borderId="0" xfId="0" quotePrefix="1" applyNumberFormat="1" applyFont="1" applyAlignment="1">
      <alignment horizontal="right"/>
    </xf>
    <xf numFmtId="3" fontId="0" fillId="0" borderId="0" xfId="0" applyNumberFormat="1" applyAlignment="1" applyProtection="1">
      <alignment horizontal="right"/>
      <protection locked="0"/>
    </xf>
    <xf numFmtId="0" fontId="47" fillId="2" borderId="5" xfId="0" applyFont="1" applyFill="1" applyBorder="1" applyAlignment="1">
      <alignment horizontal="right"/>
    </xf>
    <xf numFmtId="0" fontId="8" fillId="0" borderId="47" xfId="0" applyFont="1" applyBorder="1" applyAlignment="1">
      <alignment horizontal="center" vertical="center" wrapText="1"/>
    </xf>
    <xf numFmtId="168" fontId="41" fillId="0" borderId="43" xfId="0" applyNumberFormat="1" applyFont="1" applyBorder="1"/>
    <xf numFmtId="170" fontId="40" fillId="8" borderId="1" xfId="6" applyNumberFormat="1" applyFont="1" applyFill="1" applyBorder="1" applyProtection="1">
      <protection locked="0"/>
    </xf>
    <xf numFmtId="170" fontId="40" fillId="8" borderId="2" xfId="6" applyNumberFormat="1" applyFont="1" applyFill="1" applyBorder="1" applyProtection="1">
      <protection locked="0"/>
    </xf>
    <xf numFmtId="170" fontId="40" fillId="8" borderId="61" xfId="6" applyNumberFormat="1" applyFont="1" applyFill="1" applyBorder="1" applyProtection="1">
      <protection locked="0"/>
    </xf>
    <xf numFmtId="168" fontId="40" fillId="8" borderId="12" xfId="6" applyNumberFormat="1" applyFont="1" applyFill="1" applyBorder="1" applyProtection="1">
      <protection locked="0"/>
    </xf>
    <xf numFmtId="168" fontId="40" fillId="8" borderId="9" xfId="6" applyNumberFormat="1" applyFont="1" applyFill="1" applyBorder="1" applyProtection="1">
      <protection locked="0"/>
    </xf>
    <xf numFmtId="168" fontId="40" fillId="8" borderId="66" xfId="6" applyNumberFormat="1" applyFont="1" applyFill="1" applyBorder="1" applyProtection="1">
      <protection locked="0"/>
    </xf>
    <xf numFmtId="0" fontId="8" fillId="0" borderId="0" xfId="0" applyFont="1" applyAlignment="1">
      <alignment horizontal="center"/>
    </xf>
    <xf numFmtId="0" fontId="8" fillId="0" borderId="19" xfId="0" applyFont="1" applyBorder="1" applyAlignment="1">
      <alignment horizontal="center" vertical="center" wrapText="1"/>
    </xf>
    <xf numFmtId="168" fontId="8" fillId="0" borderId="40" xfId="6" applyNumberFormat="1" applyFont="1" applyBorder="1" applyAlignment="1" applyProtection="1">
      <alignment horizontal="center" vertical="center" wrapText="1"/>
    </xf>
    <xf numFmtId="168" fontId="0" fillId="0" borderId="0" xfId="6" applyNumberFormat="1" applyFont="1" applyFill="1" applyBorder="1" applyProtection="1"/>
    <xf numFmtId="43" fontId="0" fillId="0" borderId="0" xfId="6" applyFont="1" applyFill="1" applyBorder="1" applyProtection="1"/>
    <xf numFmtId="168" fontId="0" fillId="0" borderId="0" xfId="6" applyNumberFormat="1" applyFont="1" applyBorder="1" applyProtection="1">
      <protection locked="0"/>
    </xf>
    <xf numFmtId="43" fontId="0" fillId="0" borderId="0" xfId="6" applyFont="1" applyBorder="1" applyProtection="1">
      <protection locked="0"/>
    </xf>
    <xf numFmtId="2" fontId="40" fillId="8" borderId="78" xfId="6" applyNumberFormat="1" applyFont="1" applyFill="1" applyBorder="1" applyAlignment="1" applyProtection="1">
      <alignment horizontal="center" vertical="center"/>
      <protection locked="0"/>
    </xf>
    <xf numFmtId="170" fontId="40" fillId="8" borderId="77" xfId="6" applyNumberFormat="1" applyFont="1" applyFill="1" applyBorder="1" applyProtection="1">
      <protection locked="0"/>
    </xf>
    <xf numFmtId="168" fontId="40" fillId="8" borderId="24" xfId="6" applyNumberFormat="1" applyFont="1" applyFill="1" applyBorder="1" applyProtection="1">
      <protection locked="0"/>
    </xf>
    <xf numFmtId="168" fontId="40" fillId="8" borderId="76" xfId="6" applyNumberFormat="1" applyFont="1" applyFill="1" applyBorder="1" applyProtection="1">
      <protection locked="0"/>
    </xf>
    <xf numFmtId="0" fontId="23" fillId="0" borderId="51" xfId="0" applyFont="1" applyBorder="1" applyAlignment="1" applyProtection="1">
      <alignment horizontal="left"/>
      <protection locked="0"/>
    </xf>
    <xf numFmtId="168" fontId="40" fillId="8" borderId="75" xfId="6" applyNumberFormat="1" applyFont="1" applyFill="1" applyBorder="1" applyProtection="1">
      <protection locked="0"/>
    </xf>
    <xf numFmtId="0" fontId="8" fillId="0" borderId="0" xfId="0" applyFont="1" applyProtection="1">
      <protection locked="0"/>
    </xf>
    <xf numFmtId="172" fontId="40" fillId="0" borderId="49" xfId="0" applyNumberFormat="1" applyFont="1" applyBorder="1"/>
    <xf numFmtId="37" fontId="40" fillId="10" borderId="49" xfId="0" applyNumberFormat="1" applyFont="1" applyFill="1" applyBorder="1"/>
    <xf numFmtId="37" fontId="40" fillId="0" borderId="49" xfId="0" applyNumberFormat="1" applyFont="1" applyBorder="1"/>
    <xf numFmtId="37" fontId="40" fillId="10" borderId="50" xfId="0" applyNumberFormat="1" applyFont="1" applyFill="1" applyBorder="1"/>
    <xf numFmtId="168" fontId="41" fillId="0" borderId="19" xfId="0" applyNumberFormat="1" applyFont="1" applyBorder="1"/>
    <xf numFmtId="37" fontId="42" fillId="0" borderId="58" xfId="0" applyNumberFormat="1" applyFont="1" applyBorder="1"/>
    <xf numFmtId="43" fontId="0" fillId="0" borderId="0" xfId="6" applyFont="1" applyFill="1" applyBorder="1" applyAlignment="1" applyProtection="1">
      <alignment horizontal="center"/>
    </xf>
    <xf numFmtId="0" fontId="11" fillId="6" borderId="79" xfId="0" applyFont="1" applyFill="1" applyBorder="1" applyAlignment="1">
      <alignment horizontal="left"/>
    </xf>
    <xf numFmtId="0" fontId="0" fillId="6" borderId="79" xfId="0" applyFill="1" applyBorder="1"/>
    <xf numFmtId="0" fontId="11" fillId="6" borderId="79" xfId="0" applyFont="1" applyFill="1" applyBorder="1"/>
    <xf numFmtId="0" fontId="10" fillId="3" borderId="79" xfId="0" applyFont="1" applyFill="1" applyBorder="1"/>
    <xf numFmtId="0" fontId="10" fillId="3" borderId="79" xfId="0" applyFont="1" applyFill="1" applyBorder="1" applyAlignment="1">
      <alignment horizontal="left"/>
    </xf>
    <xf numFmtId="0" fontId="10" fillId="4" borderId="79" xfId="0" applyFont="1" applyFill="1" applyBorder="1" applyAlignment="1">
      <alignment horizontal="left"/>
    </xf>
    <xf numFmtId="0" fontId="10" fillId="5" borderId="79" xfId="0" applyFont="1" applyFill="1" applyBorder="1" applyAlignment="1">
      <alignment horizontal="left"/>
    </xf>
    <xf numFmtId="0" fontId="9" fillId="0" borderId="0" xfId="0" applyFont="1" applyAlignment="1">
      <alignment horizontal="center" vertical="center"/>
    </xf>
    <xf numFmtId="0" fontId="15" fillId="0" borderId="0" xfId="0" applyFont="1" applyAlignment="1">
      <alignment horizontal="center" vertical="center"/>
    </xf>
    <xf numFmtId="0" fontId="76" fillId="7" borderId="0" xfId="0" applyFont="1" applyFill="1" applyAlignment="1">
      <alignment horizontal="center" wrapText="1"/>
    </xf>
    <xf numFmtId="0" fontId="47" fillId="2" borderId="0" xfId="0" applyFont="1" applyFill="1"/>
    <xf numFmtId="0" fontId="77" fillId="0" borderId="0" xfId="0" applyFont="1"/>
    <xf numFmtId="167" fontId="77" fillId="2" borderId="0" xfId="0" applyNumberFormat="1" applyFont="1" applyFill="1" applyAlignment="1">
      <alignment horizontal="left"/>
    </xf>
    <xf numFmtId="0" fontId="77" fillId="2" borderId="0" xfId="0" applyFont="1" applyFill="1" applyAlignment="1">
      <alignment horizontal="left"/>
    </xf>
    <xf numFmtId="164" fontId="77" fillId="2" borderId="0" xfId="0" applyNumberFormat="1" applyFont="1" applyFill="1" applyAlignment="1">
      <alignment horizontal="left"/>
    </xf>
    <xf numFmtId="14" fontId="77" fillId="2" borderId="0" xfId="0" applyNumberFormat="1" applyFont="1" applyFill="1" applyAlignment="1">
      <alignment horizontal="left"/>
    </xf>
    <xf numFmtId="0" fontId="16" fillId="0" borderId="0" xfId="0" applyFont="1" applyAlignment="1">
      <alignment horizontal="center" vertical="center"/>
    </xf>
    <xf numFmtId="1" fontId="76" fillId="7" borderId="0" xfId="0" applyNumberFormat="1" applyFont="1" applyFill="1" applyAlignment="1">
      <alignment horizontal="center" wrapText="1"/>
    </xf>
    <xf numFmtId="3" fontId="47" fillId="2" borderId="79" xfId="0" applyNumberFormat="1" applyFont="1" applyFill="1" applyBorder="1"/>
    <xf numFmtId="3" fontId="17" fillId="2" borderId="79" xfId="0" applyNumberFormat="1" applyFont="1" applyFill="1" applyBorder="1"/>
    <xf numFmtId="0" fontId="16" fillId="0" borderId="6" xfId="0" applyFont="1" applyBorder="1" applyAlignment="1" applyProtection="1">
      <alignment horizontal="center" vertical="top" wrapText="1"/>
      <protection locked="0"/>
    </xf>
    <xf numFmtId="3" fontId="16" fillId="0" borderId="6" xfId="0" applyNumberFormat="1" applyFont="1" applyBorder="1" applyAlignment="1" applyProtection="1">
      <alignment horizontal="right" vertical="top" wrapText="1"/>
      <protection locked="0"/>
    </xf>
    <xf numFmtId="0" fontId="16" fillId="0" borderId="7"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3" fontId="16" fillId="0" borderId="6" xfId="0" applyNumberFormat="1"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0" xfId="0" applyFont="1" applyAlignment="1">
      <alignment horizontal="left" vertical="top"/>
    </xf>
    <xf numFmtId="0" fontId="77" fillId="2" borderId="0" xfId="0" applyFont="1" applyFill="1" applyAlignment="1">
      <alignment horizontal="center"/>
    </xf>
    <xf numFmtId="0" fontId="77" fillId="0" borderId="0" xfId="0" applyFont="1" applyAlignment="1">
      <alignment horizontal="center"/>
    </xf>
    <xf numFmtId="0" fontId="16" fillId="0" borderId="0" xfId="0" applyFont="1" applyAlignment="1" applyProtection="1">
      <alignment horizontal="center"/>
      <protection locked="0"/>
    </xf>
    <xf numFmtId="0" fontId="16" fillId="0" borderId="0" xfId="0" applyFont="1" applyAlignment="1">
      <alignment horizontal="right" vertical="center"/>
    </xf>
    <xf numFmtId="0" fontId="16" fillId="0" borderId="0" xfId="0" applyFont="1" applyAlignment="1">
      <alignment horizontal="right"/>
    </xf>
    <xf numFmtId="3" fontId="47" fillId="2" borderId="79" xfId="0" applyNumberFormat="1" applyFont="1" applyFill="1" applyBorder="1" applyAlignment="1">
      <alignment horizontal="right"/>
    </xf>
    <xf numFmtId="0" fontId="16" fillId="0" borderId="0" xfId="0" applyFont="1" applyAlignment="1" applyProtection="1">
      <alignment horizontal="right"/>
      <protection locked="0"/>
    </xf>
    <xf numFmtId="0" fontId="11" fillId="6" borderId="79" xfId="0" applyFont="1" applyFill="1" applyBorder="1" applyAlignment="1">
      <alignment horizontal="right"/>
    </xf>
    <xf numFmtId="0" fontId="10" fillId="3" borderId="79" xfId="0" applyFont="1" applyFill="1" applyBorder="1" applyAlignment="1">
      <alignment horizontal="right" vertical="center"/>
    </xf>
    <xf numFmtId="0" fontId="16" fillId="0" borderId="6" xfId="0" applyFont="1" applyBorder="1" applyAlignment="1" applyProtection="1">
      <alignment horizontal="left" vertical="top"/>
      <protection locked="0"/>
    </xf>
    <xf numFmtId="0" fontId="16" fillId="0" borderId="6" xfId="0" applyFont="1" applyBorder="1" applyAlignment="1" applyProtection="1">
      <alignment horizontal="center" vertical="top"/>
      <protection locked="0"/>
    </xf>
    <xf numFmtId="4" fontId="16" fillId="0" borderId="6" xfId="0" applyNumberFormat="1" applyFont="1" applyBorder="1" applyAlignment="1" applyProtection="1">
      <alignment horizontal="left" vertical="top" wrapText="1"/>
      <protection locked="0"/>
    </xf>
    <xf numFmtId="0" fontId="16" fillId="0" borderId="0" xfId="0" applyFont="1" applyAlignment="1">
      <alignment horizontal="center"/>
    </xf>
    <xf numFmtId="0" fontId="10" fillId="3" borderId="79" xfId="0" applyFont="1" applyFill="1" applyBorder="1" applyAlignment="1">
      <alignment horizontal="left" vertical="top"/>
    </xf>
    <xf numFmtId="0" fontId="0" fillId="0" borderId="79" xfId="0" applyBorder="1" applyAlignment="1">
      <alignment horizontal="left" vertical="top"/>
    </xf>
    <xf numFmtId="0" fontId="11" fillId="6" borderId="79" xfId="0" applyFont="1" applyFill="1" applyBorder="1" applyAlignment="1">
      <alignment horizontal="left" vertical="top"/>
    </xf>
    <xf numFmtId="0" fontId="18" fillId="6" borderId="0" xfId="0" applyFont="1" applyFill="1"/>
    <xf numFmtId="44" fontId="0" fillId="0" borderId="0" xfId="54491" applyFont="1" applyAlignment="1">
      <alignment horizontal="right"/>
    </xf>
    <xf numFmtId="38" fontId="0" fillId="0" borderId="0" xfId="0" applyNumberFormat="1"/>
    <xf numFmtId="165" fontId="47" fillId="2" borderId="79" xfId="54491" applyNumberFormat="1" applyFont="1" applyFill="1" applyBorder="1" applyAlignment="1">
      <alignment horizontal="right"/>
    </xf>
    <xf numFmtId="165" fontId="16" fillId="0" borderId="6" xfId="0" applyNumberFormat="1" applyFont="1" applyBorder="1" applyAlignment="1" applyProtection="1">
      <alignment horizontal="right" vertical="top" wrapText="1"/>
      <protection locked="0"/>
    </xf>
    <xf numFmtId="165" fontId="16" fillId="0" borderId="6" xfId="0" applyNumberFormat="1" applyFont="1" applyBorder="1" applyAlignment="1" applyProtection="1">
      <alignment horizontal="left" vertical="top" wrapText="1"/>
      <protection locked="0"/>
    </xf>
    <xf numFmtId="165" fontId="47" fillId="2" borderId="79" xfId="54491" applyNumberFormat="1" applyFont="1" applyFill="1" applyBorder="1"/>
    <xf numFmtId="0" fontId="0" fillId="0" borderId="0" xfId="0" applyAlignment="1">
      <alignment horizontal="center" vertical="center"/>
    </xf>
    <xf numFmtId="0" fontId="0" fillId="0" borderId="0" xfId="0"/>
    <xf numFmtId="0" fontId="6" fillId="0" borderId="0" xfId="0" applyFont="1" applyAlignment="1">
      <alignment vertical="center" wrapText="1"/>
    </xf>
    <xf numFmtId="0" fontId="0" fillId="0" borderId="0" xfId="0" applyAlignment="1">
      <alignment vertical="center" wrapText="1"/>
    </xf>
    <xf numFmtId="49" fontId="0" fillId="0" borderId="4" xfId="0" applyNumberFormat="1" applyBorder="1" applyAlignment="1">
      <alignment horizontal="center"/>
    </xf>
    <xf numFmtId="0" fontId="0" fillId="0" borderId="4" xfId="0" applyBorder="1" applyAlignment="1">
      <alignment horizontal="center"/>
    </xf>
    <xf numFmtId="3" fontId="0" fillId="0" borderId="4" xfId="0" applyNumberFormat="1" applyBorder="1" applyAlignment="1">
      <alignment horizontal="center"/>
    </xf>
    <xf numFmtId="3" fontId="0" fillId="0" borderId="0" xfId="0" applyNumberFormat="1" applyAlignment="1" applyProtection="1">
      <alignment horizontal="left"/>
      <protection locked="0"/>
    </xf>
    <xf numFmtId="0" fontId="0" fillId="0" borderId="0" xfId="0" applyProtection="1">
      <protection locked="0"/>
    </xf>
    <xf numFmtId="49" fontId="0" fillId="0" borderId="0" xfId="0" applyNumberFormat="1" applyAlignment="1">
      <alignment vertical="center" wrapText="1"/>
    </xf>
    <xf numFmtId="49" fontId="0" fillId="0" borderId="0" xfId="0" applyNumberFormat="1" applyAlignment="1">
      <alignment horizontal="right" vertical="center"/>
    </xf>
    <xf numFmtId="0" fontId="0" fillId="0" borderId="0" xfId="0" applyAlignment="1">
      <alignment horizontal="right" vertical="center"/>
    </xf>
    <xf numFmtId="49" fontId="0" fillId="0" borderId="0" xfId="0" applyNumberFormat="1" applyProtection="1">
      <protection locked="0"/>
    </xf>
    <xf numFmtId="0" fontId="0" fillId="0" borderId="3" xfId="0" applyBorder="1" applyProtection="1">
      <protection locked="0"/>
    </xf>
    <xf numFmtId="3"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0" fillId="0" borderId="3" xfId="0" applyBorder="1" applyAlignment="1" applyProtection="1">
      <alignment horizontal="center" vertical="center"/>
      <protection locked="0"/>
    </xf>
    <xf numFmtId="0" fontId="1" fillId="0" borderId="0" xfId="0" applyFont="1"/>
    <xf numFmtId="3" fontId="0" fillId="0" borderId="2" xfId="0" applyNumberFormat="1" applyBorder="1" applyAlignment="1">
      <alignment horizontal="left"/>
    </xf>
    <xf numFmtId="0" fontId="0" fillId="0" borderId="2" xfId="0" applyBorder="1" applyAlignment="1">
      <alignment horizontal="left"/>
    </xf>
    <xf numFmtId="0" fontId="8" fillId="0" borderId="0" xfId="0" quotePrefix="1" applyFont="1"/>
    <xf numFmtId="3" fontId="46" fillId="0" borderId="2" xfId="42" applyNumberFormat="1" applyBorder="1" applyAlignment="1">
      <alignment horizontal="left"/>
    </xf>
    <xf numFmtId="49" fontId="1" fillId="0" borderId="0" xfId="0" applyNumberFormat="1" applyFont="1"/>
    <xf numFmtId="165" fontId="1" fillId="0" borderId="0" xfId="0" applyNumberFormat="1" applyFont="1" applyAlignment="1">
      <alignment horizontal="right"/>
    </xf>
    <xf numFmtId="0" fontId="0" fillId="0" borderId="0" xfId="0" applyAlignment="1">
      <alignment horizontal="right"/>
    </xf>
    <xf numFmtId="3" fontId="0" fillId="0" borderId="1" xfId="0" applyNumberFormat="1" applyBorder="1" applyAlignment="1">
      <alignment horizontal="left"/>
    </xf>
    <xf numFmtId="0" fontId="0" fillId="0" borderId="1" xfId="0" applyBorder="1" applyAlignment="1">
      <alignment horizontal="left"/>
    </xf>
    <xf numFmtId="0" fontId="77" fillId="2" borderId="0" xfId="0" applyFont="1" applyFill="1" applyAlignment="1">
      <alignment horizontal="left" wrapText="1" shrinkToFit="1"/>
    </xf>
    <xf numFmtId="0" fontId="77" fillId="2" borderId="0" xfId="0" applyFont="1" applyFill="1" applyAlignment="1">
      <alignment horizontal="left"/>
    </xf>
    <xf numFmtId="0" fontId="9" fillId="0" borderId="0" xfId="0" applyFont="1" applyAlignment="1">
      <alignment horizontal="center" vertical="center"/>
    </xf>
    <xf numFmtId="0" fontId="9" fillId="0" borderId="0" xfId="0" applyFont="1"/>
    <xf numFmtId="0" fontId="15" fillId="0" borderId="0" xfId="0" applyFont="1" applyAlignment="1">
      <alignment horizontal="center" vertical="center"/>
    </xf>
    <xf numFmtId="0" fontId="33" fillId="0" borderId="32" xfId="18" applyFont="1" applyBorder="1" applyAlignment="1">
      <alignment horizontal="left"/>
    </xf>
    <xf numFmtId="0" fontId="33" fillId="0" borderId="33" xfId="18" applyFont="1" applyBorder="1" applyAlignment="1">
      <alignment horizontal="left"/>
    </xf>
    <xf numFmtId="0" fontId="19" fillId="0" borderId="32" xfId="18" applyBorder="1" applyAlignment="1">
      <alignment horizontal="left"/>
    </xf>
    <xf numFmtId="0" fontId="19" fillId="0" borderId="33" xfId="18" applyBorder="1" applyAlignment="1">
      <alignment horizontal="left"/>
    </xf>
    <xf numFmtId="0" fontId="33" fillId="0" borderId="0" xfId="18" applyFont="1" applyAlignment="1">
      <alignment horizontal="center"/>
    </xf>
    <xf numFmtId="0" fontId="30" fillId="0" borderId="35" xfId="18" applyFont="1" applyBorder="1" applyAlignment="1">
      <alignment horizontal="center"/>
    </xf>
    <xf numFmtId="0" fontId="30" fillId="0" borderId="36" xfId="18" applyFont="1" applyBorder="1" applyAlignment="1">
      <alignment horizontal="center"/>
    </xf>
    <xf numFmtId="0" fontId="30" fillId="0" borderId="37" xfId="18" applyFont="1" applyBorder="1" applyAlignment="1">
      <alignment horizontal="center"/>
    </xf>
    <xf numFmtId="0" fontId="71" fillId="7" borderId="80" xfId="18" applyFont="1" applyFill="1" applyBorder="1" applyAlignment="1">
      <alignment horizontal="center" vertical="center"/>
    </xf>
    <xf numFmtId="0" fontId="71" fillId="7" borderId="81" xfId="18" applyFont="1" applyFill="1" applyBorder="1" applyAlignment="1">
      <alignment horizontal="center" vertical="center"/>
    </xf>
    <xf numFmtId="0" fontId="71" fillId="7" borderId="82" xfId="18" applyFont="1" applyFill="1" applyBorder="1" applyAlignment="1">
      <alignment horizontal="center" vertical="center"/>
    </xf>
    <xf numFmtId="0" fontId="33" fillId="0" borderId="29" xfId="18" applyFont="1" applyBorder="1" applyAlignment="1">
      <alignment horizontal="left"/>
    </xf>
    <xf numFmtId="0" fontId="33" fillId="0" borderId="2" xfId="18" applyFont="1" applyBorder="1" applyAlignment="1">
      <alignment horizontal="left"/>
    </xf>
    <xf numFmtId="0" fontId="33" fillId="0" borderId="9" xfId="18" applyFont="1" applyBorder="1" applyAlignment="1">
      <alignment horizontal="left"/>
    </xf>
    <xf numFmtId="0" fontId="33" fillId="0" borderId="20" xfId="18" applyFont="1" applyBorder="1" applyAlignment="1">
      <alignment horizontal="left"/>
    </xf>
    <xf numFmtId="0" fontId="33" fillId="0" borderId="5" xfId="18" applyFont="1" applyBorder="1" applyAlignment="1">
      <alignment horizontal="left"/>
    </xf>
    <xf numFmtId="0" fontId="19" fillId="0" borderId="2" xfId="18" applyBorder="1" applyAlignment="1">
      <alignment horizontal="right" vertical="top"/>
    </xf>
    <xf numFmtId="0" fontId="19" fillId="0" borderId="31" xfId="18" applyBorder="1" applyAlignment="1">
      <alignment horizontal="right" vertical="top"/>
    </xf>
    <xf numFmtId="0" fontId="35" fillId="7" borderId="25" xfId="18" applyFont="1" applyFill="1" applyBorder="1" applyAlignment="1">
      <alignment horizontal="center"/>
    </xf>
    <xf numFmtId="0" fontId="35" fillId="7" borderId="2" xfId="18" applyFont="1" applyFill="1" applyBorder="1" applyAlignment="1">
      <alignment horizontal="center"/>
    </xf>
    <xf numFmtId="0" fontId="35" fillId="7" borderId="31" xfId="18" applyFont="1" applyFill="1" applyBorder="1" applyAlignment="1">
      <alignment horizontal="center"/>
    </xf>
    <xf numFmtId="0" fontId="33" fillId="0" borderId="5" xfId="18" applyFont="1" applyBorder="1" applyAlignment="1">
      <alignment horizontal="right"/>
    </xf>
    <xf numFmtId="0" fontId="30" fillId="0" borderId="14" xfId="18" applyFont="1" applyBorder="1" applyAlignment="1">
      <alignment horizontal="center"/>
    </xf>
    <xf numFmtId="0" fontId="30" fillId="0" borderId="15" xfId="18" applyFont="1" applyBorder="1" applyAlignment="1">
      <alignment horizontal="center"/>
    </xf>
    <xf numFmtId="0" fontId="30" fillId="0" borderId="16" xfId="18" applyFont="1" applyBorder="1" applyAlignment="1">
      <alignment horizontal="center"/>
    </xf>
    <xf numFmtId="0" fontId="33" fillId="0" borderId="26" xfId="18" applyFont="1" applyBorder="1" applyAlignment="1">
      <alignment horizontal="center"/>
    </xf>
    <xf numFmtId="0" fontId="33" fillId="0" borderId="1" xfId="18" applyFont="1" applyBorder="1" applyAlignment="1">
      <alignment horizontal="center"/>
    </xf>
    <xf numFmtId="0" fontId="35" fillId="7" borderId="27" xfId="18" applyFont="1" applyFill="1" applyBorder="1" applyAlignment="1">
      <alignment horizontal="center"/>
    </xf>
    <xf numFmtId="0" fontId="35" fillId="7" borderId="4" xfId="18" applyFont="1" applyFill="1" applyBorder="1" applyAlignment="1">
      <alignment horizontal="center"/>
    </xf>
    <xf numFmtId="0" fontId="35" fillId="7" borderId="28" xfId="18" applyFont="1" applyFill="1" applyBorder="1" applyAlignment="1">
      <alignment horizontal="center"/>
    </xf>
    <xf numFmtId="0" fontId="19" fillId="0" borderId="29" xfId="18" applyBorder="1" applyAlignment="1">
      <alignment horizontal="center" wrapText="1"/>
    </xf>
    <xf numFmtId="0" fontId="19" fillId="0" borderId="2" xfId="18" applyBorder="1" applyAlignment="1">
      <alignment horizontal="center" wrapText="1"/>
    </xf>
    <xf numFmtId="0" fontId="19" fillId="0" borderId="9" xfId="18" applyBorder="1" applyAlignment="1">
      <alignment horizontal="center" wrapText="1"/>
    </xf>
    <xf numFmtId="0" fontId="19" fillId="0" borderId="20" xfId="18" applyBorder="1" applyAlignment="1">
      <alignment horizontal="left"/>
    </xf>
    <xf numFmtId="0" fontId="19" fillId="0" borderId="5" xfId="18" applyBorder="1" applyAlignment="1">
      <alignment horizontal="left"/>
    </xf>
    <xf numFmtId="0" fontId="19" fillId="0" borderId="38" xfId="18" applyBorder="1" applyAlignment="1">
      <alignment horizontal="left"/>
    </xf>
    <xf numFmtId="0" fontId="19" fillId="0" borderId="23" xfId="18" applyBorder="1" applyAlignment="1">
      <alignment horizontal="left"/>
    </xf>
    <xf numFmtId="0" fontId="19" fillId="13" borderId="5" xfId="18" applyFill="1" applyBorder="1" applyAlignment="1">
      <alignment horizontal="left"/>
    </xf>
    <xf numFmtId="0" fontId="19" fillId="13" borderId="5" xfId="18" applyFill="1" applyBorder="1" applyAlignment="1" applyProtection="1">
      <alignment horizontal="left"/>
      <protection locked="0"/>
    </xf>
    <xf numFmtId="0" fontId="45" fillId="13" borderId="5" xfId="40" applyFill="1" applyBorder="1" applyAlignment="1" applyProtection="1">
      <alignment horizontal="left"/>
      <protection locked="0"/>
    </xf>
    <xf numFmtId="0" fontId="19" fillId="8" borderId="5" xfId="18" applyFill="1" applyBorder="1" applyAlignment="1" applyProtection="1">
      <alignment horizontal="left"/>
      <protection locked="0"/>
    </xf>
    <xf numFmtId="0" fontId="19" fillId="8" borderId="25" xfId="18" applyFill="1" applyBorder="1" applyAlignment="1" applyProtection="1">
      <alignment horizontal="left"/>
      <protection locked="0"/>
    </xf>
    <xf numFmtId="0" fontId="19" fillId="8" borderId="2" xfId="18" applyFill="1" applyBorder="1" applyAlignment="1" applyProtection="1">
      <alignment horizontal="left"/>
      <protection locked="0"/>
    </xf>
    <xf numFmtId="0" fontId="19" fillId="8" borderId="9" xfId="18" applyFill="1" applyBorder="1" applyAlignment="1" applyProtection="1">
      <alignment horizontal="left"/>
      <protection locked="0"/>
    </xf>
    <xf numFmtId="0" fontId="33" fillId="0" borderId="2" xfId="18" applyFont="1" applyBorder="1" applyAlignment="1">
      <alignment horizontal="center"/>
    </xf>
    <xf numFmtId="0" fontId="31" fillId="0" borderId="25" xfId="18" applyFont="1" applyBorder="1" applyAlignment="1">
      <alignment horizontal="left"/>
    </xf>
    <xf numFmtId="0" fontId="31" fillId="0" borderId="2" xfId="18" applyFont="1" applyBorder="1" applyAlignment="1">
      <alignment horizontal="left"/>
    </xf>
    <xf numFmtId="0" fontId="31" fillId="0" borderId="9" xfId="18" applyFont="1" applyBorder="1" applyAlignment="1">
      <alignment horizontal="left"/>
    </xf>
    <xf numFmtId="0" fontId="33" fillId="0" borderId="2" xfId="18" applyFont="1" applyBorder="1" applyAlignment="1">
      <alignment horizontal="right"/>
    </xf>
    <xf numFmtId="0" fontId="33" fillId="0" borderId="9" xfId="18" applyFont="1" applyBorder="1" applyAlignment="1">
      <alignment horizontal="right"/>
    </xf>
    <xf numFmtId="0" fontId="33" fillId="0" borderId="25" xfId="18" applyFont="1" applyBorder="1" applyAlignment="1">
      <alignment horizontal="left"/>
    </xf>
    <xf numFmtId="0" fontId="34" fillId="0" borderId="9" xfId="4" applyFont="1" applyBorder="1" applyAlignment="1" applyProtection="1">
      <alignment horizontal="left" vertical="center" wrapText="1"/>
      <protection hidden="1"/>
    </xf>
    <xf numFmtId="0" fontId="34" fillId="0" borderId="5" xfId="4" applyFont="1" applyBorder="1" applyAlignment="1" applyProtection="1">
      <alignment horizontal="left" vertical="center" wrapText="1"/>
      <protection hidden="1"/>
    </xf>
    <xf numFmtId="0" fontId="34" fillId="0" borderId="24" xfId="3" applyFont="1" applyBorder="1" applyAlignment="1" applyProtection="1">
      <alignment horizontal="left"/>
      <protection hidden="1"/>
    </xf>
    <xf numFmtId="0" fontId="34" fillId="0" borderId="10" xfId="3" applyFont="1" applyBorder="1" applyAlignment="1" applyProtection="1">
      <alignment horizontal="left"/>
      <protection hidden="1"/>
    </xf>
    <xf numFmtId="0" fontId="31" fillId="0" borderId="22" xfId="18" applyFont="1" applyBorder="1" applyAlignment="1">
      <alignment horizontal="left" vertical="top" wrapText="1"/>
    </xf>
    <xf numFmtId="0" fontId="31" fillId="0" borderId="23" xfId="18" applyFont="1" applyBorder="1" applyAlignment="1">
      <alignment horizontal="left" vertical="top" wrapText="1"/>
    </xf>
    <xf numFmtId="0" fontId="31" fillId="0" borderId="24" xfId="18" applyFont="1" applyBorder="1" applyAlignment="1">
      <alignment horizontal="left" vertical="top" wrapText="1"/>
    </xf>
    <xf numFmtId="0" fontId="31" fillId="0" borderId="11" xfId="18" applyFont="1" applyBorder="1" applyAlignment="1">
      <alignment horizontal="left" vertical="top" wrapText="1"/>
    </xf>
    <xf numFmtId="0" fontId="31" fillId="0" borderId="1" xfId="18" applyFont="1" applyBorder="1" applyAlignment="1">
      <alignment horizontal="left" vertical="top" wrapText="1"/>
    </xf>
    <xf numFmtId="0" fontId="31" fillId="0" borderId="12" xfId="18" applyFont="1" applyBorder="1" applyAlignment="1">
      <alignment horizontal="left" vertical="top" wrapText="1"/>
    </xf>
    <xf numFmtId="0" fontId="27" fillId="0" borderId="0" xfId="18" applyFont="1" applyAlignment="1">
      <alignment horizontal="center" vertical="center"/>
    </xf>
    <xf numFmtId="0" fontId="28" fillId="0" borderId="0" xfId="18" applyFont="1" applyAlignment="1">
      <alignment horizontal="left" vertical="center"/>
    </xf>
    <xf numFmtId="0" fontId="29" fillId="0" borderId="0" xfId="18" applyFont="1" applyAlignment="1">
      <alignment horizontal="left" vertical="center"/>
    </xf>
    <xf numFmtId="0" fontId="31" fillId="0" borderId="0" xfId="18" applyFont="1" applyAlignment="1">
      <alignment horizontal="right" vertical="center"/>
    </xf>
    <xf numFmtId="0" fontId="32" fillId="0" borderId="0" xfId="18" applyFont="1" applyAlignment="1">
      <alignment horizontal="right" vertical="center"/>
    </xf>
    <xf numFmtId="0" fontId="31" fillId="0" borderId="0" xfId="18" applyFont="1" applyAlignment="1">
      <alignment horizontal="right"/>
    </xf>
    <xf numFmtId="0" fontId="33" fillId="0" borderId="0" xfId="18" applyFont="1" applyProtection="1">
      <protection hidden="1"/>
    </xf>
    <xf numFmtId="3" fontId="0" fillId="0" borderId="25" xfId="0" applyNumberFormat="1" applyBorder="1" applyAlignment="1">
      <alignment horizontal="center"/>
    </xf>
    <xf numFmtId="0" fontId="0" fillId="0" borderId="2" xfId="0" applyBorder="1" applyAlignment="1">
      <alignment horizontal="center"/>
    </xf>
    <xf numFmtId="0" fontId="0" fillId="0" borderId="9" xfId="0" applyBorder="1" applyAlignment="1">
      <alignment horizontal="center"/>
    </xf>
    <xf numFmtId="14" fontId="33" fillId="0" borderId="0" xfId="18" applyNumberFormat="1" applyFont="1" applyAlignment="1" applyProtection="1">
      <alignment horizontal="left"/>
      <protection hidden="1"/>
    </xf>
    <xf numFmtId="0" fontId="19" fillId="0" borderId="0" xfId="18" applyProtection="1">
      <protection hidden="1"/>
    </xf>
    <xf numFmtId="0" fontId="33" fillId="0" borderId="5" xfId="18" applyFont="1" applyBorder="1" applyAlignment="1">
      <alignment horizontal="center"/>
    </xf>
    <xf numFmtId="0" fontId="33" fillId="0" borderId="9" xfId="4" applyFont="1" applyBorder="1" applyAlignment="1" applyProtection="1">
      <alignment horizontal="center" wrapText="1"/>
      <protection hidden="1"/>
    </xf>
    <xf numFmtId="0" fontId="33" fillId="0" borderId="5" xfId="4" applyFont="1" applyBorder="1" applyAlignment="1" applyProtection="1">
      <alignment horizontal="center" wrapText="1"/>
      <protection hidden="1"/>
    </xf>
    <xf numFmtId="0" fontId="20" fillId="0" borderId="79" xfId="0" applyFont="1" applyBorder="1" applyAlignment="1" applyProtection="1">
      <alignment horizontal="center"/>
      <protection locked="0"/>
    </xf>
    <xf numFmtId="0" fontId="8" fillId="0" borderId="45" xfId="0" applyFont="1" applyBorder="1" applyAlignment="1" applyProtection="1">
      <alignment horizontal="center" vertical="center" wrapText="1"/>
      <protection locked="0"/>
    </xf>
    <xf numFmtId="0" fontId="8" fillId="0" borderId="46"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168" fontId="8" fillId="0" borderId="62" xfId="6" applyNumberFormat="1" applyFont="1" applyBorder="1" applyAlignment="1" applyProtection="1">
      <alignment horizontal="center" vertical="center" wrapText="1"/>
    </xf>
    <xf numFmtId="168" fontId="8" fillId="0" borderId="63" xfId="6" applyNumberFormat="1" applyFont="1" applyBorder="1" applyAlignment="1" applyProtection="1">
      <alignment horizontal="center" vertical="center" wrapText="1"/>
    </xf>
    <xf numFmtId="168" fontId="8" fillId="0" borderId="64" xfId="6" applyNumberFormat="1" applyFont="1" applyBorder="1" applyAlignment="1" applyProtection="1">
      <alignment horizontal="center" vertical="center" wrapText="1"/>
    </xf>
    <xf numFmtId="168" fontId="8" fillId="0" borderId="45" xfId="6" applyNumberFormat="1" applyFont="1" applyBorder="1" applyAlignment="1" applyProtection="1">
      <alignment horizontal="center" vertical="center" wrapText="1"/>
    </xf>
    <xf numFmtId="168" fontId="8" fillId="0" borderId="46" xfId="6" applyNumberFormat="1" applyFont="1" applyBorder="1" applyAlignment="1" applyProtection="1">
      <alignment horizontal="center" vertical="center" wrapText="1"/>
    </xf>
    <xf numFmtId="168" fontId="8" fillId="0" borderId="47" xfId="6" applyNumberFormat="1" applyFont="1" applyBorder="1" applyAlignment="1" applyProtection="1">
      <alignment horizontal="center" vertical="center" wrapText="1"/>
    </xf>
    <xf numFmtId="43" fontId="8" fillId="0" borderId="45" xfId="6" applyFont="1" applyBorder="1" applyAlignment="1" applyProtection="1">
      <alignment horizontal="center" vertical="center" wrapText="1"/>
    </xf>
    <xf numFmtId="43" fontId="8" fillId="0" borderId="46" xfId="6" applyFont="1" applyBorder="1" applyAlignment="1" applyProtection="1">
      <alignment horizontal="center" vertical="center" wrapText="1"/>
    </xf>
    <xf numFmtId="43" fontId="8" fillId="0" borderId="47" xfId="6" applyFont="1" applyBorder="1" applyAlignment="1" applyProtection="1">
      <alignment horizontal="center" vertical="center" wrapText="1"/>
    </xf>
    <xf numFmtId="0" fontId="8" fillId="9" borderId="44" xfId="0" applyFont="1" applyFill="1" applyBorder="1" applyAlignment="1">
      <alignment horizontal="center" vertical="center"/>
    </xf>
    <xf numFmtId="0" fontId="8" fillId="9" borderId="65" xfId="0" applyFont="1" applyFill="1" applyBorder="1" applyAlignment="1">
      <alignment horizontal="center" vertical="center"/>
    </xf>
    <xf numFmtId="0" fontId="8" fillId="9" borderId="62" xfId="0" applyFont="1" applyFill="1" applyBorder="1" applyAlignment="1">
      <alignment horizontal="center" vertical="center"/>
    </xf>
    <xf numFmtId="0" fontId="8" fillId="9" borderId="41" xfId="0" applyFont="1" applyFill="1" applyBorder="1" applyAlignment="1">
      <alignment horizontal="center" vertical="center"/>
    </xf>
    <xf numFmtId="0" fontId="8" fillId="9" borderId="40" xfId="0" applyFont="1" applyFill="1" applyBorder="1" applyAlignment="1">
      <alignment horizontal="center" vertical="center"/>
    </xf>
    <xf numFmtId="0" fontId="8" fillId="9" borderId="64" xfId="0" applyFont="1" applyFill="1" applyBorder="1" applyAlignment="1">
      <alignment horizontal="center" vertical="center"/>
    </xf>
    <xf numFmtId="43" fontId="0" fillId="0" borderId="51" xfId="6" applyFont="1" applyFill="1" applyBorder="1" applyAlignment="1" applyProtection="1">
      <alignment horizontal="center"/>
    </xf>
    <xf numFmtId="43" fontId="0" fillId="0" borderId="43" xfId="6" applyFont="1" applyFill="1" applyBorder="1" applyAlignment="1" applyProtection="1">
      <alignment horizontal="center"/>
    </xf>
    <xf numFmtId="43" fontId="0" fillId="0" borderId="42" xfId="6" applyFont="1" applyFill="1" applyBorder="1" applyAlignment="1" applyProtection="1">
      <alignment horizontal="center"/>
    </xf>
    <xf numFmtId="49" fontId="1" fillId="0" borderId="51" xfId="0" applyNumberFormat="1" applyFont="1" applyBorder="1" applyAlignment="1" applyProtection="1">
      <alignment horizontal="center" vertical="center" wrapText="1"/>
      <protection locked="0"/>
    </xf>
    <xf numFmtId="49" fontId="1" fillId="0" borderId="43" xfId="0" applyNumberFormat="1" applyFont="1" applyBorder="1" applyAlignment="1" applyProtection="1">
      <alignment horizontal="center" vertical="center" wrapText="1"/>
      <protection locked="0"/>
    </xf>
    <xf numFmtId="49" fontId="1" fillId="0" borderId="42" xfId="0" applyNumberFormat="1" applyFont="1" applyBorder="1" applyAlignment="1" applyProtection="1">
      <alignment horizontal="center" vertical="center" wrapText="1"/>
      <protection locked="0"/>
    </xf>
    <xf numFmtId="0" fontId="8" fillId="9" borderId="51" xfId="0" applyFont="1" applyFill="1" applyBorder="1" applyAlignment="1">
      <alignment horizontal="center" vertical="center" wrapText="1"/>
    </xf>
    <xf numFmtId="0" fontId="8" fillId="9" borderId="43" xfId="0" applyFont="1" applyFill="1" applyBorder="1" applyAlignment="1">
      <alignment horizontal="center" vertical="center" wrapText="1"/>
    </xf>
    <xf numFmtId="0" fontId="8" fillId="9" borderId="42" xfId="0" applyFont="1" applyFill="1" applyBorder="1" applyAlignment="1">
      <alignment horizontal="center" vertical="center" wrapText="1"/>
    </xf>
    <xf numFmtId="0" fontId="75" fillId="9" borderId="51" xfId="0" applyFont="1" applyFill="1" applyBorder="1" applyAlignment="1">
      <alignment horizontal="center"/>
    </xf>
    <xf numFmtId="0" fontId="75" fillId="9" borderId="43" xfId="0" applyFont="1" applyFill="1" applyBorder="1" applyAlignment="1">
      <alignment horizontal="center"/>
    </xf>
    <xf numFmtId="0" fontId="75" fillId="9" borderId="42" xfId="0" applyFont="1" applyFill="1" applyBorder="1" applyAlignment="1">
      <alignment horizontal="center"/>
    </xf>
    <xf numFmtId="0" fontId="26" fillId="0" borderId="22" xfId="0" applyFont="1" applyBorder="1" applyAlignment="1">
      <alignment horizontal="center"/>
    </xf>
    <xf numFmtId="0" fontId="26" fillId="0" borderId="23" xfId="0" applyFont="1" applyBorder="1" applyAlignment="1">
      <alignment horizontal="center"/>
    </xf>
    <xf numFmtId="0" fontId="26" fillId="0" borderId="24" xfId="0" applyFont="1" applyBorder="1" applyAlignment="1">
      <alignment horizontal="center"/>
    </xf>
    <xf numFmtId="0" fontId="26" fillId="0" borderId="8" xfId="0" applyFont="1" applyBorder="1" applyAlignment="1">
      <alignment horizontal="center"/>
    </xf>
    <xf numFmtId="0" fontId="26" fillId="0" borderId="0" xfId="0" applyFont="1" applyAlignment="1">
      <alignment horizontal="center"/>
    </xf>
    <xf numFmtId="0" fontId="26" fillId="0" borderId="7" xfId="0" applyFont="1" applyBorder="1" applyAlignment="1">
      <alignment horizontal="center"/>
    </xf>
    <xf numFmtId="0" fontId="26" fillId="0" borderId="11" xfId="0" applyFont="1" applyBorder="1" applyAlignment="1">
      <alignment horizontal="center"/>
    </xf>
    <xf numFmtId="0" fontId="26" fillId="0" borderId="1" xfId="0" applyFont="1" applyBorder="1" applyAlignment="1">
      <alignment horizontal="center"/>
    </xf>
    <xf numFmtId="0" fontId="26" fillId="0" borderId="12" xfId="0" applyFont="1" applyBorder="1" applyAlignment="1">
      <alignment horizontal="center"/>
    </xf>
    <xf numFmtId="0" fontId="1" fillId="0" borderId="25" xfId="0" applyFont="1" applyBorder="1" applyAlignment="1">
      <alignment horizontal="center"/>
    </xf>
    <xf numFmtId="0" fontId="1" fillId="0" borderId="2" xfId="0" applyFont="1" applyBorder="1" applyAlignment="1">
      <alignment horizontal="center"/>
    </xf>
    <xf numFmtId="0" fontId="1" fillId="0" borderId="9" xfId="0" applyFont="1" applyBorder="1" applyAlignment="1">
      <alignment horizontal="center"/>
    </xf>
    <xf numFmtId="0" fontId="0" fillId="0" borderId="0" xfId="0" applyAlignment="1">
      <alignment horizontal="left"/>
    </xf>
    <xf numFmtId="0" fontId="6" fillId="0" borderId="0" xfId="0" applyFont="1" applyAlignment="1">
      <alignment horizontal="left" vertical="center" wrapText="1"/>
    </xf>
  </cellXfs>
  <cellStyles count="54492">
    <cellStyle name="20% - Accent1 10" xfId="27567" xr:uid="{00000000-0005-0000-0000-000000000000}"/>
    <cellStyle name="20% - Accent1 11" xfId="44" xr:uid="{00000000-0005-0000-0000-000001000000}"/>
    <cellStyle name="20% - Accent1 2" xfId="45" xr:uid="{00000000-0005-0000-0000-000002000000}"/>
    <cellStyle name="20% - Accent1 2 2" xfId="46" xr:uid="{00000000-0005-0000-0000-000003000000}"/>
    <cellStyle name="20% - Accent1 2 3" xfId="47" xr:uid="{00000000-0005-0000-0000-000004000000}"/>
    <cellStyle name="20% - Accent1 2 4" xfId="48" xr:uid="{00000000-0005-0000-0000-000005000000}"/>
    <cellStyle name="20% - Accent1 2 5" xfId="49" xr:uid="{00000000-0005-0000-0000-000006000000}"/>
    <cellStyle name="20% - Accent1 3" xfId="50" xr:uid="{00000000-0005-0000-0000-000007000000}"/>
    <cellStyle name="20% - Accent1 3 2" xfId="51" xr:uid="{00000000-0005-0000-0000-000008000000}"/>
    <cellStyle name="20% - Accent1 3 3" xfId="52" xr:uid="{00000000-0005-0000-0000-000009000000}"/>
    <cellStyle name="20% - Accent1 3 4" xfId="53" xr:uid="{00000000-0005-0000-0000-00000A000000}"/>
    <cellStyle name="20% - Accent1 3 5" xfId="54" xr:uid="{00000000-0005-0000-0000-00000B000000}"/>
    <cellStyle name="20% - Accent1 4" xfId="55" xr:uid="{00000000-0005-0000-0000-00000C000000}"/>
    <cellStyle name="20% - Accent1 4 2" xfId="56" xr:uid="{00000000-0005-0000-0000-00000D000000}"/>
    <cellStyle name="20% - Accent1 4 3" xfId="57" xr:uid="{00000000-0005-0000-0000-00000E000000}"/>
    <cellStyle name="20% - Accent1 4 4" xfId="58" xr:uid="{00000000-0005-0000-0000-00000F000000}"/>
    <cellStyle name="20% - Accent1 4 5" xfId="59" xr:uid="{00000000-0005-0000-0000-000010000000}"/>
    <cellStyle name="20% - Accent1 5" xfId="60" xr:uid="{00000000-0005-0000-0000-000011000000}"/>
    <cellStyle name="20% - Accent1 5 2" xfId="61" xr:uid="{00000000-0005-0000-0000-000012000000}"/>
    <cellStyle name="20% - Accent1 5 3" xfId="62" xr:uid="{00000000-0005-0000-0000-000013000000}"/>
    <cellStyle name="20% - Accent1 5 4" xfId="63" xr:uid="{00000000-0005-0000-0000-000014000000}"/>
    <cellStyle name="20% - Accent1 5 5" xfId="64" xr:uid="{00000000-0005-0000-0000-000015000000}"/>
    <cellStyle name="20% - Accent1 6" xfId="65" xr:uid="{00000000-0005-0000-0000-000016000000}"/>
    <cellStyle name="20% - Accent1 6 2" xfId="66" xr:uid="{00000000-0005-0000-0000-000017000000}"/>
    <cellStyle name="20% - Accent1 7" xfId="67" xr:uid="{00000000-0005-0000-0000-000018000000}"/>
    <cellStyle name="20% - Accent1 7 2" xfId="68" xr:uid="{00000000-0005-0000-0000-000019000000}"/>
    <cellStyle name="20% - Accent1 8" xfId="69" xr:uid="{00000000-0005-0000-0000-00001A000000}"/>
    <cellStyle name="20% - Accent1 8 2" xfId="70" xr:uid="{00000000-0005-0000-0000-00001B000000}"/>
    <cellStyle name="20% - Accent1 9" xfId="880" xr:uid="{00000000-0005-0000-0000-00001C000000}"/>
    <cellStyle name="20% - Accent2 10" xfId="27568" xr:uid="{00000000-0005-0000-0000-00001D000000}"/>
    <cellStyle name="20% - Accent2 11" xfId="71" xr:uid="{00000000-0005-0000-0000-00001E000000}"/>
    <cellStyle name="20% - Accent2 2" xfId="72" xr:uid="{00000000-0005-0000-0000-00001F000000}"/>
    <cellStyle name="20% - Accent2 2 2" xfId="73" xr:uid="{00000000-0005-0000-0000-000020000000}"/>
    <cellStyle name="20% - Accent2 2 3" xfId="74" xr:uid="{00000000-0005-0000-0000-000021000000}"/>
    <cellStyle name="20% - Accent2 2 4" xfId="75" xr:uid="{00000000-0005-0000-0000-000022000000}"/>
    <cellStyle name="20% - Accent2 2 5" xfId="76" xr:uid="{00000000-0005-0000-0000-000023000000}"/>
    <cellStyle name="20% - Accent2 3" xfId="77" xr:uid="{00000000-0005-0000-0000-000024000000}"/>
    <cellStyle name="20% - Accent2 3 2" xfId="78" xr:uid="{00000000-0005-0000-0000-000025000000}"/>
    <cellStyle name="20% - Accent2 3 3" xfId="79" xr:uid="{00000000-0005-0000-0000-000026000000}"/>
    <cellStyle name="20% - Accent2 3 4" xfId="80" xr:uid="{00000000-0005-0000-0000-000027000000}"/>
    <cellStyle name="20% - Accent2 3 5" xfId="81" xr:uid="{00000000-0005-0000-0000-000028000000}"/>
    <cellStyle name="20% - Accent2 4" xfId="82" xr:uid="{00000000-0005-0000-0000-000029000000}"/>
    <cellStyle name="20% - Accent2 4 2" xfId="83" xr:uid="{00000000-0005-0000-0000-00002A000000}"/>
    <cellStyle name="20% - Accent2 4 3" xfId="84" xr:uid="{00000000-0005-0000-0000-00002B000000}"/>
    <cellStyle name="20% - Accent2 4 4" xfId="85" xr:uid="{00000000-0005-0000-0000-00002C000000}"/>
    <cellStyle name="20% - Accent2 4 5" xfId="86" xr:uid="{00000000-0005-0000-0000-00002D000000}"/>
    <cellStyle name="20% - Accent2 5" xfId="87" xr:uid="{00000000-0005-0000-0000-00002E000000}"/>
    <cellStyle name="20% - Accent2 5 2" xfId="88" xr:uid="{00000000-0005-0000-0000-00002F000000}"/>
    <cellStyle name="20% - Accent2 5 3" xfId="89" xr:uid="{00000000-0005-0000-0000-000030000000}"/>
    <cellStyle name="20% - Accent2 5 4" xfId="90" xr:uid="{00000000-0005-0000-0000-000031000000}"/>
    <cellStyle name="20% - Accent2 5 5" xfId="91" xr:uid="{00000000-0005-0000-0000-000032000000}"/>
    <cellStyle name="20% - Accent2 6" xfId="92" xr:uid="{00000000-0005-0000-0000-000033000000}"/>
    <cellStyle name="20% - Accent2 6 2" xfId="93" xr:uid="{00000000-0005-0000-0000-000034000000}"/>
    <cellStyle name="20% - Accent2 7" xfId="94" xr:uid="{00000000-0005-0000-0000-000035000000}"/>
    <cellStyle name="20% - Accent2 7 2" xfId="95" xr:uid="{00000000-0005-0000-0000-000036000000}"/>
    <cellStyle name="20% - Accent2 8" xfId="96" xr:uid="{00000000-0005-0000-0000-000037000000}"/>
    <cellStyle name="20% - Accent2 8 2" xfId="97" xr:uid="{00000000-0005-0000-0000-000038000000}"/>
    <cellStyle name="20% - Accent2 9" xfId="881" xr:uid="{00000000-0005-0000-0000-000039000000}"/>
    <cellStyle name="20% - Accent3 10" xfId="27569" xr:uid="{00000000-0005-0000-0000-00003A000000}"/>
    <cellStyle name="20% - Accent3 11" xfId="98" xr:uid="{00000000-0005-0000-0000-00003B000000}"/>
    <cellStyle name="20% - Accent3 2" xfId="99" xr:uid="{00000000-0005-0000-0000-00003C000000}"/>
    <cellStyle name="20% - Accent3 2 2" xfId="100" xr:uid="{00000000-0005-0000-0000-00003D000000}"/>
    <cellStyle name="20% - Accent3 2 3" xfId="101" xr:uid="{00000000-0005-0000-0000-00003E000000}"/>
    <cellStyle name="20% - Accent3 2 4" xfId="102" xr:uid="{00000000-0005-0000-0000-00003F000000}"/>
    <cellStyle name="20% - Accent3 2 5" xfId="103" xr:uid="{00000000-0005-0000-0000-000040000000}"/>
    <cellStyle name="20% - Accent3 3" xfId="104" xr:uid="{00000000-0005-0000-0000-000041000000}"/>
    <cellStyle name="20% - Accent3 3 2" xfId="105" xr:uid="{00000000-0005-0000-0000-000042000000}"/>
    <cellStyle name="20% - Accent3 3 3" xfId="106" xr:uid="{00000000-0005-0000-0000-000043000000}"/>
    <cellStyle name="20% - Accent3 3 4" xfId="107" xr:uid="{00000000-0005-0000-0000-000044000000}"/>
    <cellStyle name="20% - Accent3 3 5" xfId="108" xr:uid="{00000000-0005-0000-0000-000045000000}"/>
    <cellStyle name="20% - Accent3 4" xfId="109" xr:uid="{00000000-0005-0000-0000-000046000000}"/>
    <cellStyle name="20% - Accent3 4 2" xfId="110" xr:uid="{00000000-0005-0000-0000-000047000000}"/>
    <cellStyle name="20% - Accent3 4 3" xfId="111" xr:uid="{00000000-0005-0000-0000-000048000000}"/>
    <cellStyle name="20% - Accent3 4 4" xfId="112" xr:uid="{00000000-0005-0000-0000-000049000000}"/>
    <cellStyle name="20% - Accent3 4 5" xfId="113" xr:uid="{00000000-0005-0000-0000-00004A000000}"/>
    <cellStyle name="20% - Accent3 5" xfId="114" xr:uid="{00000000-0005-0000-0000-00004B000000}"/>
    <cellStyle name="20% - Accent3 5 2" xfId="115" xr:uid="{00000000-0005-0000-0000-00004C000000}"/>
    <cellStyle name="20% - Accent3 5 3" xfId="116" xr:uid="{00000000-0005-0000-0000-00004D000000}"/>
    <cellStyle name="20% - Accent3 5 4" xfId="117" xr:uid="{00000000-0005-0000-0000-00004E000000}"/>
    <cellStyle name="20% - Accent3 5 5" xfId="118" xr:uid="{00000000-0005-0000-0000-00004F000000}"/>
    <cellStyle name="20% - Accent3 6" xfId="119" xr:uid="{00000000-0005-0000-0000-000050000000}"/>
    <cellStyle name="20% - Accent3 6 2" xfId="120" xr:uid="{00000000-0005-0000-0000-000051000000}"/>
    <cellStyle name="20% - Accent3 7" xfId="121" xr:uid="{00000000-0005-0000-0000-000052000000}"/>
    <cellStyle name="20% - Accent3 7 2" xfId="122" xr:uid="{00000000-0005-0000-0000-000053000000}"/>
    <cellStyle name="20% - Accent3 8" xfId="123" xr:uid="{00000000-0005-0000-0000-000054000000}"/>
    <cellStyle name="20% - Accent3 8 2" xfId="124" xr:uid="{00000000-0005-0000-0000-000055000000}"/>
    <cellStyle name="20% - Accent3 9" xfId="882" xr:uid="{00000000-0005-0000-0000-000056000000}"/>
    <cellStyle name="20% - Accent4 10" xfId="27570" xr:uid="{00000000-0005-0000-0000-000057000000}"/>
    <cellStyle name="20% - Accent4 11" xfId="125" xr:uid="{00000000-0005-0000-0000-000058000000}"/>
    <cellStyle name="20% - Accent4 2" xfId="126" xr:uid="{00000000-0005-0000-0000-000059000000}"/>
    <cellStyle name="20% - Accent4 2 2" xfId="127" xr:uid="{00000000-0005-0000-0000-00005A000000}"/>
    <cellStyle name="20% - Accent4 2 3" xfId="128" xr:uid="{00000000-0005-0000-0000-00005B000000}"/>
    <cellStyle name="20% - Accent4 2 4" xfId="129" xr:uid="{00000000-0005-0000-0000-00005C000000}"/>
    <cellStyle name="20% - Accent4 2 5" xfId="130" xr:uid="{00000000-0005-0000-0000-00005D000000}"/>
    <cellStyle name="20% - Accent4 3" xfId="131" xr:uid="{00000000-0005-0000-0000-00005E000000}"/>
    <cellStyle name="20% - Accent4 3 2" xfId="132" xr:uid="{00000000-0005-0000-0000-00005F000000}"/>
    <cellStyle name="20% - Accent4 3 3" xfId="133" xr:uid="{00000000-0005-0000-0000-000060000000}"/>
    <cellStyle name="20% - Accent4 3 4" xfId="134" xr:uid="{00000000-0005-0000-0000-000061000000}"/>
    <cellStyle name="20% - Accent4 3 5" xfId="135" xr:uid="{00000000-0005-0000-0000-000062000000}"/>
    <cellStyle name="20% - Accent4 4" xfId="136" xr:uid="{00000000-0005-0000-0000-000063000000}"/>
    <cellStyle name="20% - Accent4 4 2" xfId="137" xr:uid="{00000000-0005-0000-0000-000064000000}"/>
    <cellStyle name="20% - Accent4 4 3" xfId="138" xr:uid="{00000000-0005-0000-0000-000065000000}"/>
    <cellStyle name="20% - Accent4 4 4" xfId="139" xr:uid="{00000000-0005-0000-0000-000066000000}"/>
    <cellStyle name="20% - Accent4 4 5" xfId="140" xr:uid="{00000000-0005-0000-0000-000067000000}"/>
    <cellStyle name="20% - Accent4 5" xfId="141" xr:uid="{00000000-0005-0000-0000-000068000000}"/>
    <cellStyle name="20% - Accent4 5 2" xfId="142" xr:uid="{00000000-0005-0000-0000-000069000000}"/>
    <cellStyle name="20% - Accent4 5 3" xfId="143" xr:uid="{00000000-0005-0000-0000-00006A000000}"/>
    <cellStyle name="20% - Accent4 5 4" xfId="144" xr:uid="{00000000-0005-0000-0000-00006B000000}"/>
    <cellStyle name="20% - Accent4 5 5" xfId="145" xr:uid="{00000000-0005-0000-0000-00006C000000}"/>
    <cellStyle name="20% - Accent4 6" xfId="146" xr:uid="{00000000-0005-0000-0000-00006D000000}"/>
    <cellStyle name="20% - Accent4 6 2" xfId="147" xr:uid="{00000000-0005-0000-0000-00006E000000}"/>
    <cellStyle name="20% - Accent4 7" xfId="148" xr:uid="{00000000-0005-0000-0000-00006F000000}"/>
    <cellStyle name="20% - Accent4 7 2" xfId="149" xr:uid="{00000000-0005-0000-0000-000070000000}"/>
    <cellStyle name="20% - Accent4 8" xfId="150" xr:uid="{00000000-0005-0000-0000-000071000000}"/>
    <cellStyle name="20% - Accent4 8 2" xfId="151" xr:uid="{00000000-0005-0000-0000-000072000000}"/>
    <cellStyle name="20% - Accent4 9" xfId="883" xr:uid="{00000000-0005-0000-0000-000073000000}"/>
    <cellStyle name="20% - Accent5 10" xfId="27571" xr:uid="{00000000-0005-0000-0000-000074000000}"/>
    <cellStyle name="20% - Accent5 11" xfId="152" xr:uid="{00000000-0005-0000-0000-000075000000}"/>
    <cellStyle name="20% - Accent5 2" xfId="153" xr:uid="{00000000-0005-0000-0000-000076000000}"/>
    <cellStyle name="20% - Accent5 2 2" xfId="154" xr:uid="{00000000-0005-0000-0000-000077000000}"/>
    <cellStyle name="20% - Accent5 2 3" xfId="155" xr:uid="{00000000-0005-0000-0000-000078000000}"/>
    <cellStyle name="20% - Accent5 2 4" xfId="156" xr:uid="{00000000-0005-0000-0000-000079000000}"/>
    <cellStyle name="20% - Accent5 2 5" xfId="157" xr:uid="{00000000-0005-0000-0000-00007A000000}"/>
    <cellStyle name="20% - Accent5 3" xfId="158" xr:uid="{00000000-0005-0000-0000-00007B000000}"/>
    <cellStyle name="20% - Accent5 3 2" xfId="159" xr:uid="{00000000-0005-0000-0000-00007C000000}"/>
    <cellStyle name="20% - Accent5 3 3" xfId="160" xr:uid="{00000000-0005-0000-0000-00007D000000}"/>
    <cellStyle name="20% - Accent5 3 4" xfId="161" xr:uid="{00000000-0005-0000-0000-00007E000000}"/>
    <cellStyle name="20% - Accent5 3 5" xfId="162" xr:uid="{00000000-0005-0000-0000-00007F000000}"/>
    <cellStyle name="20% - Accent5 4" xfId="163" xr:uid="{00000000-0005-0000-0000-000080000000}"/>
    <cellStyle name="20% - Accent5 4 2" xfId="164" xr:uid="{00000000-0005-0000-0000-000081000000}"/>
    <cellStyle name="20% - Accent5 4 3" xfId="165" xr:uid="{00000000-0005-0000-0000-000082000000}"/>
    <cellStyle name="20% - Accent5 4 4" xfId="166" xr:uid="{00000000-0005-0000-0000-000083000000}"/>
    <cellStyle name="20% - Accent5 4 5" xfId="167" xr:uid="{00000000-0005-0000-0000-000084000000}"/>
    <cellStyle name="20% - Accent5 5" xfId="168" xr:uid="{00000000-0005-0000-0000-000085000000}"/>
    <cellStyle name="20% - Accent5 5 2" xfId="169" xr:uid="{00000000-0005-0000-0000-000086000000}"/>
    <cellStyle name="20% - Accent5 5 3" xfId="170" xr:uid="{00000000-0005-0000-0000-000087000000}"/>
    <cellStyle name="20% - Accent5 5 4" xfId="171" xr:uid="{00000000-0005-0000-0000-000088000000}"/>
    <cellStyle name="20% - Accent5 5 5" xfId="172" xr:uid="{00000000-0005-0000-0000-000089000000}"/>
    <cellStyle name="20% - Accent5 6" xfId="173" xr:uid="{00000000-0005-0000-0000-00008A000000}"/>
    <cellStyle name="20% - Accent5 6 2" xfId="174" xr:uid="{00000000-0005-0000-0000-00008B000000}"/>
    <cellStyle name="20% - Accent5 7" xfId="175" xr:uid="{00000000-0005-0000-0000-00008C000000}"/>
    <cellStyle name="20% - Accent5 7 2" xfId="176" xr:uid="{00000000-0005-0000-0000-00008D000000}"/>
    <cellStyle name="20% - Accent5 8" xfId="177" xr:uid="{00000000-0005-0000-0000-00008E000000}"/>
    <cellStyle name="20% - Accent5 8 2" xfId="178" xr:uid="{00000000-0005-0000-0000-00008F000000}"/>
    <cellStyle name="20% - Accent5 9" xfId="884" xr:uid="{00000000-0005-0000-0000-000090000000}"/>
    <cellStyle name="20% - Accent6 10" xfId="27572" xr:uid="{00000000-0005-0000-0000-000091000000}"/>
    <cellStyle name="20% - Accent6 11" xfId="179" xr:uid="{00000000-0005-0000-0000-000092000000}"/>
    <cellStyle name="20% - Accent6 2" xfId="180" xr:uid="{00000000-0005-0000-0000-000093000000}"/>
    <cellStyle name="20% - Accent6 2 2" xfId="181" xr:uid="{00000000-0005-0000-0000-000094000000}"/>
    <cellStyle name="20% - Accent6 2 3" xfId="182" xr:uid="{00000000-0005-0000-0000-000095000000}"/>
    <cellStyle name="20% - Accent6 2 4" xfId="183" xr:uid="{00000000-0005-0000-0000-000096000000}"/>
    <cellStyle name="20% - Accent6 2 5" xfId="184" xr:uid="{00000000-0005-0000-0000-000097000000}"/>
    <cellStyle name="20% - Accent6 3" xfId="185" xr:uid="{00000000-0005-0000-0000-000098000000}"/>
    <cellStyle name="20% - Accent6 3 2" xfId="186" xr:uid="{00000000-0005-0000-0000-000099000000}"/>
    <cellStyle name="20% - Accent6 3 3" xfId="187" xr:uid="{00000000-0005-0000-0000-00009A000000}"/>
    <cellStyle name="20% - Accent6 3 4" xfId="188" xr:uid="{00000000-0005-0000-0000-00009B000000}"/>
    <cellStyle name="20% - Accent6 3 5" xfId="189" xr:uid="{00000000-0005-0000-0000-00009C000000}"/>
    <cellStyle name="20% - Accent6 4" xfId="190" xr:uid="{00000000-0005-0000-0000-00009D000000}"/>
    <cellStyle name="20% - Accent6 4 2" xfId="191" xr:uid="{00000000-0005-0000-0000-00009E000000}"/>
    <cellStyle name="20% - Accent6 4 3" xfId="192" xr:uid="{00000000-0005-0000-0000-00009F000000}"/>
    <cellStyle name="20% - Accent6 4 4" xfId="193" xr:uid="{00000000-0005-0000-0000-0000A0000000}"/>
    <cellStyle name="20% - Accent6 4 5" xfId="194" xr:uid="{00000000-0005-0000-0000-0000A1000000}"/>
    <cellStyle name="20% - Accent6 5" xfId="195" xr:uid="{00000000-0005-0000-0000-0000A2000000}"/>
    <cellStyle name="20% - Accent6 5 2" xfId="196" xr:uid="{00000000-0005-0000-0000-0000A3000000}"/>
    <cellStyle name="20% - Accent6 5 3" xfId="197" xr:uid="{00000000-0005-0000-0000-0000A4000000}"/>
    <cellStyle name="20% - Accent6 5 4" xfId="198" xr:uid="{00000000-0005-0000-0000-0000A5000000}"/>
    <cellStyle name="20% - Accent6 5 5" xfId="199" xr:uid="{00000000-0005-0000-0000-0000A6000000}"/>
    <cellStyle name="20% - Accent6 6" xfId="200" xr:uid="{00000000-0005-0000-0000-0000A7000000}"/>
    <cellStyle name="20% - Accent6 6 2" xfId="201" xr:uid="{00000000-0005-0000-0000-0000A8000000}"/>
    <cellStyle name="20% - Accent6 7" xfId="202" xr:uid="{00000000-0005-0000-0000-0000A9000000}"/>
    <cellStyle name="20% - Accent6 7 2" xfId="203" xr:uid="{00000000-0005-0000-0000-0000AA000000}"/>
    <cellStyle name="20% - Accent6 8" xfId="204" xr:uid="{00000000-0005-0000-0000-0000AB000000}"/>
    <cellStyle name="20% - Accent6 8 2" xfId="205" xr:uid="{00000000-0005-0000-0000-0000AC000000}"/>
    <cellStyle name="20% - Accent6 9" xfId="885" xr:uid="{00000000-0005-0000-0000-0000AD000000}"/>
    <cellStyle name="40% - Accent1 10" xfId="27573" xr:uid="{00000000-0005-0000-0000-0000AE000000}"/>
    <cellStyle name="40% - Accent1 11" xfId="206" xr:uid="{00000000-0005-0000-0000-0000AF000000}"/>
    <cellStyle name="40% - Accent1 2" xfId="207" xr:uid="{00000000-0005-0000-0000-0000B0000000}"/>
    <cellStyle name="40% - Accent1 2 2" xfId="208" xr:uid="{00000000-0005-0000-0000-0000B1000000}"/>
    <cellStyle name="40% - Accent1 2 3" xfId="209" xr:uid="{00000000-0005-0000-0000-0000B2000000}"/>
    <cellStyle name="40% - Accent1 2 4" xfId="210" xr:uid="{00000000-0005-0000-0000-0000B3000000}"/>
    <cellStyle name="40% - Accent1 2 5" xfId="211" xr:uid="{00000000-0005-0000-0000-0000B4000000}"/>
    <cellStyle name="40% - Accent1 3" xfId="212" xr:uid="{00000000-0005-0000-0000-0000B5000000}"/>
    <cellStyle name="40% - Accent1 3 2" xfId="213" xr:uid="{00000000-0005-0000-0000-0000B6000000}"/>
    <cellStyle name="40% - Accent1 3 3" xfId="214" xr:uid="{00000000-0005-0000-0000-0000B7000000}"/>
    <cellStyle name="40% - Accent1 3 4" xfId="215" xr:uid="{00000000-0005-0000-0000-0000B8000000}"/>
    <cellStyle name="40% - Accent1 3 5" xfId="216" xr:uid="{00000000-0005-0000-0000-0000B9000000}"/>
    <cellStyle name="40% - Accent1 4" xfId="217" xr:uid="{00000000-0005-0000-0000-0000BA000000}"/>
    <cellStyle name="40% - Accent1 4 2" xfId="218" xr:uid="{00000000-0005-0000-0000-0000BB000000}"/>
    <cellStyle name="40% - Accent1 4 3" xfId="219" xr:uid="{00000000-0005-0000-0000-0000BC000000}"/>
    <cellStyle name="40% - Accent1 4 4" xfId="220" xr:uid="{00000000-0005-0000-0000-0000BD000000}"/>
    <cellStyle name="40% - Accent1 4 5" xfId="221" xr:uid="{00000000-0005-0000-0000-0000BE000000}"/>
    <cellStyle name="40% - Accent1 5" xfId="222" xr:uid="{00000000-0005-0000-0000-0000BF000000}"/>
    <cellStyle name="40% - Accent1 5 2" xfId="223" xr:uid="{00000000-0005-0000-0000-0000C0000000}"/>
    <cellStyle name="40% - Accent1 5 3" xfId="224" xr:uid="{00000000-0005-0000-0000-0000C1000000}"/>
    <cellStyle name="40% - Accent1 5 4" xfId="225" xr:uid="{00000000-0005-0000-0000-0000C2000000}"/>
    <cellStyle name="40% - Accent1 5 5" xfId="226" xr:uid="{00000000-0005-0000-0000-0000C3000000}"/>
    <cellStyle name="40% - Accent1 6" xfId="227" xr:uid="{00000000-0005-0000-0000-0000C4000000}"/>
    <cellStyle name="40% - Accent1 6 2" xfId="228" xr:uid="{00000000-0005-0000-0000-0000C5000000}"/>
    <cellStyle name="40% - Accent1 7" xfId="229" xr:uid="{00000000-0005-0000-0000-0000C6000000}"/>
    <cellStyle name="40% - Accent1 7 2" xfId="230" xr:uid="{00000000-0005-0000-0000-0000C7000000}"/>
    <cellStyle name="40% - Accent1 8" xfId="231" xr:uid="{00000000-0005-0000-0000-0000C8000000}"/>
    <cellStyle name="40% - Accent1 8 2" xfId="232" xr:uid="{00000000-0005-0000-0000-0000C9000000}"/>
    <cellStyle name="40% - Accent1 9" xfId="886" xr:uid="{00000000-0005-0000-0000-0000CA000000}"/>
    <cellStyle name="40% - Accent2 10" xfId="27574" xr:uid="{00000000-0005-0000-0000-0000CB000000}"/>
    <cellStyle name="40% - Accent2 11" xfId="233" xr:uid="{00000000-0005-0000-0000-0000CC000000}"/>
    <cellStyle name="40% - Accent2 2" xfId="234" xr:uid="{00000000-0005-0000-0000-0000CD000000}"/>
    <cellStyle name="40% - Accent2 2 2" xfId="235" xr:uid="{00000000-0005-0000-0000-0000CE000000}"/>
    <cellStyle name="40% - Accent2 2 3" xfId="236" xr:uid="{00000000-0005-0000-0000-0000CF000000}"/>
    <cellStyle name="40% - Accent2 2 4" xfId="237" xr:uid="{00000000-0005-0000-0000-0000D0000000}"/>
    <cellStyle name="40% - Accent2 2 5" xfId="238" xr:uid="{00000000-0005-0000-0000-0000D1000000}"/>
    <cellStyle name="40% - Accent2 3" xfId="239" xr:uid="{00000000-0005-0000-0000-0000D2000000}"/>
    <cellStyle name="40% - Accent2 3 2" xfId="240" xr:uid="{00000000-0005-0000-0000-0000D3000000}"/>
    <cellStyle name="40% - Accent2 3 3" xfId="241" xr:uid="{00000000-0005-0000-0000-0000D4000000}"/>
    <cellStyle name="40% - Accent2 3 4" xfId="242" xr:uid="{00000000-0005-0000-0000-0000D5000000}"/>
    <cellStyle name="40% - Accent2 3 5" xfId="243" xr:uid="{00000000-0005-0000-0000-0000D6000000}"/>
    <cellStyle name="40% - Accent2 4" xfId="244" xr:uid="{00000000-0005-0000-0000-0000D7000000}"/>
    <cellStyle name="40% - Accent2 4 2" xfId="245" xr:uid="{00000000-0005-0000-0000-0000D8000000}"/>
    <cellStyle name="40% - Accent2 4 3" xfId="246" xr:uid="{00000000-0005-0000-0000-0000D9000000}"/>
    <cellStyle name="40% - Accent2 4 4" xfId="247" xr:uid="{00000000-0005-0000-0000-0000DA000000}"/>
    <cellStyle name="40% - Accent2 4 5" xfId="248" xr:uid="{00000000-0005-0000-0000-0000DB000000}"/>
    <cellStyle name="40% - Accent2 5" xfId="249" xr:uid="{00000000-0005-0000-0000-0000DC000000}"/>
    <cellStyle name="40% - Accent2 5 2" xfId="250" xr:uid="{00000000-0005-0000-0000-0000DD000000}"/>
    <cellStyle name="40% - Accent2 5 3" xfId="251" xr:uid="{00000000-0005-0000-0000-0000DE000000}"/>
    <cellStyle name="40% - Accent2 5 4" xfId="252" xr:uid="{00000000-0005-0000-0000-0000DF000000}"/>
    <cellStyle name="40% - Accent2 5 5" xfId="253" xr:uid="{00000000-0005-0000-0000-0000E0000000}"/>
    <cellStyle name="40% - Accent2 6" xfId="254" xr:uid="{00000000-0005-0000-0000-0000E1000000}"/>
    <cellStyle name="40% - Accent2 6 2" xfId="255" xr:uid="{00000000-0005-0000-0000-0000E2000000}"/>
    <cellStyle name="40% - Accent2 7" xfId="256" xr:uid="{00000000-0005-0000-0000-0000E3000000}"/>
    <cellStyle name="40% - Accent2 7 2" xfId="257" xr:uid="{00000000-0005-0000-0000-0000E4000000}"/>
    <cellStyle name="40% - Accent2 8" xfId="258" xr:uid="{00000000-0005-0000-0000-0000E5000000}"/>
    <cellStyle name="40% - Accent2 8 2" xfId="259" xr:uid="{00000000-0005-0000-0000-0000E6000000}"/>
    <cellStyle name="40% - Accent2 9" xfId="887" xr:uid="{00000000-0005-0000-0000-0000E7000000}"/>
    <cellStyle name="40% - Accent3 10" xfId="27575" xr:uid="{00000000-0005-0000-0000-0000E8000000}"/>
    <cellStyle name="40% - Accent3 11" xfId="260" xr:uid="{00000000-0005-0000-0000-0000E9000000}"/>
    <cellStyle name="40% - Accent3 2" xfId="261" xr:uid="{00000000-0005-0000-0000-0000EA000000}"/>
    <cellStyle name="40% - Accent3 2 2" xfId="262" xr:uid="{00000000-0005-0000-0000-0000EB000000}"/>
    <cellStyle name="40% - Accent3 2 3" xfId="263" xr:uid="{00000000-0005-0000-0000-0000EC000000}"/>
    <cellStyle name="40% - Accent3 2 4" xfId="264" xr:uid="{00000000-0005-0000-0000-0000ED000000}"/>
    <cellStyle name="40% - Accent3 2 5" xfId="265" xr:uid="{00000000-0005-0000-0000-0000EE000000}"/>
    <cellStyle name="40% - Accent3 3" xfId="266" xr:uid="{00000000-0005-0000-0000-0000EF000000}"/>
    <cellStyle name="40% - Accent3 3 2" xfId="267" xr:uid="{00000000-0005-0000-0000-0000F0000000}"/>
    <cellStyle name="40% - Accent3 3 3" xfId="268" xr:uid="{00000000-0005-0000-0000-0000F1000000}"/>
    <cellStyle name="40% - Accent3 3 4" xfId="269" xr:uid="{00000000-0005-0000-0000-0000F2000000}"/>
    <cellStyle name="40% - Accent3 3 5" xfId="270" xr:uid="{00000000-0005-0000-0000-0000F3000000}"/>
    <cellStyle name="40% - Accent3 4" xfId="271" xr:uid="{00000000-0005-0000-0000-0000F4000000}"/>
    <cellStyle name="40% - Accent3 4 2" xfId="272" xr:uid="{00000000-0005-0000-0000-0000F5000000}"/>
    <cellStyle name="40% - Accent3 4 3" xfId="273" xr:uid="{00000000-0005-0000-0000-0000F6000000}"/>
    <cellStyle name="40% - Accent3 4 4" xfId="274" xr:uid="{00000000-0005-0000-0000-0000F7000000}"/>
    <cellStyle name="40% - Accent3 4 5" xfId="275" xr:uid="{00000000-0005-0000-0000-0000F8000000}"/>
    <cellStyle name="40% - Accent3 5" xfId="276" xr:uid="{00000000-0005-0000-0000-0000F9000000}"/>
    <cellStyle name="40% - Accent3 5 2" xfId="277" xr:uid="{00000000-0005-0000-0000-0000FA000000}"/>
    <cellStyle name="40% - Accent3 5 3" xfId="278" xr:uid="{00000000-0005-0000-0000-0000FB000000}"/>
    <cellStyle name="40% - Accent3 5 4" xfId="279" xr:uid="{00000000-0005-0000-0000-0000FC000000}"/>
    <cellStyle name="40% - Accent3 5 5" xfId="280" xr:uid="{00000000-0005-0000-0000-0000FD000000}"/>
    <cellStyle name="40% - Accent3 6" xfId="281" xr:uid="{00000000-0005-0000-0000-0000FE000000}"/>
    <cellStyle name="40% - Accent3 6 2" xfId="282" xr:uid="{00000000-0005-0000-0000-0000FF000000}"/>
    <cellStyle name="40% - Accent3 7" xfId="283" xr:uid="{00000000-0005-0000-0000-000000010000}"/>
    <cellStyle name="40% - Accent3 7 2" xfId="284" xr:uid="{00000000-0005-0000-0000-000001010000}"/>
    <cellStyle name="40% - Accent3 8" xfId="285" xr:uid="{00000000-0005-0000-0000-000002010000}"/>
    <cellStyle name="40% - Accent3 8 2" xfId="286" xr:uid="{00000000-0005-0000-0000-000003010000}"/>
    <cellStyle name="40% - Accent3 9" xfId="888" xr:uid="{00000000-0005-0000-0000-000004010000}"/>
    <cellStyle name="40% - Accent4 10" xfId="27576" xr:uid="{00000000-0005-0000-0000-000005010000}"/>
    <cellStyle name="40% - Accent4 11" xfId="287" xr:uid="{00000000-0005-0000-0000-000006010000}"/>
    <cellStyle name="40% - Accent4 2" xfId="288" xr:uid="{00000000-0005-0000-0000-000007010000}"/>
    <cellStyle name="40% - Accent4 2 2" xfId="289" xr:uid="{00000000-0005-0000-0000-000008010000}"/>
    <cellStyle name="40% - Accent4 2 3" xfId="290" xr:uid="{00000000-0005-0000-0000-000009010000}"/>
    <cellStyle name="40% - Accent4 2 4" xfId="291" xr:uid="{00000000-0005-0000-0000-00000A010000}"/>
    <cellStyle name="40% - Accent4 2 5" xfId="292" xr:uid="{00000000-0005-0000-0000-00000B010000}"/>
    <cellStyle name="40% - Accent4 3" xfId="293" xr:uid="{00000000-0005-0000-0000-00000C010000}"/>
    <cellStyle name="40% - Accent4 3 2" xfId="294" xr:uid="{00000000-0005-0000-0000-00000D010000}"/>
    <cellStyle name="40% - Accent4 3 3" xfId="295" xr:uid="{00000000-0005-0000-0000-00000E010000}"/>
    <cellStyle name="40% - Accent4 3 4" xfId="296" xr:uid="{00000000-0005-0000-0000-00000F010000}"/>
    <cellStyle name="40% - Accent4 3 5" xfId="297" xr:uid="{00000000-0005-0000-0000-000010010000}"/>
    <cellStyle name="40% - Accent4 4" xfId="298" xr:uid="{00000000-0005-0000-0000-000011010000}"/>
    <cellStyle name="40% - Accent4 4 2" xfId="299" xr:uid="{00000000-0005-0000-0000-000012010000}"/>
    <cellStyle name="40% - Accent4 4 3" xfId="300" xr:uid="{00000000-0005-0000-0000-000013010000}"/>
    <cellStyle name="40% - Accent4 4 4" xfId="301" xr:uid="{00000000-0005-0000-0000-000014010000}"/>
    <cellStyle name="40% - Accent4 4 5" xfId="302" xr:uid="{00000000-0005-0000-0000-000015010000}"/>
    <cellStyle name="40% - Accent4 5" xfId="303" xr:uid="{00000000-0005-0000-0000-000016010000}"/>
    <cellStyle name="40% - Accent4 5 2" xfId="304" xr:uid="{00000000-0005-0000-0000-000017010000}"/>
    <cellStyle name="40% - Accent4 5 3" xfId="305" xr:uid="{00000000-0005-0000-0000-000018010000}"/>
    <cellStyle name="40% - Accent4 5 4" xfId="306" xr:uid="{00000000-0005-0000-0000-000019010000}"/>
    <cellStyle name="40% - Accent4 5 5" xfId="307" xr:uid="{00000000-0005-0000-0000-00001A010000}"/>
    <cellStyle name="40% - Accent4 6" xfId="308" xr:uid="{00000000-0005-0000-0000-00001B010000}"/>
    <cellStyle name="40% - Accent4 6 2" xfId="309" xr:uid="{00000000-0005-0000-0000-00001C010000}"/>
    <cellStyle name="40% - Accent4 7" xfId="310" xr:uid="{00000000-0005-0000-0000-00001D010000}"/>
    <cellStyle name="40% - Accent4 7 2" xfId="311" xr:uid="{00000000-0005-0000-0000-00001E010000}"/>
    <cellStyle name="40% - Accent4 8" xfId="312" xr:uid="{00000000-0005-0000-0000-00001F010000}"/>
    <cellStyle name="40% - Accent4 8 2" xfId="313" xr:uid="{00000000-0005-0000-0000-000020010000}"/>
    <cellStyle name="40% - Accent4 9" xfId="889" xr:uid="{00000000-0005-0000-0000-000021010000}"/>
    <cellStyle name="40% - Accent5 10" xfId="27577" xr:uid="{00000000-0005-0000-0000-000022010000}"/>
    <cellStyle name="40% - Accent5 11" xfId="314" xr:uid="{00000000-0005-0000-0000-000023010000}"/>
    <cellStyle name="40% - Accent5 2" xfId="315" xr:uid="{00000000-0005-0000-0000-000024010000}"/>
    <cellStyle name="40% - Accent5 2 2" xfId="316" xr:uid="{00000000-0005-0000-0000-000025010000}"/>
    <cellStyle name="40% - Accent5 2 3" xfId="317" xr:uid="{00000000-0005-0000-0000-000026010000}"/>
    <cellStyle name="40% - Accent5 2 4" xfId="318" xr:uid="{00000000-0005-0000-0000-000027010000}"/>
    <cellStyle name="40% - Accent5 2 5" xfId="319" xr:uid="{00000000-0005-0000-0000-000028010000}"/>
    <cellStyle name="40% - Accent5 3" xfId="320" xr:uid="{00000000-0005-0000-0000-000029010000}"/>
    <cellStyle name="40% - Accent5 3 2" xfId="321" xr:uid="{00000000-0005-0000-0000-00002A010000}"/>
    <cellStyle name="40% - Accent5 3 3" xfId="322" xr:uid="{00000000-0005-0000-0000-00002B010000}"/>
    <cellStyle name="40% - Accent5 3 4" xfId="323" xr:uid="{00000000-0005-0000-0000-00002C010000}"/>
    <cellStyle name="40% - Accent5 3 5" xfId="324" xr:uid="{00000000-0005-0000-0000-00002D010000}"/>
    <cellStyle name="40% - Accent5 4" xfId="325" xr:uid="{00000000-0005-0000-0000-00002E010000}"/>
    <cellStyle name="40% - Accent5 4 2" xfId="326" xr:uid="{00000000-0005-0000-0000-00002F010000}"/>
    <cellStyle name="40% - Accent5 4 3" xfId="327" xr:uid="{00000000-0005-0000-0000-000030010000}"/>
    <cellStyle name="40% - Accent5 4 4" xfId="328" xr:uid="{00000000-0005-0000-0000-000031010000}"/>
    <cellStyle name="40% - Accent5 4 5" xfId="329" xr:uid="{00000000-0005-0000-0000-000032010000}"/>
    <cellStyle name="40% - Accent5 5" xfId="330" xr:uid="{00000000-0005-0000-0000-000033010000}"/>
    <cellStyle name="40% - Accent5 5 2" xfId="331" xr:uid="{00000000-0005-0000-0000-000034010000}"/>
    <cellStyle name="40% - Accent5 5 3" xfId="332" xr:uid="{00000000-0005-0000-0000-000035010000}"/>
    <cellStyle name="40% - Accent5 5 4" xfId="333" xr:uid="{00000000-0005-0000-0000-000036010000}"/>
    <cellStyle name="40% - Accent5 5 5" xfId="334" xr:uid="{00000000-0005-0000-0000-000037010000}"/>
    <cellStyle name="40% - Accent5 6" xfId="335" xr:uid="{00000000-0005-0000-0000-000038010000}"/>
    <cellStyle name="40% - Accent5 6 2" xfId="336" xr:uid="{00000000-0005-0000-0000-000039010000}"/>
    <cellStyle name="40% - Accent5 7" xfId="337" xr:uid="{00000000-0005-0000-0000-00003A010000}"/>
    <cellStyle name="40% - Accent5 7 2" xfId="338" xr:uid="{00000000-0005-0000-0000-00003B010000}"/>
    <cellStyle name="40% - Accent5 8" xfId="339" xr:uid="{00000000-0005-0000-0000-00003C010000}"/>
    <cellStyle name="40% - Accent5 8 2" xfId="340" xr:uid="{00000000-0005-0000-0000-00003D010000}"/>
    <cellStyle name="40% - Accent5 9" xfId="890" xr:uid="{00000000-0005-0000-0000-00003E010000}"/>
    <cellStyle name="40% - Accent6 10" xfId="27578" xr:uid="{00000000-0005-0000-0000-00003F010000}"/>
    <cellStyle name="40% - Accent6 11" xfId="341" xr:uid="{00000000-0005-0000-0000-000040010000}"/>
    <cellStyle name="40% - Accent6 2" xfId="342" xr:uid="{00000000-0005-0000-0000-000041010000}"/>
    <cellStyle name="40% - Accent6 2 2" xfId="343" xr:uid="{00000000-0005-0000-0000-000042010000}"/>
    <cellStyle name="40% - Accent6 2 3" xfId="344" xr:uid="{00000000-0005-0000-0000-000043010000}"/>
    <cellStyle name="40% - Accent6 2 4" xfId="345" xr:uid="{00000000-0005-0000-0000-000044010000}"/>
    <cellStyle name="40% - Accent6 2 5" xfId="346" xr:uid="{00000000-0005-0000-0000-000045010000}"/>
    <cellStyle name="40% - Accent6 3" xfId="347" xr:uid="{00000000-0005-0000-0000-000046010000}"/>
    <cellStyle name="40% - Accent6 3 2" xfId="348" xr:uid="{00000000-0005-0000-0000-000047010000}"/>
    <cellStyle name="40% - Accent6 3 3" xfId="349" xr:uid="{00000000-0005-0000-0000-000048010000}"/>
    <cellStyle name="40% - Accent6 3 4" xfId="350" xr:uid="{00000000-0005-0000-0000-000049010000}"/>
    <cellStyle name="40% - Accent6 3 5" xfId="351" xr:uid="{00000000-0005-0000-0000-00004A010000}"/>
    <cellStyle name="40% - Accent6 4" xfId="352" xr:uid="{00000000-0005-0000-0000-00004B010000}"/>
    <cellStyle name="40% - Accent6 4 2" xfId="353" xr:uid="{00000000-0005-0000-0000-00004C010000}"/>
    <cellStyle name="40% - Accent6 4 3" xfId="354" xr:uid="{00000000-0005-0000-0000-00004D010000}"/>
    <cellStyle name="40% - Accent6 4 4" xfId="355" xr:uid="{00000000-0005-0000-0000-00004E010000}"/>
    <cellStyle name="40% - Accent6 4 5" xfId="356" xr:uid="{00000000-0005-0000-0000-00004F010000}"/>
    <cellStyle name="40% - Accent6 5" xfId="357" xr:uid="{00000000-0005-0000-0000-000050010000}"/>
    <cellStyle name="40% - Accent6 5 2" xfId="358" xr:uid="{00000000-0005-0000-0000-000051010000}"/>
    <cellStyle name="40% - Accent6 5 3" xfId="359" xr:uid="{00000000-0005-0000-0000-000052010000}"/>
    <cellStyle name="40% - Accent6 5 4" xfId="360" xr:uid="{00000000-0005-0000-0000-000053010000}"/>
    <cellStyle name="40% - Accent6 5 5" xfId="361" xr:uid="{00000000-0005-0000-0000-000054010000}"/>
    <cellStyle name="40% - Accent6 6" xfId="362" xr:uid="{00000000-0005-0000-0000-000055010000}"/>
    <cellStyle name="40% - Accent6 6 2" xfId="363" xr:uid="{00000000-0005-0000-0000-000056010000}"/>
    <cellStyle name="40% - Accent6 7" xfId="364" xr:uid="{00000000-0005-0000-0000-000057010000}"/>
    <cellStyle name="40% - Accent6 7 2" xfId="365" xr:uid="{00000000-0005-0000-0000-000058010000}"/>
    <cellStyle name="40% - Accent6 8" xfId="366" xr:uid="{00000000-0005-0000-0000-000059010000}"/>
    <cellStyle name="40% - Accent6 8 2" xfId="367" xr:uid="{00000000-0005-0000-0000-00005A010000}"/>
    <cellStyle name="40% - Accent6 9" xfId="891" xr:uid="{00000000-0005-0000-0000-00005B010000}"/>
    <cellStyle name="60% - Accent1 2" xfId="892" xr:uid="{00000000-0005-0000-0000-00005C010000}"/>
    <cellStyle name="60% - Accent1 3" xfId="27579" xr:uid="{00000000-0005-0000-0000-00005D010000}"/>
    <cellStyle name="60% - Accent1 4" xfId="368" xr:uid="{00000000-0005-0000-0000-00005E010000}"/>
    <cellStyle name="60% - Accent2 2" xfId="893" xr:uid="{00000000-0005-0000-0000-00005F010000}"/>
    <cellStyle name="60% - Accent2 3" xfId="27580" xr:uid="{00000000-0005-0000-0000-000060010000}"/>
    <cellStyle name="60% - Accent2 4" xfId="369" xr:uid="{00000000-0005-0000-0000-000061010000}"/>
    <cellStyle name="60% - Accent3 2" xfId="894" xr:uid="{00000000-0005-0000-0000-000062010000}"/>
    <cellStyle name="60% - Accent3 3" xfId="27581" xr:uid="{00000000-0005-0000-0000-000063010000}"/>
    <cellStyle name="60% - Accent3 4" xfId="370" xr:uid="{00000000-0005-0000-0000-000064010000}"/>
    <cellStyle name="60% - Accent4 2" xfId="895" xr:uid="{00000000-0005-0000-0000-000065010000}"/>
    <cellStyle name="60% - Accent4 3" xfId="27582" xr:uid="{00000000-0005-0000-0000-000066010000}"/>
    <cellStyle name="60% - Accent4 4" xfId="371" xr:uid="{00000000-0005-0000-0000-000067010000}"/>
    <cellStyle name="60% - Accent5 2" xfId="896" xr:uid="{00000000-0005-0000-0000-000068010000}"/>
    <cellStyle name="60% - Accent5 3" xfId="27583" xr:uid="{00000000-0005-0000-0000-000069010000}"/>
    <cellStyle name="60% - Accent5 4" xfId="372" xr:uid="{00000000-0005-0000-0000-00006A010000}"/>
    <cellStyle name="60% - Accent6 2" xfId="897" xr:uid="{00000000-0005-0000-0000-00006B010000}"/>
    <cellStyle name="60% - Accent6 3" xfId="27584" xr:uid="{00000000-0005-0000-0000-00006C010000}"/>
    <cellStyle name="60% - Accent6 4" xfId="373" xr:uid="{00000000-0005-0000-0000-00006D010000}"/>
    <cellStyle name="Accent1 2" xfId="898" xr:uid="{00000000-0005-0000-0000-00006E010000}"/>
    <cellStyle name="Accent1 3" xfId="27585" xr:uid="{00000000-0005-0000-0000-00006F010000}"/>
    <cellStyle name="Accent1 4" xfId="374" xr:uid="{00000000-0005-0000-0000-000070010000}"/>
    <cellStyle name="Accent2 2" xfId="899" xr:uid="{00000000-0005-0000-0000-000071010000}"/>
    <cellStyle name="Accent2 3" xfId="27586" xr:uid="{00000000-0005-0000-0000-000072010000}"/>
    <cellStyle name="Accent2 4" xfId="375" xr:uid="{00000000-0005-0000-0000-000073010000}"/>
    <cellStyle name="Accent3 2" xfId="900" xr:uid="{00000000-0005-0000-0000-000074010000}"/>
    <cellStyle name="Accent3 3" xfId="27587" xr:uid="{00000000-0005-0000-0000-000075010000}"/>
    <cellStyle name="Accent3 4" xfId="376" xr:uid="{00000000-0005-0000-0000-000076010000}"/>
    <cellStyle name="Accent4 2" xfId="901" xr:uid="{00000000-0005-0000-0000-000077010000}"/>
    <cellStyle name="Accent4 3" xfId="27588" xr:uid="{00000000-0005-0000-0000-000078010000}"/>
    <cellStyle name="Accent4 4" xfId="377" xr:uid="{00000000-0005-0000-0000-000079010000}"/>
    <cellStyle name="Accent5 2" xfId="902" xr:uid="{00000000-0005-0000-0000-00007A010000}"/>
    <cellStyle name="Accent5 3" xfId="27589" xr:uid="{00000000-0005-0000-0000-00007B010000}"/>
    <cellStyle name="Accent5 4" xfId="378" xr:uid="{00000000-0005-0000-0000-00007C010000}"/>
    <cellStyle name="Accent6 2" xfId="903" xr:uid="{00000000-0005-0000-0000-00007D010000}"/>
    <cellStyle name="Accent6 3" xfId="27590" xr:uid="{00000000-0005-0000-0000-00007E010000}"/>
    <cellStyle name="Accent6 4" xfId="379" xr:uid="{00000000-0005-0000-0000-00007F010000}"/>
    <cellStyle name="Bad 2" xfId="904" xr:uid="{00000000-0005-0000-0000-000080010000}"/>
    <cellStyle name="Bad 3" xfId="27591" xr:uid="{00000000-0005-0000-0000-000081010000}"/>
    <cellStyle name="Bad 4" xfId="380" xr:uid="{00000000-0005-0000-0000-000082010000}"/>
    <cellStyle name="Calculation 2" xfId="905" xr:uid="{00000000-0005-0000-0000-000083010000}"/>
    <cellStyle name="Calculation 3" xfId="27592" xr:uid="{00000000-0005-0000-0000-000084010000}"/>
    <cellStyle name="Calculation 4" xfId="381" xr:uid="{00000000-0005-0000-0000-000085010000}"/>
    <cellStyle name="Check Cell 2" xfId="906" xr:uid="{00000000-0005-0000-0000-000086010000}"/>
    <cellStyle name="Check Cell 3" xfId="27593" xr:uid="{00000000-0005-0000-0000-000087010000}"/>
    <cellStyle name="Check Cell 4" xfId="382" xr:uid="{00000000-0005-0000-0000-000088010000}"/>
    <cellStyle name="Comma" xfId="6" builtinId="3"/>
    <cellStyle name="Comma [0] 2" xfId="7" xr:uid="{00000000-0005-0000-0000-00008A010000}"/>
    <cellStyle name="Comma 2" xfId="5" xr:uid="{00000000-0005-0000-0000-00008B010000}"/>
    <cellStyle name="Comma 2 10" xfId="652" xr:uid="{00000000-0005-0000-0000-00008C010000}"/>
    <cellStyle name="Comma 2 2" xfId="8" xr:uid="{00000000-0005-0000-0000-00008D010000}"/>
    <cellStyle name="Comma 2 2 2" xfId="9" xr:uid="{00000000-0005-0000-0000-00008E010000}"/>
    <cellStyle name="Comma 2 2 2 2" xfId="386" xr:uid="{00000000-0005-0000-0000-00008F010000}"/>
    <cellStyle name="Comma 2 2 2 3" xfId="387" xr:uid="{00000000-0005-0000-0000-000090010000}"/>
    <cellStyle name="Comma 2 2 2 4" xfId="388" xr:uid="{00000000-0005-0000-0000-000091010000}"/>
    <cellStyle name="Comma 2 2 2 5" xfId="389" xr:uid="{00000000-0005-0000-0000-000092010000}"/>
    <cellStyle name="Comma 2 2 2 6" xfId="385" xr:uid="{00000000-0005-0000-0000-000093010000}"/>
    <cellStyle name="Comma 2 2 3" xfId="384" xr:uid="{00000000-0005-0000-0000-000094010000}"/>
    <cellStyle name="Comma 2 3" xfId="10" xr:uid="{00000000-0005-0000-0000-000095010000}"/>
    <cellStyle name="Comma 2 3 2" xfId="391" xr:uid="{00000000-0005-0000-0000-000096010000}"/>
    <cellStyle name="Comma 2 3 2 2" xfId="392" xr:uid="{00000000-0005-0000-0000-000097010000}"/>
    <cellStyle name="Comma 2 3 2 3" xfId="393" xr:uid="{00000000-0005-0000-0000-000098010000}"/>
    <cellStyle name="Comma 2 3 2 4" xfId="394" xr:uid="{00000000-0005-0000-0000-000099010000}"/>
    <cellStyle name="Comma 2 3 2 5" xfId="395" xr:uid="{00000000-0005-0000-0000-00009A010000}"/>
    <cellStyle name="Comma 2 3 3" xfId="390" xr:uid="{00000000-0005-0000-0000-00009B010000}"/>
    <cellStyle name="Comma 2 4" xfId="396" xr:uid="{00000000-0005-0000-0000-00009C010000}"/>
    <cellStyle name="Comma 2 4 2" xfId="397" xr:uid="{00000000-0005-0000-0000-00009D010000}"/>
    <cellStyle name="Comma 2 4 2 2" xfId="398" xr:uid="{00000000-0005-0000-0000-00009E010000}"/>
    <cellStyle name="Comma 2 4 2 3" xfId="399" xr:uid="{00000000-0005-0000-0000-00009F010000}"/>
    <cellStyle name="Comma 2 4 2 4" xfId="400" xr:uid="{00000000-0005-0000-0000-0000A0010000}"/>
    <cellStyle name="Comma 2 4 2 5" xfId="401" xr:uid="{00000000-0005-0000-0000-0000A1010000}"/>
    <cellStyle name="Comma 2 5" xfId="402" xr:uid="{00000000-0005-0000-0000-0000A2010000}"/>
    <cellStyle name="Comma 2 5 2" xfId="403" xr:uid="{00000000-0005-0000-0000-0000A3010000}"/>
    <cellStyle name="Comma 2 5 3" xfId="404" xr:uid="{00000000-0005-0000-0000-0000A4010000}"/>
    <cellStyle name="Comma 2 5 4" xfId="405" xr:uid="{00000000-0005-0000-0000-0000A5010000}"/>
    <cellStyle name="Comma 2 5 5" xfId="406" xr:uid="{00000000-0005-0000-0000-0000A6010000}"/>
    <cellStyle name="Comma 2 6" xfId="407" xr:uid="{00000000-0005-0000-0000-0000A7010000}"/>
    <cellStyle name="Comma 2 7" xfId="408" xr:uid="{00000000-0005-0000-0000-0000A8010000}"/>
    <cellStyle name="Comma 2 8" xfId="409" xr:uid="{00000000-0005-0000-0000-0000A9010000}"/>
    <cellStyle name="Comma 2 9" xfId="410" xr:uid="{00000000-0005-0000-0000-0000AA010000}"/>
    <cellStyle name="Comma 3" xfId="41" xr:uid="{00000000-0005-0000-0000-0000AB010000}"/>
    <cellStyle name="Comma 3 2" xfId="411" xr:uid="{00000000-0005-0000-0000-0000AC010000}"/>
    <cellStyle name="Comma 3 2 2" xfId="412" xr:uid="{00000000-0005-0000-0000-0000AD010000}"/>
    <cellStyle name="Comma 3 2 2 2" xfId="413" xr:uid="{00000000-0005-0000-0000-0000AE010000}"/>
    <cellStyle name="Comma 3 2 2 3" xfId="414" xr:uid="{00000000-0005-0000-0000-0000AF010000}"/>
    <cellStyle name="Comma 3 2 2 4" xfId="415" xr:uid="{00000000-0005-0000-0000-0000B0010000}"/>
    <cellStyle name="Comma 3 2 2 5" xfId="416" xr:uid="{00000000-0005-0000-0000-0000B1010000}"/>
    <cellStyle name="Comma 3 3" xfId="417" xr:uid="{00000000-0005-0000-0000-0000B2010000}"/>
    <cellStyle name="Comma 3 3 2" xfId="418" xr:uid="{00000000-0005-0000-0000-0000B3010000}"/>
    <cellStyle name="Comma 3 3 2 2" xfId="419" xr:uid="{00000000-0005-0000-0000-0000B4010000}"/>
    <cellStyle name="Comma 3 3 2 3" xfId="420" xr:uid="{00000000-0005-0000-0000-0000B5010000}"/>
    <cellStyle name="Comma 3 3 2 4" xfId="421" xr:uid="{00000000-0005-0000-0000-0000B6010000}"/>
    <cellStyle name="Comma 3 3 2 5" xfId="422" xr:uid="{00000000-0005-0000-0000-0000B7010000}"/>
    <cellStyle name="Comma 3 4" xfId="423" xr:uid="{00000000-0005-0000-0000-0000B8010000}"/>
    <cellStyle name="Comma 3 4 2" xfId="424" xr:uid="{00000000-0005-0000-0000-0000B9010000}"/>
    <cellStyle name="Comma 3 4 2 2" xfId="425" xr:uid="{00000000-0005-0000-0000-0000BA010000}"/>
    <cellStyle name="Comma 3 4 2 3" xfId="426" xr:uid="{00000000-0005-0000-0000-0000BB010000}"/>
    <cellStyle name="Comma 3 4 2 4" xfId="427" xr:uid="{00000000-0005-0000-0000-0000BC010000}"/>
    <cellStyle name="Comma 3 4 2 5" xfId="428" xr:uid="{00000000-0005-0000-0000-0000BD010000}"/>
    <cellStyle name="Comma 3 5" xfId="429" xr:uid="{00000000-0005-0000-0000-0000BE010000}"/>
    <cellStyle name="Comma 3 5 2" xfId="430" xr:uid="{00000000-0005-0000-0000-0000BF010000}"/>
    <cellStyle name="Comma 3 5 3" xfId="431" xr:uid="{00000000-0005-0000-0000-0000C0010000}"/>
    <cellStyle name="Comma 3 5 4" xfId="432" xr:uid="{00000000-0005-0000-0000-0000C1010000}"/>
    <cellStyle name="Comma 3 5 5" xfId="433" xr:uid="{00000000-0005-0000-0000-0000C2010000}"/>
    <cellStyle name="Comma 3 6" xfId="434" xr:uid="{00000000-0005-0000-0000-0000C3010000}"/>
    <cellStyle name="Comma 3 7" xfId="435" xr:uid="{00000000-0005-0000-0000-0000C4010000}"/>
    <cellStyle name="Comma 3 8" xfId="436" xr:uid="{00000000-0005-0000-0000-0000C5010000}"/>
    <cellStyle name="Comma 3 9" xfId="437" xr:uid="{00000000-0005-0000-0000-0000C6010000}"/>
    <cellStyle name="Comma 4" xfId="438" xr:uid="{00000000-0005-0000-0000-0000C7010000}"/>
    <cellStyle name="Comma 4 2" xfId="439" xr:uid="{00000000-0005-0000-0000-0000C8010000}"/>
    <cellStyle name="Comma 4 2 2" xfId="440" xr:uid="{00000000-0005-0000-0000-0000C9010000}"/>
    <cellStyle name="Comma 4 2 2 2" xfId="441" xr:uid="{00000000-0005-0000-0000-0000CA010000}"/>
    <cellStyle name="Comma 4 2 2 3" xfId="442" xr:uid="{00000000-0005-0000-0000-0000CB010000}"/>
    <cellStyle name="Comma 4 2 2 4" xfId="443" xr:uid="{00000000-0005-0000-0000-0000CC010000}"/>
    <cellStyle name="Comma 4 2 2 5" xfId="444" xr:uid="{00000000-0005-0000-0000-0000CD010000}"/>
    <cellStyle name="Comma 4 3" xfId="445" xr:uid="{00000000-0005-0000-0000-0000CE010000}"/>
    <cellStyle name="Comma 4 3 2" xfId="446" xr:uid="{00000000-0005-0000-0000-0000CF010000}"/>
    <cellStyle name="Comma 4 3 2 2" xfId="447" xr:uid="{00000000-0005-0000-0000-0000D0010000}"/>
    <cellStyle name="Comma 4 3 2 3" xfId="448" xr:uid="{00000000-0005-0000-0000-0000D1010000}"/>
    <cellStyle name="Comma 4 3 2 4" xfId="449" xr:uid="{00000000-0005-0000-0000-0000D2010000}"/>
    <cellStyle name="Comma 4 3 2 5" xfId="450" xr:uid="{00000000-0005-0000-0000-0000D3010000}"/>
    <cellStyle name="Comma 4 4" xfId="451" xr:uid="{00000000-0005-0000-0000-0000D4010000}"/>
    <cellStyle name="Comma 4 4 2" xfId="452" xr:uid="{00000000-0005-0000-0000-0000D5010000}"/>
    <cellStyle name="Comma 4 4 2 2" xfId="453" xr:uid="{00000000-0005-0000-0000-0000D6010000}"/>
    <cellStyle name="Comma 4 4 2 3" xfId="454" xr:uid="{00000000-0005-0000-0000-0000D7010000}"/>
    <cellStyle name="Comma 4 4 2 4" xfId="455" xr:uid="{00000000-0005-0000-0000-0000D8010000}"/>
    <cellStyle name="Comma 4 4 2 5" xfId="456" xr:uid="{00000000-0005-0000-0000-0000D9010000}"/>
    <cellStyle name="Comma 4 5" xfId="457" xr:uid="{00000000-0005-0000-0000-0000DA010000}"/>
    <cellStyle name="Comma 4 5 2" xfId="458" xr:uid="{00000000-0005-0000-0000-0000DB010000}"/>
    <cellStyle name="Comma 4 5 3" xfId="459" xr:uid="{00000000-0005-0000-0000-0000DC010000}"/>
    <cellStyle name="Comma 4 5 4" xfId="460" xr:uid="{00000000-0005-0000-0000-0000DD010000}"/>
    <cellStyle name="Comma 4 5 5" xfId="461" xr:uid="{00000000-0005-0000-0000-0000DE010000}"/>
    <cellStyle name="Comma 4 6" xfId="462" xr:uid="{00000000-0005-0000-0000-0000DF010000}"/>
    <cellStyle name="Comma 4 7" xfId="463" xr:uid="{00000000-0005-0000-0000-0000E0010000}"/>
    <cellStyle name="Comma 4 8" xfId="464" xr:uid="{00000000-0005-0000-0000-0000E1010000}"/>
    <cellStyle name="Comma 4 9" xfId="465" xr:uid="{00000000-0005-0000-0000-0000E2010000}"/>
    <cellStyle name="Comma 5" xfId="651" xr:uid="{00000000-0005-0000-0000-0000E3010000}"/>
    <cellStyle name="Comma 5 10" xfId="2948" xr:uid="{00000000-0005-0000-0000-0000E4010000}"/>
    <cellStyle name="Comma 5 10 2" xfId="11905" xr:uid="{00000000-0005-0000-0000-0000E5010000}"/>
    <cellStyle name="Comma 5 10 2 2" xfId="25339" xr:uid="{00000000-0005-0000-0000-0000E6010000}"/>
    <cellStyle name="Comma 5 10 2 2 2" xfId="52251" xr:uid="{00000000-0005-0000-0000-0000E7010000}"/>
    <cellStyle name="Comma 5 10 2 3" xfId="38817" xr:uid="{00000000-0005-0000-0000-0000E8010000}"/>
    <cellStyle name="Comma 5 10 3" xfId="7427" xr:uid="{00000000-0005-0000-0000-0000E9010000}"/>
    <cellStyle name="Comma 5 10 3 2" xfId="20861" xr:uid="{00000000-0005-0000-0000-0000EA010000}"/>
    <cellStyle name="Comma 5 10 3 2 2" xfId="47773" xr:uid="{00000000-0005-0000-0000-0000EB010000}"/>
    <cellStyle name="Comma 5 10 3 3" xfId="34339" xr:uid="{00000000-0005-0000-0000-0000EC010000}"/>
    <cellStyle name="Comma 5 10 4" xfId="16382" xr:uid="{00000000-0005-0000-0000-0000ED010000}"/>
    <cellStyle name="Comma 5 10 4 2" xfId="43294" xr:uid="{00000000-0005-0000-0000-0000EE010000}"/>
    <cellStyle name="Comma 5 10 5" xfId="29860" xr:uid="{00000000-0005-0000-0000-0000EF010000}"/>
    <cellStyle name="Comma 5 11" xfId="9668" xr:uid="{00000000-0005-0000-0000-0000F0010000}"/>
    <cellStyle name="Comma 5 11 2" xfId="23102" xr:uid="{00000000-0005-0000-0000-0000F1010000}"/>
    <cellStyle name="Comma 5 11 2 2" xfId="50014" xr:uid="{00000000-0005-0000-0000-0000F2010000}"/>
    <cellStyle name="Comma 5 11 3" xfId="36580" xr:uid="{00000000-0005-0000-0000-0000F3010000}"/>
    <cellStyle name="Comma 5 12" xfId="5190" xr:uid="{00000000-0005-0000-0000-0000F4010000}"/>
    <cellStyle name="Comma 5 12 2" xfId="18624" xr:uid="{00000000-0005-0000-0000-0000F5010000}"/>
    <cellStyle name="Comma 5 12 2 2" xfId="45536" xr:uid="{00000000-0005-0000-0000-0000F6010000}"/>
    <cellStyle name="Comma 5 12 3" xfId="32102" xr:uid="{00000000-0005-0000-0000-0000F7010000}"/>
    <cellStyle name="Comma 5 13" xfId="14145" xr:uid="{00000000-0005-0000-0000-0000F8010000}"/>
    <cellStyle name="Comma 5 13 2" xfId="41057" xr:uid="{00000000-0005-0000-0000-0000F9010000}"/>
    <cellStyle name="Comma 5 14" xfId="27623" xr:uid="{00000000-0005-0000-0000-0000FA010000}"/>
    <cellStyle name="Comma 5 2" xfId="685" xr:uid="{00000000-0005-0000-0000-0000FB010000}"/>
    <cellStyle name="Comma 5 2 10" xfId="5210" xr:uid="{00000000-0005-0000-0000-0000FC010000}"/>
    <cellStyle name="Comma 5 2 10 2" xfId="18644" xr:uid="{00000000-0005-0000-0000-0000FD010000}"/>
    <cellStyle name="Comma 5 2 10 2 2" xfId="45556" xr:uid="{00000000-0005-0000-0000-0000FE010000}"/>
    <cellStyle name="Comma 5 2 10 3" xfId="32122" xr:uid="{00000000-0005-0000-0000-0000FF010000}"/>
    <cellStyle name="Comma 5 2 11" xfId="14165" xr:uid="{00000000-0005-0000-0000-000000020000}"/>
    <cellStyle name="Comma 5 2 11 2" xfId="41077" xr:uid="{00000000-0005-0000-0000-000001020000}"/>
    <cellStyle name="Comma 5 2 12" xfId="27643" xr:uid="{00000000-0005-0000-0000-000002020000}"/>
    <cellStyle name="Comma 5 2 2" xfId="829" xr:uid="{00000000-0005-0000-0000-000003020000}"/>
    <cellStyle name="Comma 5 2 2 10" xfId="27787" xr:uid="{00000000-0005-0000-0000-000004020000}"/>
    <cellStyle name="Comma 5 2 2 2" xfId="1097" xr:uid="{00000000-0005-0000-0000-000005020000}"/>
    <cellStyle name="Comma 5 2 2 2 2" xfId="1768" xr:uid="{00000000-0005-0000-0000-000006020000}"/>
    <cellStyle name="Comma 5 2 2 2 2 2" xfId="2886" xr:uid="{00000000-0005-0000-0000-000007020000}"/>
    <cellStyle name="Comma 5 2 2 2 2 2 2" xfId="5123" xr:uid="{00000000-0005-0000-0000-000008020000}"/>
    <cellStyle name="Comma 5 2 2 2 2 2 2 2" xfId="14080" xr:uid="{00000000-0005-0000-0000-000009020000}"/>
    <cellStyle name="Comma 5 2 2 2 2 2 2 2 2" xfId="27514" xr:uid="{00000000-0005-0000-0000-00000A020000}"/>
    <cellStyle name="Comma 5 2 2 2 2 2 2 2 2 2" xfId="54426" xr:uid="{00000000-0005-0000-0000-00000B020000}"/>
    <cellStyle name="Comma 5 2 2 2 2 2 2 2 3" xfId="40992" xr:uid="{00000000-0005-0000-0000-00000C020000}"/>
    <cellStyle name="Comma 5 2 2 2 2 2 2 3" xfId="9602" xr:uid="{00000000-0005-0000-0000-00000D020000}"/>
    <cellStyle name="Comma 5 2 2 2 2 2 2 3 2" xfId="23036" xr:uid="{00000000-0005-0000-0000-00000E020000}"/>
    <cellStyle name="Comma 5 2 2 2 2 2 2 3 2 2" xfId="49948" xr:uid="{00000000-0005-0000-0000-00000F020000}"/>
    <cellStyle name="Comma 5 2 2 2 2 2 2 3 3" xfId="36514" xr:uid="{00000000-0005-0000-0000-000010020000}"/>
    <cellStyle name="Comma 5 2 2 2 2 2 2 4" xfId="18557" xr:uid="{00000000-0005-0000-0000-000011020000}"/>
    <cellStyle name="Comma 5 2 2 2 2 2 2 4 2" xfId="45469" xr:uid="{00000000-0005-0000-0000-000012020000}"/>
    <cellStyle name="Comma 5 2 2 2 2 2 2 5" xfId="32035" xr:uid="{00000000-0005-0000-0000-000013020000}"/>
    <cellStyle name="Comma 5 2 2 2 2 2 3" xfId="11843" xr:uid="{00000000-0005-0000-0000-000014020000}"/>
    <cellStyle name="Comma 5 2 2 2 2 2 3 2" xfId="25277" xr:uid="{00000000-0005-0000-0000-000015020000}"/>
    <cellStyle name="Comma 5 2 2 2 2 2 3 2 2" xfId="52189" xr:uid="{00000000-0005-0000-0000-000016020000}"/>
    <cellStyle name="Comma 5 2 2 2 2 2 3 3" xfId="38755" xr:uid="{00000000-0005-0000-0000-000017020000}"/>
    <cellStyle name="Comma 5 2 2 2 2 2 4" xfId="7365" xr:uid="{00000000-0005-0000-0000-000018020000}"/>
    <cellStyle name="Comma 5 2 2 2 2 2 4 2" xfId="20799" xr:uid="{00000000-0005-0000-0000-000019020000}"/>
    <cellStyle name="Comma 5 2 2 2 2 2 4 2 2" xfId="47711" xr:uid="{00000000-0005-0000-0000-00001A020000}"/>
    <cellStyle name="Comma 5 2 2 2 2 2 4 3" xfId="34277" xr:uid="{00000000-0005-0000-0000-00001B020000}"/>
    <cellStyle name="Comma 5 2 2 2 2 2 5" xfId="16320" xr:uid="{00000000-0005-0000-0000-00001C020000}"/>
    <cellStyle name="Comma 5 2 2 2 2 2 5 2" xfId="43232" xr:uid="{00000000-0005-0000-0000-00001D020000}"/>
    <cellStyle name="Comma 5 2 2 2 2 2 6" xfId="29798" xr:uid="{00000000-0005-0000-0000-00001E020000}"/>
    <cellStyle name="Comma 5 2 2 2 2 3" xfId="4005" xr:uid="{00000000-0005-0000-0000-00001F020000}"/>
    <cellStyle name="Comma 5 2 2 2 2 3 2" xfId="12962" xr:uid="{00000000-0005-0000-0000-000020020000}"/>
    <cellStyle name="Comma 5 2 2 2 2 3 2 2" xfId="26396" xr:uid="{00000000-0005-0000-0000-000021020000}"/>
    <cellStyle name="Comma 5 2 2 2 2 3 2 2 2" xfId="53308" xr:uid="{00000000-0005-0000-0000-000022020000}"/>
    <cellStyle name="Comma 5 2 2 2 2 3 2 3" xfId="39874" xr:uid="{00000000-0005-0000-0000-000023020000}"/>
    <cellStyle name="Comma 5 2 2 2 2 3 3" xfId="8484" xr:uid="{00000000-0005-0000-0000-000024020000}"/>
    <cellStyle name="Comma 5 2 2 2 2 3 3 2" xfId="21918" xr:uid="{00000000-0005-0000-0000-000025020000}"/>
    <cellStyle name="Comma 5 2 2 2 2 3 3 2 2" xfId="48830" xr:uid="{00000000-0005-0000-0000-000026020000}"/>
    <cellStyle name="Comma 5 2 2 2 2 3 3 3" xfId="35396" xr:uid="{00000000-0005-0000-0000-000027020000}"/>
    <cellStyle name="Comma 5 2 2 2 2 3 4" xfId="17439" xr:uid="{00000000-0005-0000-0000-000028020000}"/>
    <cellStyle name="Comma 5 2 2 2 2 3 4 2" xfId="44351" xr:uid="{00000000-0005-0000-0000-000029020000}"/>
    <cellStyle name="Comma 5 2 2 2 2 3 5" xfId="30917" xr:uid="{00000000-0005-0000-0000-00002A020000}"/>
    <cellStyle name="Comma 5 2 2 2 2 4" xfId="10725" xr:uid="{00000000-0005-0000-0000-00002B020000}"/>
    <cellStyle name="Comma 5 2 2 2 2 4 2" xfId="24159" xr:uid="{00000000-0005-0000-0000-00002C020000}"/>
    <cellStyle name="Comma 5 2 2 2 2 4 2 2" xfId="51071" xr:uid="{00000000-0005-0000-0000-00002D020000}"/>
    <cellStyle name="Comma 5 2 2 2 2 4 3" xfId="37637" xr:uid="{00000000-0005-0000-0000-00002E020000}"/>
    <cellStyle name="Comma 5 2 2 2 2 5" xfId="6247" xr:uid="{00000000-0005-0000-0000-00002F020000}"/>
    <cellStyle name="Comma 5 2 2 2 2 5 2" xfId="19681" xr:uid="{00000000-0005-0000-0000-000030020000}"/>
    <cellStyle name="Comma 5 2 2 2 2 5 2 2" xfId="46593" xr:uid="{00000000-0005-0000-0000-000031020000}"/>
    <cellStyle name="Comma 5 2 2 2 2 5 3" xfId="33159" xr:uid="{00000000-0005-0000-0000-000032020000}"/>
    <cellStyle name="Comma 5 2 2 2 2 6" xfId="15202" xr:uid="{00000000-0005-0000-0000-000033020000}"/>
    <cellStyle name="Comma 5 2 2 2 2 6 2" xfId="42114" xr:uid="{00000000-0005-0000-0000-000034020000}"/>
    <cellStyle name="Comma 5 2 2 2 2 7" xfId="28680" xr:uid="{00000000-0005-0000-0000-000035020000}"/>
    <cellStyle name="Comma 5 2 2 2 3" xfId="2216" xr:uid="{00000000-0005-0000-0000-000036020000}"/>
    <cellStyle name="Comma 5 2 2 2 3 2" xfId="4453" xr:uid="{00000000-0005-0000-0000-000037020000}"/>
    <cellStyle name="Comma 5 2 2 2 3 2 2" xfId="13410" xr:uid="{00000000-0005-0000-0000-000038020000}"/>
    <cellStyle name="Comma 5 2 2 2 3 2 2 2" xfId="26844" xr:uid="{00000000-0005-0000-0000-000039020000}"/>
    <cellStyle name="Comma 5 2 2 2 3 2 2 2 2" xfId="53756" xr:uid="{00000000-0005-0000-0000-00003A020000}"/>
    <cellStyle name="Comma 5 2 2 2 3 2 2 3" xfId="40322" xr:uid="{00000000-0005-0000-0000-00003B020000}"/>
    <cellStyle name="Comma 5 2 2 2 3 2 3" xfId="8932" xr:uid="{00000000-0005-0000-0000-00003C020000}"/>
    <cellStyle name="Comma 5 2 2 2 3 2 3 2" xfId="22366" xr:uid="{00000000-0005-0000-0000-00003D020000}"/>
    <cellStyle name="Comma 5 2 2 2 3 2 3 2 2" xfId="49278" xr:uid="{00000000-0005-0000-0000-00003E020000}"/>
    <cellStyle name="Comma 5 2 2 2 3 2 3 3" xfId="35844" xr:uid="{00000000-0005-0000-0000-00003F020000}"/>
    <cellStyle name="Comma 5 2 2 2 3 2 4" xfId="17887" xr:uid="{00000000-0005-0000-0000-000040020000}"/>
    <cellStyle name="Comma 5 2 2 2 3 2 4 2" xfId="44799" xr:uid="{00000000-0005-0000-0000-000041020000}"/>
    <cellStyle name="Comma 5 2 2 2 3 2 5" xfId="31365" xr:uid="{00000000-0005-0000-0000-000042020000}"/>
    <cellStyle name="Comma 5 2 2 2 3 3" xfId="11173" xr:uid="{00000000-0005-0000-0000-000043020000}"/>
    <cellStyle name="Comma 5 2 2 2 3 3 2" xfId="24607" xr:uid="{00000000-0005-0000-0000-000044020000}"/>
    <cellStyle name="Comma 5 2 2 2 3 3 2 2" xfId="51519" xr:uid="{00000000-0005-0000-0000-000045020000}"/>
    <cellStyle name="Comma 5 2 2 2 3 3 3" xfId="38085" xr:uid="{00000000-0005-0000-0000-000046020000}"/>
    <cellStyle name="Comma 5 2 2 2 3 4" xfId="6695" xr:uid="{00000000-0005-0000-0000-000047020000}"/>
    <cellStyle name="Comma 5 2 2 2 3 4 2" xfId="20129" xr:uid="{00000000-0005-0000-0000-000048020000}"/>
    <cellStyle name="Comma 5 2 2 2 3 4 2 2" xfId="47041" xr:uid="{00000000-0005-0000-0000-000049020000}"/>
    <cellStyle name="Comma 5 2 2 2 3 4 3" xfId="33607" xr:uid="{00000000-0005-0000-0000-00004A020000}"/>
    <cellStyle name="Comma 5 2 2 2 3 5" xfId="15650" xr:uid="{00000000-0005-0000-0000-00004B020000}"/>
    <cellStyle name="Comma 5 2 2 2 3 5 2" xfId="42562" xr:uid="{00000000-0005-0000-0000-00004C020000}"/>
    <cellStyle name="Comma 5 2 2 2 3 6" xfId="29128" xr:uid="{00000000-0005-0000-0000-00004D020000}"/>
    <cellStyle name="Comma 5 2 2 2 4" xfId="3335" xr:uid="{00000000-0005-0000-0000-00004E020000}"/>
    <cellStyle name="Comma 5 2 2 2 4 2" xfId="12292" xr:uid="{00000000-0005-0000-0000-00004F020000}"/>
    <cellStyle name="Comma 5 2 2 2 4 2 2" xfId="25726" xr:uid="{00000000-0005-0000-0000-000050020000}"/>
    <cellStyle name="Comma 5 2 2 2 4 2 2 2" xfId="52638" xr:uid="{00000000-0005-0000-0000-000051020000}"/>
    <cellStyle name="Comma 5 2 2 2 4 2 3" xfId="39204" xr:uid="{00000000-0005-0000-0000-000052020000}"/>
    <cellStyle name="Comma 5 2 2 2 4 3" xfId="7814" xr:uid="{00000000-0005-0000-0000-000053020000}"/>
    <cellStyle name="Comma 5 2 2 2 4 3 2" xfId="21248" xr:uid="{00000000-0005-0000-0000-000054020000}"/>
    <cellStyle name="Comma 5 2 2 2 4 3 2 2" xfId="48160" xr:uid="{00000000-0005-0000-0000-000055020000}"/>
    <cellStyle name="Comma 5 2 2 2 4 3 3" xfId="34726" xr:uid="{00000000-0005-0000-0000-000056020000}"/>
    <cellStyle name="Comma 5 2 2 2 4 4" xfId="16769" xr:uid="{00000000-0005-0000-0000-000057020000}"/>
    <cellStyle name="Comma 5 2 2 2 4 4 2" xfId="43681" xr:uid="{00000000-0005-0000-0000-000058020000}"/>
    <cellStyle name="Comma 5 2 2 2 4 5" xfId="30247" xr:uid="{00000000-0005-0000-0000-000059020000}"/>
    <cellStyle name="Comma 5 2 2 2 5" xfId="10055" xr:uid="{00000000-0005-0000-0000-00005A020000}"/>
    <cellStyle name="Comma 5 2 2 2 5 2" xfId="23489" xr:uid="{00000000-0005-0000-0000-00005B020000}"/>
    <cellStyle name="Comma 5 2 2 2 5 2 2" xfId="50401" xr:uid="{00000000-0005-0000-0000-00005C020000}"/>
    <cellStyle name="Comma 5 2 2 2 5 3" xfId="36967" xr:uid="{00000000-0005-0000-0000-00005D020000}"/>
    <cellStyle name="Comma 5 2 2 2 6" xfId="5577" xr:uid="{00000000-0005-0000-0000-00005E020000}"/>
    <cellStyle name="Comma 5 2 2 2 6 2" xfId="19011" xr:uid="{00000000-0005-0000-0000-00005F020000}"/>
    <cellStyle name="Comma 5 2 2 2 6 2 2" xfId="45923" xr:uid="{00000000-0005-0000-0000-000060020000}"/>
    <cellStyle name="Comma 5 2 2 2 6 3" xfId="32489" xr:uid="{00000000-0005-0000-0000-000061020000}"/>
    <cellStyle name="Comma 5 2 2 2 7" xfId="14532" xr:uid="{00000000-0005-0000-0000-000062020000}"/>
    <cellStyle name="Comma 5 2 2 2 7 2" xfId="41444" xr:uid="{00000000-0005-0000-0000-000063020000}"/>
    <cellStyle name="Comma 5 2 2 2 8" xfId="28010" xr:uid="{00000000-0005-0000-0000-000064020000}"/>
    <cellStyle name="Comma 5 2 2 3" xfId="1322" xr:uid="{00000000-0005-0000-0000-000065020000}"/>
    <cellStyle name="Comma 5 2 2 3 2" xfId="2440" xr:uid="{00000000-0005-0000-0000-000066020000}"/>
    <cellStyle name="Comma 5 2 2 3 2 2" xfId="4677" xr:uid="{00000000-0005-0000-0000-000067020000}"/>
    <cellStyle name="Comma 5 2 2 3 2 2 2" xfId="13634" xr:uid="{00000000-0005-0000-0000-000068020000}"/>
    <cellStyle name="Comma 5 2 2 3 2 2 2 2" xfId="27068" xr:uid="{00000000-0005-0000-0000-000069020000}"/>
    <cellStyle name="Comma 5 2 2 3 2 2 2 2 2" xfId="53980" xr:uid="{00000000-0005-0000-0000-00006A020000}"/>
    <cellStyle name="Comma 5 2 2 3 2 2 2 3" xfId="40546" xr:uid="{00000000-0005-0000-0000-00006B020000}"/>
    <cellStyle name="Comma 5 2 2 3 2 2 3" xfId="9156" xr:uid="{00000000-0005-0000-0000-00006C020000}"/>
    <cellStyle name="Comma 5 2 2 3 2 2 3 2" xfId="22590" xr:uid="{00000000-0005-0000-0000-00006D020000}"/>
    <cellStyle name="Comma 5 2 2 3 2 2 3 2 2" xfId="49502" xr:uid="{00000000-0005-0000-0000-00006E020000}"/>
    <cellStyle name="Comma 5 2 2 3 2 2 3 3" xfId="36068" xr:uid="{00000000-0005-0000-0000-00006F020000}"/>
    <cellStyle name="Comma 5 2 2 3 2 2 4" xfId="18111" xr:uid="{00000000-0005-0000-0000-000070020000}"/>
    <cellStyle name="Comma 5 2 2 3 2 2 4 2" xfId="45023" xr:uid="{00000000-0005-0000-0000-000071020000}"/>
    <cellStyle name="Comma 5 2 2 3 2 2 5" xfId="31589" xr:uid="{00000000-0005-0000-0000-000072020000}"/>
    <cellStyle name="Comma 5 2 2 3 2 3" xfId="11397" xr:uid="{00000000-0005-0000-0000-000073020000}"/>
    <cellStyle name="Comma 5 2 2 3 2 3 2" xfId="24831" xr:uid="{00000000-0005-0000-0000-000074020000}"/>
    <cellStyle name="Comma 5 2 2 3 2 3 2 2" xfId="51743" xr:uid="{00000000-0005-0000-0000-000075020000}"/>
    <cellStyle name="Comma 5 2 2 3 2 3 3" xfId="38309" xr:uid="{00000000-0005-0000-0000-000076020000}"/>
    <cellStyle name="Comma 5 2 2 3 2 4" xfId="6919" xr:uid="{00000000-0005-0000-0000-000077020000}"/>
    <cellStyle name="Comma 5 2 2 3 2 4 2" xfId="20353" xr:uid="{00000000-0005-0000-0000-000078020000}"/>
    <cellStyle name="Comma 5 2 2 3 2 4 2 2" xfId="47265" xr:uid="{00000000-0005-0000-0000-000079020000}"/>
    <cellStyle name="Comma 5 2 2 3 2 4 3" xfId="33831" xr:uid="{00000000-0005-0000-0000-00007A020000}"/>
    <cellStyle name="Comma 5 2 2 3 2 5" xfId="15874" xr:uid="{00000000-0005-0000-0000-00007B020000}"/>
    <cellStyle name="Comma 5 2 2 3 2 5 2" xfId="42786" xr:uid="{00000000-0005-0000-0000-00007C020000}"/>
    <cellStyle name="Comma 5 2 2 3 2 6" xfId="29352" xr:uid="{00000000-0005-0000-0000-00007D020000}"/>
    <cellStyle name="Comma 5 2 2 3 3" xfId="3559" xr:uid="{00000000-0005-0000-0000-00007E020000}"/>
    <cellStyle name="Comma 5 2 2 3 3 2" xfId="12516" xr:uid="{00000000-0005-0000-0000-00007F020000}"/>
    <cellStyle name="Comma 5 2 2 3 3 2 2" xfId="25950" xr:uid="{00000000-0005-0000-0000-000080020000}"/>
    <cellStyle name="Comma 5 2 2 3 3 2 2 2" xfId="52862" xr:uid="{00000000-0005-0000-0000-000081020000}"/>
    <cellStyle name="Comma 5 2 2 3 3 2 3" xfId="39428" xr:uid="{00000000-0005-0000-0000-000082020000}"/>
    <cellStyle name="Comma 5 2 2 3 3 3" xfId="8038" xr:uid="{00000000-0005-0000-0000-000083020000}"/>
    <cellStyle name="Comma 5 2 2 3 3 3 2" xfId="21472" xr:uid="{00000000-0005-0000-0000-000084020000}"/>
    <cellStyle name="Comma 5 2 2 3 3 3 2 2" xfId="48384" xr:uid="{00000000-0005-0000-0000-000085020000}"/>
    <cellStyle name="Comma 5 2 2 3 3 3 3" xfId="34950" xr:uid="{00000000-0005-0000-0000-000086020000}"/>
    <cellStyle name="Comma 5 2 2 3 3 4" xfId="16993" xr:uid="{00000000-0005-0000-0000-000087020000}"/>
    <cellStyle name="Comma 5 2 2 3 3 4 2" xfId="43905" xr:uid="{00000000-0005-0000-0000-000088020000}"/>
    <cellStyle name="Comma 5 2 2 3 3 5" xfId="30471" xr:uid="{00000000-0005-0000-0000-000089020000}"/>
    <cellStyle name="Comma 5 2 2 3 4" xfId="10279" xr:uid="{00000000-0005-0000-0000-00008A020000}"/>
    <cellStyle name="Comma 5 2 2 3 4 2" xfId="23713" xr:uid="{00000000-0005-0000-0000-00008B020000}"/>
    <cellStyle name="Comma 5 2 2 3 4 2 2" xfId="50625" xr:uid="{00000000-0005-0000-0000-00008C020000}"/>
    <cellStyle name="Comma 5 2 2 3 4 3" xfId="37191" xr:uid="{00000000-0005-0000-0000-00008D020000}"/>
    <cellStyle name="Comma 5 2 2 3 5" xfId="5801" xr:uid="{00000000-0005-0000-0000-00008E020000}"/>
    <cellStyle name="Comma 5 2 2 3 5 2" xfId="19235" xr:uid="{00000000-0005-0000-0000-00008F020000}"/>
    <cellStyle name="Comma 5 2 2 3 5 2 2" xfId="46147" xr:uid="{00000000-0005-0000-0000-000090020000}"/>
    <cellStyle name="Comma 5 2 2 3 5 3" xfId="32713" xr:uid="{00000000-0005-0000-0000-000091020000}"/>
    <cellStyle name="Comma 5 2 2 3 6" xfId="14756" xr:uid="{00000000-0005-0000-0000-000092020000}"/>
    <cellStyle name="Comma 5 2 2 3 6 2" xfId="41668" xr:uid="{00000000-0005-0000-0000-000093020000}"/>
    <cellStyle name="Comma 5 2 2 3 7" xfId="28234" xr:uid="{00000000-0005-0000-0000-000094020000}"/>
    <cellStyle name="Comma 5 2 2 4" xfId="1545" xr:uid="{00000000-0005-0000-0000-000095020000}"/>
    <cellStyle name="Comma 5 2 2 4 2" xfId="2663" xr:uid="{00000000-0005-0000-0000-000096020000}"/>
    <cellStyle name="Comma 5 2 2 4 2 2" xfId="4900" xr:uid="{00000000-0005-0000-0000-000097020000}"/>
    <cellStyle name="Comma 5 2 2 4 2 2 2" xfId="13857" xr:uid="{00000000-0005-0000-0000-000098020000}"/>
    <cellStyle name="Comma 5 2 2 4 2 2 2 2" xfId="27291" xr:uid="{00000000-0005-0000-0000-000099020000}"/>
    <cellStyle name="Comma 5 2 2 4 2 2 2 2 2" xfId="54203" xr:uid="{00000000-0005-0000-0000-00009A020000}"/>
    <cellStyle name="Comma 5 2 2 4 2 2 2 3" xfId="40769" xr:uid="{00000000-0005-0000-0000-00009B020000}"/>
    <cellStyle name="Comma 5 2 2 4 2 2 3" xfId="9379" xr:uid="{00000000-0005-0000-0000-00009C020000}"/>
    <cellStyle name="Comma 5 2 2 4 2 2 3 2" xfId="22813" xr:uid="{00000000-0005-0000-0000-00009D020000}"/>
    <cellStyle name="Comma 5 2 2 4 2 2 3 2 2" xfId="49725" xr:uid="{00000000-0005-0000-0000-00009E020000}"/>
    <cellStyle name="Comma 5 2 2 4 2 2 3 3" xfId="36291" xr:uid="{00000000-0005-0000-0000-00009F020000}"/>
    <cellStyle name="Comma 5 2 2 4 2 2 4" xfId="18334" xr:uid="{00000000-0005-0000-0000-0000A0020000}"/>
    <cellStyle name="Comma 5 2 2 4 2 2 4 2" xfId="45246" xr:uid="{00000000-0005-0000-0000-0000A1020000}"/>
    <cellStyle name="Comma 5 2 2 4 2 2 5" xfId="31812" xr:uid="{00000000-0005-0000-0000-0000A2020000}"/>
    <cellStyle name="Comma 5 2 2 4 2 3" xfId="11620" xr:uid="{00000000-0005-0000-0000-0000A3020000}"/>
    <cellStyle name="Comma 5 2 2 4 2 3 2" xfId="25054" xr:uid="{00000000-0005-0000-0000-0000A4020000}"/>
    <cellStyle name="Comma 5 2 2 4 2 3 2 2" xfId="51966" xr:uid="{00000000-0005-0000-0000-0000A5020000}"/>
    <cellStyle name="Comma 5 2 2 4 2 3 3" xfId="38532" xr:uid="{00000000-0005-0000-0000-0000A6020000}"/>
    <cellStyle name="Comma 5 2 2 4 2 4" xfId="7142" xr:uid="{00000000-0005-0000-0000-0000A7020000}"/>
    <cellStyle name="Comma 5 2 2 4 2 4 2" xfId="20576" xr:uid="{00000000-0005-0000-0000-0000A8020000}"/>
    <cellStyle name="Comma 5 2 2 4 2 4 2 2" xfId="47488" xr:uid="{00000000-0005-0000-0000-0000A9020000}"/>
    <cellStyle name="Comma 5 2 2 4 2 4 3" xfId="34054" xr:uid="{00000000-0005-0000-0000-0000AA020000}"/>
    <cellStyle name="Comma 5 2 2 4 2 5" xfId="16097" xr:uid="{00000000-0005-0000-0000-0000AB020000}"/>
    <cellStyle name="Comma 5 2 2 4 2 5 2" xfId="43009" xr:uid="{00000000-0005-0000-0000-0000AC020000}"/>
    <cellStyle name="Comma 5 2 2 4 2 6" xfId="29575" xr:uid="{00000000-0005-0000-0000-0000AD020000}"/>
    <cellStyle name="Comma 5 2 2 4 3" xfId="3782" xr:uid="{00000000-0005-0000-0000-0000AE020000}"/>
    <cellStyle name="Comma 5 2 2 4 3 2" xfId="12739" xr:uid="{00000000-0005-0000-0000-0000AF020000}"/>
    <cellStyle name="Comma 5 2 2 4 3 2 2" xfId="26173" xr:uid="{00000000-0005-0000-0000-0000B0020000}"/>
    <cellStyle name="Comma 5 2 2 4 3 2 2 2" xfId="53085" xr:uid="{00000000-0005-0000-0000-0000B1020000}"/>
    <cellStyle name="Comma 5 2 2 4 3 2 3" xfId="39651" xr:uid="{00000000-0005-0000-0000-0000B2020000}"/>
    <cellStyle name="Comma 5 2 2 4 3 3" xfId="8261" xr:uid="{00000000-0005-0000-0000-0000B3020000}"/>
    <cellStyle name="Comma 5 2 2 4 3 3 2" xfId="21695" xr:uid="{00000000-0005-0000-0000-0000B4020000}"/>
    <cellStyle name="Comma 5 2 2 4 3 3 2 2" xfId="48607" xr:uid="{00000000-0005-0000-0000-0000B5020000}"/>
    <cellStyle name="Comma 5 2 2 4 3 3 3" xfId="35173" xr:uid="{00000000-0005-0000-0000-0000B6020000}"/>
    <cellStyle name="Comma 5 2 2 4 3 4" xfId="17216" xr:uid="{00000000-0005-0000-0000-0000B7020000}"/>
    <cellStyle name="Comma 5 2 2 4 3 4 2" xfId="44128" xr:uid="{00000000-0005-0000-0000-0000B8020000}"/>
    <cellStyle name="Comma 5 2 2 4 3 5" xfId="30694" xr:uid="{00000000-0005-0000-0000-0000B9020000}"/>
    <cellStyle name="Comma 5 2 2 4 4" xfId="10502" xr:uid="{00000000-0005-0000-0000-0000BA020000}"/>
    <cellStyle name="Comma 5 2 2 4 4 2" xfId="23936" xr:uid="{00000000-0005-0000-0000-0000BB020000}"/>
    <cellStyle name="Comma 5 2 2 4 4 2 2" xfId="50848" xr:uid="{00000000-0005-0000-0000-0000BC020000}"/>
    <cellStyle name="Comma 5 2 2 4 4 3" xfId="37414" xr:uid="{00000000-0005-0000-0000-0000BD020000}"/>
    <cellStyle name="Comma 5 2 2 4 5" xfId="6024" xr:uid="{00000000-0005-0000-0000-0000BE020000}"/>
    <cellStyle name="Comma 5 2 2 4 5 2" xfId="19458" xr:uid="{00000000-0005-0000-0000-0000BF020000}"/>
    <cellStyle name="Comma 5 2 2 4 5 2 2" xfId="46370" xr:uid="{00000000-0005-0000-0000-0000C0020000}"/>
    <cellStyle name="Comma 5 2 2 4 5 3" xfId="32936" xr:uid="{00000000-0005-0000-0000-0000C1020000}"/>
    <cellStyle name="Comma 5 2 2 4 6" xfId="14979" xr:uid="{00000000-0005-0000-0000-0000C2020000}"/>
    <cellStyle name="Comma 5 2 2 4 6 2" xfId="41891" xr:uid="{00000000-0005-0000-0000-0000C3020000}"/>
    <cellStyle name="Comma 5 2 2 4 7" xfId="28457" xr:uid="{00000000-0005-0000-0000-0000C4020000}"/>
    <cellStyle name="Comma 5 2 2 5" xfId="1993" xr:uid="{00000000-0005-0000-0000-0000C5020000}"/>
    <cellStyle name="Comma 5 2 2 5 2" xfId="4230" xr:uid="{00000000-0005-0000-0000-0000C6020000}"/>
    <cellStyle name="Comma 5 2 2 5 2 2" xfId="13187" xr:uid="{00000000-0005-0000-0000-0000C7020000}"/>
    <cellStyle name="Comma 5 2 2 5 2 2 2" xfId="26621" xr:uid="{00000000-0005-0000-0000-0000C8020000}"/>
    <cellStyle name="Comma 5 2 2 5 2 2 2 2" xfId="53533" xr:uid="{00000000-0005-0000-0000-0000C9020000}"/>
    <cellStyle name="Comma 5 2 2 5 2 2 3" xfId="40099" xr:uid="{00000000-0005-0000-0000-0000CA020000}"/>
    <cellStyle name="Comma 5 2 2 5 2 3" xfId="8709" xr:uid="{00000000-0005-0000-0000-0000CB020000}"/>
    <cellStyle name="Comma 5 2 2 5 2 3 2" xfId="22143" xr:uid="{00000000-0005-0000-0000-0000CC020000}"/>
    <cellStyle name="Comma 5 2 2 5 2 3 2 2" xfId="49055" xr:uid="{00000000-0005-0000-0000-0000CD020000}"/>
    <cellStyle name="Comma 5 2 2 5 2 3 3" xfId="35621" xr:uid="{00000000-0005-0000-0000-0000CE020000}"/>
    <cellStyle name="Comma 5 2 2 5 2 4" xfId="17664" xr:uid="{00000000-0005-0000-0000-0000CF020000}"/>
    <cellStyle name="Comma 5 2 2 5 2 4 2" xfId="44576" xr:uid="{00000000-0005-0000-0000-0000D0020000}"/>
    <cellStyle name="Comma 5 2 2 5 2 5" xfId="31142" xr:uid="{00000000-0005-0000-0000-0000D1020000}"/>
    <cellStyle name="Comma 5 2 2 5 3" xfId="10950" xr:uid="{00000000-0005-0000-0000-0000D2020000}"/>
    <cellStyle name="Comma 5 2 2 5 3 2" xfId="24384" xr:uid="{00000000-0005-0000-0000-0000D3020000}"/>
    <cellStyle name="Comma 5 2 2 5 3 2 2" xfId="51296" xr:uid="{00000000-0005-0000-0000-0000D4020000}"/>
    <cellStyle name="Comma 5 2 2 5 3 3" xfId="37862" xr:uid="{00000000-0005-0000-0000-0000D5020000}"/>
    <cellStyle name="Comma 5 2 2 5 4" xfId="6472" xr:uid="{00000000-0005-0000-0000-0000D6020000}"/>
    <cellStyle name="Comma 5 2 2 5 4 2" xfId="19906" xr:uid="{00000000-0005-0000-0000-0000D7020000}"/>
    <cellStyle name="Comma 5 2 2 5 4 2 2" xfId="46818" xr:uid="{00000000-0005-0000-0000-0000D8020000}"/>
    <cellStyle name="Comma 5 2 2 5 4 3" xfId="33384" xr:uid="{00000000-0005-0000-0000-0000D9020000}"/>
    <cellStyle name="Comma 5 2 2 5 5" xfId="15427" xr:uid="{00000000-0005-0000-0000-0000DA020000}"/>
    <cellStyle name="Comma 5 2 2 5 5 2" xfId="42339" xr:uid="{00000000-0005-0000-0000-0000DB020000}"/>
    <cellStyle name="Comma 5 2 2 5 6" xfId="28905" xr:uid="{00000000-0005-0000-0000-0000DC020000}"/>
    <cellStyle name="Comma 5 2 2 6" xfId="3112" xr:uid="{00000000-0005-0000-0000-0000DD020000}"/>
    <cellStyle name="Comma 5 2 2 6 2" xfId="12069" xr:uid="{00000000-0005-0000-0000-0000DE020000}"/>
    <cellStyle name="Comma 5 2 2 6 2 2" xfId="25503" xr:uid="{00000000-0005-0000-0000-0000DF020000}"/>
    <cellStyle name="Comma 5 2 2 6 2 2 2" xfId="52415" xr:uid="{00000000-0005-0000-0000-0000E0020000}"/>
    <cellStyle name="Comma 5 2 2 6 2 3" xfId="38981" xr:uid="{00000000-0005-0000-0000-0000E1020000}"/>
    <cellStyle name="Comma 5 2 2 6 3" xfId="7591" xr:uid="{00000000-0005-0000-0000-0000E2020000}"/>
    <cellStyle name="Comma 5 2 2 6 3 2" xfId="21025" xr:uid="{00000000-0005-0000-0000-0000E3020000}"/>
    <cellStyle name="Comma 5 2 2 6 3 2 2" xfId="47937" xr:uid="{00000000-0005-0000-0000-0000E4020000}"/>
    <cellStyle name="Comma 5 2 2 6 3 3" xfId="34503" xr:uid="{00000000-0005-0000-0000-0000E5020000}"/>
    <cellStyle name="Comma 5 2 2 6 4" xfId="16546" xr:uid="{00000000-0005-0000-0000-0000E6020000}"/>
    <cellStyle name="Comma 5 2 2 6 4 2" xfId="43458" xr:uid="{00000000-0005-0000-0000-0000E7020000}"/>
    <cellStyle name="Comma 5 2 2 6 5" xfId="30024" xr:uid="{00000000-0005-0000-0000-0000E8020000}"/>
    <cellStyle name="Comma 5 2 2 7" xfId="9832" xr:uid="{00000000-0005-0000-0000-0000E9020000}"/>
    <cellStyle name="Comma 5 2 2 7 2" xfId="23266" xr:uid="{00000000-0005-0000-0000-0000EA020000}"/>
    <cellStyle name="Comma 5 2 2 7 2 2" xfId="50178" xr:uid="{00000000-0005-0000-0000-0000EB020000}"/>
    <cellStyle name="Comma 5 2 2 7 3" xfId="36744" xr:uid="{00000000-0005-0000-0000-0000EC020000}"/>
    <cellStyle name="Comma 5 2 2 8" xfId="5354" xr:uid="{00000000-0005-0000-0000-0000ED020000}"/>
    <cellStyle name="Comma 5 2 2 8 2" xfId="18788" xr:uid="{00000000-0005-0000-0000-0000EE020000}"/>
    <cellStyle name="Comma 5 2 2 8 2 2" xfId="45700" xr:uid="{00000000-0005-0000-0000-0000EF020000}"/>
    <cellStyle name="Comma 5 2 2 8 3" xfId="32266" xr:uid="{00000000-0005-0000-0000-0000F0020000}"/>
    <cellStyle name="Comma 5 2 2 9" xfId="14309" xr:uid="{00000000-0005-0000-0000-0000F1020000}"/>
    <cellStyle name="Comma 5 2 2 9 2" xfId="41221" xr:uid="{00000000-0005-0000-0000-0000F2020000}"/>
    <cellStyle name="Comma 5 2 3" xfId="757" xr:uid="{00000000-0005-0000-0000-0000F3020000}"/>
    <cellStyle name="Comma 5 2 3 10" xfId="27715" xr:uid="{00000000-0005-0000-0000-0000F4020000}"/>
    <cellStyle name="Comma 5 2 3 2" xfId="1025" xr:uid="{00000000-0005-0000-0000-0000F5020000}"/>
    <cellStyle name="Comma 5 2 3 2 2" xfId="1696" xr:uid="{00000000-0005-0000-0000-0000F6020000}"/>
    <cellStyle name="Comma 5 2 3 2 2 2" xfId="2814" xr:uid="{00000000-0005-0000-0000-0000F7020000}"/>
    <cellStyle name="Comma 5 2 3 2 2 2 2" xfId="5051" xr:uid="{00000000-0005-0000-0000-0000F8020000}"/>
    <cellStyle name="Comma 5 2 3 2 2 2 2 2" xfId="14008" xr:uid="{00000000-0005-0000-0000-0000F9020000}"/>
    <cellStyle name="Comma 5 2 3 2 2 2 2 2 2" xfId="27442" xr:uid="{00000000-0005-0000-0000-0000FA020000}"/>
    <cellStyle name="Comma 5 2 3 2 2 2 2 2 2 2" xfId="54354" xr:uid="{00000000-0005-0000-0000-0000FB020000}"/>
    <cellStyle name="Comma 5 2 3 2 2 2 2 2 3" xfId="40920" xr:uid="{00000000-0005-0000-0000-0000FC020000}"/>
    <cellStyle name="Comma 5 2 3 2 2 2 2 3" xfId="9530" xr:uid="{00000000-0005-0000-0000-0000FD020000}"/>
    <cellStyle name="Comma 5 2 3 2 2 2 2 3 2" xfId="22964" xr:uid="{00000000-0005-0000-0000-0000FE020000}"/>
    <cellStyle name="Comma 5 2 3 2 2 2 2 3 2 2" xfId="49876" xr:uid="{00000000-0005-0000-0000-0000FF020000}"/>
    <cellStyle name="Comma 5 2 3 2 2 2 2 3 3" xfId="36442" xr:uid="{00000000-0005-0000-0000-000000030000}"/>
    <cellStyle name="Comma 5 2 3 2 2 2 2 4" xfId="18485" xr:uid="{00000000-0005-0000-0000-000001030000}"/>
    <cellStyle name="Comma 5 2 3 2 2 2 2 4 2" xfId="45397" xr:uid="{00000000-0005-0000-0000-000002030000}"/>
    <cellStyle name="Comma 5 2 3 2 2 2 2 5" xfId="31963" xr:uid="{00000000-0005-0000-0000-000003030000}"/>
    <cellStyle name="Comma 5 2 3 2 2 2 3" xfId="11771" xr:uid="{00000000-0005-0000-0000-000004030000}"/>
    <cellStyle name="Comma 5 2 3 2 2 2 3 2" xfId="25205" xr:uid="{00000000-0005-0000-0000-000005030000}"/>
    <cellStyle name="Comma 5 2 3 2 2 2 3 2 2" xfId="52117" xr:uid="{00000000-0005-0000-0000-000006030000}"/>
    <cellStyle name="Comma 5 2 3 2 2 2 3 3" xfId="38683" xr:uid="{00000000-0005-0000-0000-000007030000}"/>
    <cellStyle name="Comma 5 2 3 2 2 2 4" xfId="7293" xr:uid="{00000000-0005-0000-0000-000008030000}"/>
    <cellStyle name="Comma 5 2 3 2 2 2 4 2" xfId="20727" xr:uid="{00000000-0005-0000-0000-000009030000}"/>
    <cellStyle name="Comma 5 2 3 2 2 2 4 2 2" xfId="47639" xr:uid="{00000000-0005-0000-0000-00000A030000}"/>
    <cellStyle name="Comma 5 2 3 2 2 2 4 3" xfId="34205" xr:uid="{00000000-0005-0000-0000-00000B030000}"/>
    <cellStyle name="Comma 5 2 3 2 2 2 5" xfId="16248" xr:uid="{00000000-0005-0000-0000-00000C030000}"/>
    <cellStyle name="Comma 5 2 3 2 2 2 5 2" xfId="43160" xr:uid="{00000000-0005-0000-0000-00000D030000}"/>
    <cellStyle name="Comma 5 2 3 2 2 2 6" xfId="29726" xr:uid="{00000000-0005-0000-0000-00000E030000}"/>
    <cellStyle name="Comma 5 2 3 2 2 3" xfId="3933" xr:uid="{00000000-0005-0000-0000-00000F030000}"/>
    <cellStyle name="Comma 5 2 3 2 2 3 2" xfId="12890" xr:uid="{00000000-0005-0000-0000-000010030000}"/>
    <cellStyle name="Comma 5 2 3 2 2 3 2 2" xfId="26324" xr:uid="{00000000-0005-0000-0000-000011030000}"/>
    <cellStyle name="Comma 5 2 3 2 2 3 2 2 2" xfId="53236" xr:uid="{00000000-0005-0000-0000-000012030000}"/>
    <cellStyle name="Comma 5 2 3 2 2 3 2 3" xfId="39802" xr:uid="{00000000-0005-0000-0000-000013030000}"/>
    <cellStyle name="Comma 5 2 3 2 2 3 3" xfId="8412" xr:uid="{00000000-0005-0000-0000-000014030000}"/>
    <cellStyle name="Comma 5 2 3 2 2 3 3 2" xfId="21846" xr:uid="{00000000-0005-0000-0000-000015030000}"/>
    <cellStyle name="Comma 5 2 3 2 2 3 3 2 2" xfId="48758" xr:uid="{00000000-0005-0000-0000-000016030000}"/>
    <cellStyle name="Comma 5 2 3 2 2 3 3 3" xfId="35324" xr:uid="{00000000-0005-0000-0000-000017030000}"/>
    <cellStyle name="Comma 5 2 3 2 2 3 4" xfId="17367" xr:uid="{00000000-0005-0000-0000-000018030000}"/>
    <cellStyle name="Comma 5 2 3 2 2 3 4 2" xfId="44279" xr:uid="{00000000-0005-0000-0000-000019030000}"/>
    <cellStyle name="Comma 5 2 3 2 2 3 5" xfId="30845" xr:uid="{00000000-0005-0000-0000-00001A030000}"/>
    <cellStyle name="Comma 5 2 3 2 2 4" xfId="10653" xr:uid="{00000000-0005-0000-0000-00001B030000}"/>
    <cellStyle name="Comma 5 2 3 2 2 4 2" xfId="24087" xr:uid="{00000000-0005-0000-0000-00001C030000}"/>
    <cellStyle name="Comma 5 2 3 2 2 4 2 2" xfId="50999" xr:uid="{00000000-0005-0000-0000-00001D030000}"/>
    <cellStyle name="Comma 5 2 3 2 2 4 3" xfId="37565" xr:uid="{00000000-0005-0000-0000-00001E030000}"/>
    <cellStyle name="Comma 5 2 3 2 2 5" xfId="6175" xr:uid="{00000000-0005-0000-0000-00001F030000}"/>
    <cellStyle name="Comma 5 2 3 2 2 5 2" xfId="19609" xr:uid="{00000000-0005-0000-0000-000020030000}"/>
    <cellStyle name="Comma 5 2 3 2 2 5 2 2" xfId="46521" xr:uid="{00000000-0005-0000-0000-000021030000}"/>
    <cellStyle name="Comma 5 2 3 2 2 5 3" xfId="33087" xr:uid="{00000000-0005-0000-0000-000022030000}"/>
    <cellStyle name="Comma 5 2 3 2 2 6" xfId="15130" xr:uid="{00000000-0005-0000-0000-000023030000}"/>
    <cellStyle name="Comma 5 2 3 2 2 6 2" xfId="42042" xr:uid="{00000000-0005-0000-0000-000024030000}"/>
    <cellStyle name="Comma 5 2 3 2 2 7" xfId="28608" xr:uid="{00000000-0005-0000-0000-000025030000}"/>
    <cellStyle name="Comma 5 2 3 2 3" xfId="2144" xr:uid="{00000000-0005-0000-0000-000026030000}"/>
    <cellStyle name="Comma 5 2 3 2 3 2" xfId="4381" xr:uid="{00000000-0005-0000-0000-000027030000}"/>
    <cellStyle name="Comma 5 2 3 2 3 2 2" xfId="13338" xr:uid="{00000000-0005-0000-0000-000028030000}"/>
    <cellStyle name="Comma 5 2 3 2 3 2 2 2" xfId="26772" xr:uid="{00000000-0005-0000-0000-000029030000}"/>
    <cellStyle name="Comma 5 2 3 2 3 2 2 2 2" xfId="53684" xr:uid="{00000000-0005-0000-0000-00002A030000}"/>
    <cellStyle name="Comma 5 2 3 2 3 2 2 3" xfId="40250" xr:uid="{00000000-0005-0000-0000-00002B030000}"/>
    <cellStyle name="Comma 5 2 3 2 3 2 3" xfId="8860" xr:uid="{00000000-0005-0000-0000-00002C030000}"/>
    <cellStyle name="Comma 5 2 3 2 3 2 3 2" xfId="22294" xr:uid="{00000000-0005-0000-0000-00002D030000}"/>
    <cellStyle name="Comma 5 2 3 2 3 2 3 2 2" xfId="49206" xr:uid="{00000000-0005-0000-0000-00002E030000}"/>
    <cellStyle name="Comma 5 2 3 2 3 2 3 3" xfId="35772" xr:uid="{00000000-0005-0000-0000-00002F030000}"/>
    <cellStyle name="Comma 5 2 3 2 3 2 4" xfId="17815" xr:uid="{00000000-0005-0000-0000-000030030000}"/>
    <cellStyle name="Comma 5 2 3 2 3 2 4 2" xfId="44727" xr:uid="{00000000-0005-0000-0000-000031030000}"/>
    <cellStyle name="Comma 5 2 3 2 3 2 5" xfId="31293" xr:uid="{00000000-0005-0000-0000-000032030000}"/>
    <cellStyle name="Comma 5 2 3 2 3 3" xfId="11101" xr:uid="{00000000-0005-0000-0000-000033030000}"/>
    <cellStyle name="Comma 5 2 3 2 3 3 2" xfId="24535" xr:uid="{00000000-0005-0000-0000-000034030000}"/>
    <cellStyle name="Comma 5 2 3 2 3 3 2 2" xfId="51447" xr:uid="{00000000-0005-0000-0000-000035030000}"/>
    <cellStyle name="Comma 5 2 3 2 3 3 3" xfId="38013" xr:uid="{00000000-0005-0000-0000-000036030000}"/>
    <cellStyle name="Comma 5 2 3 2 3 4" xfId="6623" xr:uid="{00000000-0005-0000-0000-000037030000}"/>
    <cellStyle name="Comma 5 2 3 2 3 4 2" xfId="20057" xr:uid="{00000000-0005-0000-0000-000038030000}"/>
    <cellStyle name="Comma 5 2 3 2 3 4 2 2" xfId="46969" xr:uid="{00000000-0005-0000-0000-000039030000}"/>
    <cellStyle name="Comma 5 2 3 2 3 4 3" xfId="33535" xr:uid="{00000000-0005-0000-0000-00003A030000}"/>
    <cellStyle name="Comma 5 2 3 2 3 5" xfId="15578" xr:uid="{00000000-0005-0000-0000-00003B030000}"/>
    <cellStyle name="Comma 5 2 3 2 3 5 2" xfId="42490" xr:uid="{00000000-0005-0000-0000-00003C030000}"/>
    <cellStyle name="Comma 5 2 3 2 3 6" xfId="29056" xr:uid="{00000000-0005-0000-0000-00003D030000}"/>
    <cellStyle name="Comma 5 2 3 2 4" xfId="3263" xr:uid="{00000000-0005-0000-0000-00003E030000}"/>
    <cellStyle name="Comma 5 2 3 2 4 2" xfId="12220" xr:uid="{00000000-0005-0000-0000-00003F030000}"/>
    <cellStyle name="Comma 5 2 3 2 4 2 2" xfId="25654" xr:uid="{00000000-0005-0000-0000-000040030000}"/>
    <cellStyle name="Comma 5 2 3 2 4 2 2 2" xfId="52566" xr:uid="{00000000-0005-0000-0000-000041030000}"/>
    <cellStyle name="Comma 5 2 3 2 4 2 3" xfId="39132" xr:uid="{00000000-0005-0000-0000-000042030000}"/>
    <cellStyle name="Comma 5 2 3 2 4 3" xfId="7742" xr:uid="{00000000-0005-0000-0000-000043030000}"/>
    <cellStyle name="Comma 5 2 3 2 4 3 2" xfId="21176" xr:uid="{00000000-0005-0000-0000-000044030000}"/>
    <cellStyle name="Comma 5 2 3 2 4 3 2 2" xfId="48088" xr:uid="{00000000-0005-0000-0000-000045030000}"/>
    <cellStyle name="Comma 5 2 3 2 4 3 3" xfId="34654" xr:uid="{00000000-0005-0000-0000-000046030000}"/>
    <cellStyle name="Comma 5 2 3 2 4 4" xfId="16697" xr:uid="{00000000-0005-0000-0000-000047030000}"/>
    <cellStyle name="Comma 5 2 3 2 4 4 2" xfId="43609" xr:uid="{00000000-0005-0000-0000-000048030000}"/>
    <cellStyle name="Comma 5 2 3 2 4 5" xfId="30175" xr:uid="{00000000-0005-0000-0000-000049030000}"/>
    <cellStyle name="Comma 5 2 3 2 5" xfId="9983" xr:uid="{00000000-0005-0000-0000-00004A030000}"/>
    <cellStyle name="Comma 5 2 3 2 5 2" xfId="23417" xr:uid="{00000000-0005-0000-0000-00004B030000}"/>
    <cellStyle name="Comma 5 2 3 2 5 2 2" xfId="50329" xr:uid="{00000000-0005-0000-0000-00004C030000}"/>
    <cellStyle name="Comma 5 2 3 2 5 3" xfId="36895" xr:uid="{00000000-0005-0000-0000-00004D030000}"/>
    <cellStyle name="Comma 5 2 3 2 6" xfId="5505" xr:uid="{00000000-0005-0000-0000-00004E030000}"/>
    <cellStyle name="Comma 5 2 3 2 6 2" xfId="18939" xr:uid="{00000000-0005-0000-0000-00004F030000}"/>
    <cellStyle name="Comma 5 2 3 2 6 2 2" xfId="45851" xr:uid="{00000000-0005-0000-0000-000050030000}"/>
    <cellStyle name="Comma 5 2 3 2 6 3" xfId="32417" xr:uid="{00000000-0005-0000-0000-000051030000}"/>
    <cellStyle name="Comma 5 2 3 2 7" xfId="14460" xr:uid="{00000000-0005-0000-0000-000052030000}"/>
    <cellStyle name="Comma 5 2 3 2 7 2" xfId="41372" xr:uid="{00000000-0005-0000-0000-000053030000}"/>
    <cellStyle name="Comma 5 2 3 2 8" xfId="27938" xr:uid="{00000000-0005-0000-0000-000054030000}"/>
    <cellStyle name="Comma 5 2 3 3" xfId="1250" xr:uid="{00000000-0005-0000-0000-000055030000}"/>
    <cellStyle name="Comma 5 2 3 3 2" xfId="2368" xr:uid="{00000000-0005-0000-0000-000056030000}"/>
    <cellStyle name="Comma 5 2 3 3 2 2" xfId="4605" xr:uid="{00000000-0005-0000-0000-000057030000}"/>
    <cellStyle name="Comma 5 2 3 3 2 2 2" xfId="13562" xr:uid="{00000000-0005-0000-0000-000058030000}"/>
    <cellStyle name="Comma 5 2 3 3 2 2 2 2" xfId="26996" xr:uid="{00000000-0005-0000-0000-000059030000}"/>
    <cellStyle name="Comma 5 2 3 3 2 2 2 2 2" xfId="53908" xr:uid="{00000000-0005-0000-0000-00005A030000}"/>
    <cellStyle name="Comma 5 2 3 3 2 2 2 3" xfId="40474" xr:uid="{00000000-0005-0000-0000-00005B030000}"/>
    <cellStyle name="Comma 5 2 3 3 2 2 3" xfId="9084" xr:uid="{00000000-0005-0000-0000-00005C030000}"/>
    <cellStyle name="Comma 5 2 3 3 2 2 3 2" xfId="22518" xr:uid="{00000000-0005-0000-0000-00005D030000}"/>
    <cellStyle name="Comma 5 2 3 3 2 2 3 2 2" xfId="49430" xr:uid="{00000000-0005-0000-0000-00005E030000}"/>
    <cellStyle name="Comma 5 2 3 3 2 2 3 3" xfId="35996" xr:uid="{00000000-0005-0000-0000-00005F030000}"/>
    <cellStyle name="Comma 5 2 3 3 2 2 4" xfId="18039" xr:uid="{00000000-0005-0000-0000-000060030000}"/>
    <cellStyle name="Comma 5 2 3 3 2 2 4 2" xfId="44951" xr:uid="{00000000-0005-0000-0000-000061030000}"/>
    <cellStyle name="Comma 5 2 3 3 2 2 5" xfId="31517" xr:uid="{00000000-0005-0000-0000-000062030000}"/>
    <cellStyle name="Comma 5 2 3 3 2 3" xfId="11325" xr:uid="{00000000-0005-0000-0000-000063030000}"/>
    <cellStyle name="Comma 5 2 3 3 2 3 2" xfId="24759" xr:uid="{00000000-0005-0000-0000-000064030000}"/>
    <cellStyle name="Comma 5 2 3 3 2 3 2 2" xfId="51671" xr:uid="{00000000-0005-0000-0000-000065030000}"/>
    <cellStyle name="Comma 5 2 3 3 2 3 3" xfId="38237" xr:uid="{00000000-0005-0000-0000-000066030000}"/>
    <cellStyle name="Comma 5 2 3 3 2 4" xfId="6847" xr:uid="{00000000-0005-0000-0000-000067030000}"/>
    <cellStyle name="Comma 5 2 3 3 2 4 2" xfId="20281" xr:uid="{00000000-0005-0000-0000-000068030000}"/>
    <cellStyle name="Comma 5 2 3 3 2 4 2 2" xfId="47193" xr:uid="{00000000-0005-0000-0000-000069030000}"/>
    <cellStyle name="Comma 5 2 3 3 2 4 3" xfId="33759" xr:uid="{00000000-0005-0000-0000-00006A030000}"/>
    <cellStyle name="Comma 5 2 3 3 2 5" xfId="15802" xr:uid="{00000000-0005-0000-0000-00006B030000}"/>
    <cellStyle name="Comma 5 2 3 3 2 5 2" xfId="42714" xr:uid="{00000000-0005-0000-0000-00006C030000}"/>
    <cellStyle name="Comma 5 2 3 3 2 6" xfId="29280" xr:uid="{00000000-0005-0000-0000-00006D030000}"/>
    <cellStyle name="Comma 5 2 3 3 3" xfId="3487" xr:uid="{00000000-0005-0000-0000-00006E030000}"/>
    <cellStyle name="Comma 5 2 3 3 3 2" xfId="12444" xr:uid="{00000000-0005-0000-0000-00006F030000}"/>
    <cellStyle name="Comma 5 2 3 3 3 2 2" xfId="25878" xr:uid="{00000000-0005-0000-0000-000070030000}"/>
    <cellStyle name="Comma 5 2 3 3 3 2 2 2" xfId="52790" xr:uid="{00000000-0005-0000-0000-000071030000}"/>
    <cellStyle name="Comma 5 2 3 3 3 2 3" xfId="39356" xr:uid="{00000000-0005-0000-0000-000072030000}"/>
    <cellStyle name="Comma 5 2 3 3 3 3" xfId="7966" xr:uid="{00000000-0005-0000-0000-000073030000}"/>
    <cellStyle name="Comma 5 2 3 3 3 3 2" xfId="21400" xr:uid="{00000000-0005-0000-0000-000074030000}"/>
    <cellStyle name="Comma 5 2 3 3 3 3 2 2" xfId="48312" xr:uid="{00000000-0005-0000-0000-000075030000}"/>
    <cellStyle name="Comma 5 2 3 3 3 3 3" xfId="34878" xr:uid="{00000000-0005-0000-0000-000076030000}"/>
    <cellStyle name="Comma 5 2 3 3 3 4" xfId="16921" xr:uid="{00000000-0005-0000-0000-000077030000}"/>
    <cellStyle name="Comma 5 2 3 3 3 4 2" xfId="43833" xr:uid="{00000000-0005-0000-0000-000078030000}"/>
    <cellStyle name="Comma 5 2 3 3 3 5" xfId="30399" xr:uid="{00000000-0005-0000-0000-000079030000}"/>
    <cellStyle name="Comma 5 2 3 3 4" xfId="10207" xr:uid="{00000000-0005-0000-0000-00007A030000}"/>
    <cellStyle name="Comma 5 2 3 3 4 2" xfId="23641" xr:uid="{00000000-0005-0000-0000-00007B030000}"/>
    <cellStyle name="Comma 5 2 3 3 4 2 2" xfId="50553" xr:uid="{00000000-0005-0000-0000-00007C030000}"/>
    <cellStyle name="Comma 5 2 3 3 4 3" xfId="37119" xr:uid="{00000000-0005-0000-0000-00007D030000}"/>
    <cellStyle name="Comma 5 2 3 3 5" xfId="5729" xr:uid="{00000000-0005-0000-0000-00007E030000}"/>
    <cellStyle name="Comma 5 2 3 3 5 2" xfId="19163" xr:uid="{00000000-0005-0000-0000-00007F030000}"/>
    <cellStyle name="Comma 5 2 3 3 5 2 2" xfId="46075" xr:uid="{00000000-0005-0000-0000-000080030000}"/>
    <cellStyle name="Comma 5 2 3 3 5 3" xfId="32641" xr:uid="{00000000-0005-0000-0000-000081030000}"/>
    <cellStyle name="Comma 5 2 3 3 6" xfId="14684" xr:uid="{00000000-0005-0000-0000-000082030000}"/>
    <cellStyle name="Comma 5 2 3 3 6 2" xfId="41596" xr:uid="{00000000-0005-0000-0000-000083030000}"/>
    <cellStyle name="Comma 5 2 3 3 7" xfId="28162" xr:uid="{00000000-0005-0000-0000-000084030000}"/>
    <cellStyle name="Comma 5 2 3 4" xfId="1473" xr:uid="{00000000-0005-0000-0000-000085030000}"/>
    <cellStyle name="Comma 5 2 3 4 2" xfId="2591" xr:uid="{00000000-0005-0000-0000-000086030000}"/>
    <cellStyle name="Comma 5 2 3 4 2 2" xfId="4828" xr:uid="{00000000-0005-0000-0000-000087030000}"/>
    <cellStyle name="Comma 5 2 3 4 2 2 2" xfId="13785" xr:uid="{00000000-0005-0000-0000-000088030000}"/>
    <cellStyle name="Comma 5 2 3 4 2 2 2 2" xfId="27219" xr:uid="{00000000-0005-0000-0000-000089030000}"/>
    <cellStyle name="Comma 5 2 3 4 2 2 2 2 2" xfId="54131" xr:uid="{00000000-0005-0000-0000-00008A030000}"/>
    <cellStyle name="Comma 5 2 3 4 2 2 2 3" xfId="40697" xr:uid="{00000000-0005-0000-0000-00008B030000}"/>
    <cellStyle name="Comma 5 2 3 4 2 2 3" xfId="9307" xr:uid="{00000000-0005-0000-0000-00008C030000}"/>
    <cellStyle name="Comma 5 2 3 4 2 2 3 2" xfId="22741" xr:uid="{00000000-0005-0000-0000-00008D030000}"/>
    <cellStyle name="Comma 5 2 3 4 2 2 3 2 2" xfId="49653" xr:uid="{00000000-0005-0000-0000-00008E030000}"/>
    <cellStyle name="Comma 5 2 3 4 2 2 3 3" xfId="36219" xr:uid="{00000000-0005-0000-0000-00008F030000}"/>
    <cellStyle name="Comma 5 2 3 4 2 2 4" xfId="18262" xr:uid="{00000000-0005-0000-0000-000090030000}"/>
    <cellStyle name="Comma 5 2 3 4 2 2 4 2" xfId="45174" xr:uid="{00000000-0005-0000-0000-000091030000}"/>
    <cellStyle name="Comma 5 2 3 4 2 2 5" xfId="31740" xr:uid="{00000000-0005-0000-0000-000092030000}"/>
    <cellStyle name="Comma 5 2 3 4 2 3" xfId="11548" xr:uid="{00000000-0005-0000-0000-000093030000}"/>
    <cellStyle name="Comma 5 2 3 4 2 3 2" xfId="24982" xr:uid="{00000000-0005-0000-0000-000094030000}"/>
    <cellStyle name="Comma 5 2 3 4 2 3 2 2" xfId="51894" xr:uid="{00000000-0005-0000-0000-000095030000}"/>
    <cellStyle name="Comma 5 2 3 4 2 3 3" xfId="38460" xr:uid="{00000000-0005-0000-0000-000096030000}"/>
    <cellStyle name="Comma 5 2 3 4 2 4" xfId="7070" xr:uid="{00000000-0005-0000-0000-000097030000}"/>
    <cellStyle name="Comma 5 2 3 4 2 4 2" xfId="20504" xr:uid="{00000000-0005-0000-0000-000098030000}"/>
    <cellStyle name="Comma 5 2 3 4 2 4 2 2" xfId="47416" xr:uid="{00000000-0005-0000-0000-000099030000}"/>
    <cellStyle name="Comma 5 2 3 4 2 4 3" xfId="33982" xr:uid="{00000000-0005-0000-0000-00009A030000}"/>
    <cellStyle name="Comma 5 2 3 4 2 5" xfId="16025" xr:uid="{00000000-0005-0000-0000-00009B030000}"/>
    <cellStyle name="Comma 5 2 3 4 2 5 2" xfId="42937" xr:uid="{00000000-0005-0000-0000-00009C030000}"/>
    <cellStyle name="Comma 5 2 3 4 2 6" xfId="29503" xr:uid="{00000000-0005-0000-0000-00009D030000}"/>
    <cellStyle name="Comma 5 2 3 4 3" xfId="3710" xr:uid="{00000000-0005-0000-0000-00009E030000}"/>
    <cellStyle name="Comma 5 2 3 4 3 2" xfId="12667" xr:uid="{00000000-0005-0000-0000-00009F030000}"/>
    <cellStyle name="Comma 5 2 3 4 3 2 2" xfId="26101" xr:uid="{00000000-0005-0000-0000-0000A0030000}"/>
    <cellStyle name="Comma 5 2 3 4 3 2 2 2" xfId="53013" xr:uid="{00000000-0005-0000-0000-0000A1030000}"/>
    <cellStyle name="Comma 5 2 3 4 3 2 3" xfId="39579" xr:uid="{00000000-0005-0000-0000-0000A2030000}"/>
    <cellStyle name="Comma 5 2 3 4 3 3" xfId="8189" xr:uid="{00000000-0005-0000-0000-0000A3030000}"/>
    <cellStyle name="Comma 5 2 3 4 3 3 2" xfId="21623" xr:uid="{00000000-0005-0000-0000-0000A4030000}"/>
    <cellStyle name="Comma 5 2 3 4 3 3 2 2" xfId="48535" xr:uid="{00000000-0005-0000-0000-0000A5030000}"/>
    <cellStyle name="Comma 5 2 3 4 3 3 3" xfId="35101" xr:uid="{00000000-0005-0000-0000-0000A6030000}"/>
    <cellStyle name="Comma 5 2 3 4 3 4" xfId="17144" xr:uid="{00000000-0005-0000-0000-0000A7030000}"/>
    <cellStyle name="Comma 5 2 3 4 3 4 2" xfId="44056" xr:uid="{00000000-0005-0000-0000-0000A8030000}"/>
    <cellStyle name="Comma 5 2 3 4 3 5" xfId="30622" xr:uid="{00000000-0005-0000-0000-0000A9030000}"/>
    <cellStyle name="Comma 5 2 3 4 4" xfId="10430" xr:uid="{00000000-0005-0000-0000-0000AA030000}"/>
    <cellStyle name="Comma 5 2 3 4 4 2" xfId="23864" xr:uid="{00000000-0005-0000-0000-0000AB030000}"/>
    <cellStyle name="Comma 5 2 3 4 4 2 2" xfId="50776" xr:uid="{00000000-0005-0000-0000-0000AC030000}"/>
    <cellStyle name="Comma 5 2 3 4 4 3" xfId="37342" xr:uid="{00000000-0005-0000-0000-0000AD030000}"/>
    <cellStyle name="Comma 5 2 3 4 5" xfId="5952" xr:uid="{00000000-0005-0000-0000-0000AE030000}"/>
    <cellStyle name="Comma 5 2 3 4 5 2" xfId="19386" xr:uid="{00000000-0005-0000-0000-0000AF030000}"/>
    <cellStyle name="Comma 5 2 3 4 5 2 2" xfId="46298" xr:uid="{00000000-0005-0000-0000-0000B0030000}"/>
    <cellStyle name="Comma 5 2 3 4 5 3" xfId="32864" xr:uid="{00000000-0005-0000-0000-0000B1030000}"/>
    <cellStyle name="Comma 5 2 3 4 6" xfId="14907" xr:uid="{00000000-0005-0000-0000-0000B2030000}"/>
    <cellStyle name="Comma 5 2 3 4 6 2" xfId="41819" xr:uid="{00000000-0005-0000-0000-0000B3030000}"/>
    <cellStyle name="Comma 5 2 3 4 7" xfId="28385" xr:uid="{00000000-0005-0000-0000-0000B4030000}"/>
    <cellStyle name="Comma 5 2 3 5" xfId="1921" xr:uid="{00000000-0005-0000-0000-0000B5030000}"/>
    <cellStyle name="Comma 5 2 3 5 2" xfId="4158" xr:uid="{00000000-0005-0000-0000-0000B6030000}"/>
    <cellStyle name="Comma 5 2 3 5 2 2" xfId="13115" xr:uid="{00000000-0005-0000-0000-0000B7030000}"/>
    <cellStyle name="Comma 5 2 3 5 2 2 2" xfId="26549" xr:uid="{00000000-0005-0000-0000-0000B8030000}"/>
    <cellStyle name="Comma 5 2 3 5 2 2 2 2" xfId="53461" xr:uid="{00000000-0005-0000-0000-0000B9030000}"/>
    <cellStyle name="Comma 5 2 3 5 2 2 3" xfId="40027" xr:uid="{00000000-0005-0000-0000-0000BA030000}"/>
    <cellStyle name="Comma 5 2 3 5 2 3" xfId="8637" xr:uid="{00000000-0005-0000-0000-0000BB030000}"/>
    <cellStyle name="Comma 5 2 3 5 2 3 2" xfId="22071" xr:uid="{00000000-0005-0000-0000-0000BC030000}"/>
    <cellStyle name="Comma 5 2 3 5 2 3 2 2" xfId="48983" xr:uid="{00000000-0005-0000-0000-0000BD030000}"/>
    <cellStyle name="Comma 5 2 3 5 2 3 3" xfId="35549" xr:uid="{00000000-0005-0000-0000-0000BE030000}"/>
    <cellStyle name="Comma 5 2 3 5 2 4" xfId="17592" xr:uid="{00000000-0005-0000-0000-0000BF030000}"/>
    <cellStyle name="Comma 5 2 3 5 2 4 2" xfId="44504" xr:uid="{00000000-0005-0000-0000-0000C0030000}"/>
    <cellStyle name="Comma 5 2 3 5 2 5" xfId="31070" xr:uid="{00000000-0005-0000-0000-0000C1030000}"/>
    <cellStyle name="Comma 5 2 3 5 3" xfId="10878" xr:uid="{00000000-0005-0000-0000-0000C2030000}"/>
    <cellStyle name="Comma 5 2 3 5 3 2" xfId="24312" xr:uid="{00000000-0005-0000-0000-0000C3030000}"/>
    <cellStyle name="Comma 5 2 3 5 3 2 2" xfId="51224" xr:uid="{00000000-0005-0000-0000-0000C4030000}"/>
    <cellStyle name="Comma 5 2 3 5 3 3" xfId="37790" xr:uid="{00000000-0005-0000-0000-0000C5030000}"/>
    <cellStyle name="Comma 5 2 3 5 4" xfId="6400" xr:uid="{00000000-0005-0000-0000-0000C6030000}"/>
    <cellStyle name="Comma 5 2 3 5 4 2" xfId="19834" xr:uid="{00000000-0005-0000-0000-0000C7030000}"/>
    <cellStyle name="Comma 5 2 3 5 4 2 2" xfId="46746" xr:uid="{00000000-0005-0000-0000-0000C8030000}"/>
    <cellStyle name="Comma 5 2 3 5 4 3" xfId="33312" xr:uid="{00000000-0005-0000-0000-0000C9030000}"/>
    <cellStyle name="Comma 5 2 3 5 5" xfId="15355" xr:uid="{00000000-0005-0000-0000-0000CA030000}"/>
    <cellStyle name="Comma 5 2 3 5 5 2" xfId="42267" xr:uid="{00000000-0005-0000-0000-0000CB030000}"/>
    <cellStyle name="Comma 5 2 3 5 6" xfId="28833" xr:uid="{00000000-0005-0000-0000-0000CC030000}"/>
    <cellStyle name="Comma 5 2 3 6" xfId="3040" xr:uid="{00000000-0005-0000-0000-0000CD030000}"/>
    <cellStyle name="Comma 5 2 3 6 2" xfId="11997" xr:uid="{00000000-0005-0000-0000-0000CE030000}"/>
    <cellStyle name="Comma 5 2 3 6 2 2" xfId="25431" xr:uid="{00000000-0005-0000-0000-0000CF030000}"/>
    <cellStyle name="Comma 5 2 3 6 2 2 2" xfId="52343" xr:uid="{00000000-0005-0000-0000-0000D0030000}"/>
    <cellStyle name="Comma 5 2 3 6 2 3" xfId="38909" xr:uid="{00000000-0005-0000-0000-0000D1030000}"/>
    <cellStyle name="Comma 5 2 3 6 3" xfId="7519" xr:uid="{00000000-0005-0000-0000-0000D2030000}"/>
    <cellStyle name="Comma 5 2 3 6 3 2" xfId="20953" xr:uid="{00000000-0005-0000-0000-0000D3030000}"/>
    <cellStyle name="Comma 5 2 3 6 3 2 2" xfId="47865" xr:uid="{00000000-0005-0000-0000-0000D4030000}"/>
    <cellStyle name="Comma 5 2 3 6 3 3" xfId="34431" xr:uid="{00000000-0005-0000-0000-0000D5030000}"/>
    <cellStyle name="Comma 5 2 3 6 4" xfId="16474" xr:uid="{00000000-0005-0000-0000-0000D6030000}"/>
    <cellStyle name="Comma 5 2 3 6 4 2" xfId="43386" xr:uid="{00000000-0005-0000-0000-0000D7030000}"/>
    <cellStyle name="Comma 5 2 3 6 5" xfId="29952" xr:uid="{00000000-0005-0000-0000-0000D8030000}"/>
    <cellStyle name="Comma 5 2 3 7" xfId="9760" xr:uid="{00000000-0005-0000-0000-0000D9030000}"/>
    <cellStyle name="Comma 5 2 3 7 2" xfId="23194" xr:uid="{00000000-0005-0000-0000-0000DA030000}"/>
    <cellStyle name="Comma 5 2 3 7 2 2" xfId="50106" xr:uid="{00000000-0005-0000-0000-0000DB030000}"/>
    <cellStyle name="Comma 5 2 3 7 3" xfId="36672" xr:uid="{00000000-0005-0000-0000-0000DC030000}"/>
    <cellStyle name="Comma 5 2 3 8" xfId="5282" xr:uid="{00000000-0005-0000-0000-0000DD030000}"/>
    <cellStyle name="Comma 5 2 3 8 2" xfId="18716" xr:uid="{00000000-0005-0000-0000-0000DE030000}"/>
    <cellStyle name="Comma 5 2 3 8 2 2" xfId="45628" xr:uid="{00000000-0005-0000-0000-0000DF030000}"/>
    <cellStyle name="Comma 5 2 3 8 3" xfId="32194" xr:uid="{00000000-0005-0000-0000-0000E0030000}"/>
    <cellStyle name="Comma 5 2 3 9" xfId="14237" xr:uid="{00000000-0005-0000-0000-0000E1030000}"/>
    <cellStyle name="Comma 5 2 3 9 2" xfId="41149" xr:uid="{00000000-0005-0000-0000-0000E2030000}"/>
    <cellStyle name="Comma 5 2 4" xfId="953" xr:uid="{00000000-0005-0000-0000-0000E3030000}"/>
    <cellStyle name="Comma 5 2 4 2" xfId="1624" xr:uid="{00000000-0005-0000-0000-0000E4030000}"/>
    <cellStyle name="Comma 5 2 4 2 2" xfId="2742" xr:uid="{00000000-0005-0000-0000-0000E5030000}"/>
    <cellStyle name="Comma 5 2 4 2 2 2" xfId="4979" xr:uid="{00000000-0005-0000-0000-0000E6030000}"/>
    <cellStyle name="Comma 5 2 4 2 2 2 2" xfId="13936" xr:uid="{00000000-0005-0000-0000-0000E7030000}"/>
    <cellStyle name="Comma 5 2 4 2 2 2 2 2" xfId="27370" xr:uid="{00000000-0005-0000-0000-0000E8030000}"/>
    <cellStyle name="Comma 5 2 4 2 2 2 2 2 2" xfId="54282" xr:uid="{00000000-0005-0000-0000-0000E9030000}"/>
    <cellStyle name="Comma 5 2 4 2 2 2 2 3" xfId="40848" xr:uid="{00000000-0005-0000-0000-0000EA030000}"/>
    <cellStyle name="Comma 5 2 4 2 2 2 3" xfId="9458" xr:uid="{00000000-0005-0000-0000-0000EB030000}"/>
    <cellStyle name="Comma 5 2 4 2 2 2 3 2" xfId="22892" xr:uid="{00000000-0005-0000-0000-0000EC030000}"/>
    <cellStyle name="Comma 5 2 4 2 2 2 3 2 2" xfId="49804" xr:uid="{00000000-0005-0000-0000-0000ED030000}"/>
    <cellStyle name="Comma 5 2 4 2 2 2 3 3" xfId="36370" xr:uid="{00000000-0005-0000-0000-0000EE030000}"/>
    <cellStyle name="Comma 5 2 4 2 2 2 4" xfId="18413" xr:uid="{00000000-0005-0000-0000-0000EF030000}"/>
    <cellStyle name="Comma 5 2 4 2 2 2 4 2" xfId="45325" xr:uid="{00000000-0005-0000-0000-0000F0030000}"/>
    <cellStyle name="Comma 5 2 4 2 2 2 5" xfId="31891" xr:uid="{00000000-0005-0000-0000-0000F1030000}"/>
    <cellStyle name="Comma 5 2 4 2 2 3" xfId="11699" xr:uid="{00000000-0005-0000-0000-0000F2030000}"/>
    <cellStyle name="Comma 5 2 4 2 2 3 2" xfId="25133" xr:uid="{00000000-0005-0000-0000-0000F3030000}"/>
    <cellStyle name="Comma 5 2 4 2 2 3 2 2" xfId="52045" xr:uid="{00000000-0005-0000-0000-0000F4030000}"/>
    <cellStyle name="Comma 5 2 4 2 2 3 3" xfId="38611" xr:uid="{00000000-0005-0000-0000-0000F5030000}"/>
    <cellStyle name="Comma 5 2 4 2 2 4" xfId="7221" xr:uid="{00000000-0005-0000-0000-0000F6030000}"/>
    <cellStyle name="Comma 5 2 4 2 2 4 2" xfId="20655" xr:uid="{00000000-0005-0000-0000-0000F7030000}"/>
    <cellStyle name="Comma 5 2 4 2 2 4 2 2" xfId="47567" xr:uid="{00000000-0005-0000-0000-0000F8030000}"/>
    <cellStyle name="Comma 5 2 4 2 2 4 3" xfId="34133" xr:uid="{00000000-0005-0000-0000-0000F9030000}"/>
    <cellStyle name="Comma 5 2 4 2 2 5" xfId="16176" xr:uid="{00000000-0005-0000-0000-0000FA030000}"/>
    <cellStyle name="Comma 5 2 4 2 2 5 2" xfId="43088" xr:uid="{00000000-0005-0000-0000-0000FB030000}"/>
    <cellStyle name="Comma 5 2 4 2 2 6" xfId="29654" xr:uid="{00000000-0005-0000-0000-0000FC030000}"/>
    <cellStyle name="Comma 5 2 4 2 3" xfId="3861" xr:uid="{00000000-0005-0000-0000-0000FD030000}"/>
    <cellStyle name="Comma 5 2 4 2 3 2" xfId="12818" xr:uid="{00000000-0005-0000-0000-0000FE030000}"/>
    <cellStyle name="Comma 5 2 4 2 3 2 2" xfId="26252" xr:uid="{00000000-0005-0000-0000-0000FF030000}"/>
    <cellStyle name="Comma 5 2 4 2 3 2 2 2" xfId="53164" xr:uid="{00000000-0005-0000-0000-000000040000}"/>
    <cellStyle name="Comma 5 2 4 2 3 2 3" xfId="39730" xr:uid="{00000000-0005-0000-0000-000001040000}"/>
    <cellStyle name="Comma 5 2 4 2 3 3" xfId="8340" xr:uid="{00000000-0005-0000-0000-000002040000}"/>
    <cellStyle name="Comma 5 2 4 2 3 3 2" xfId="21774" xr:uid="{00000000-0005-0000-0000-000003040000}"/>
    <cellStyle name="Comma 5 2 4 2 3 3 2 2" xfId="48686" xr:uid="{00000000-0005-0000-0000-000004040000}"/>
    <cellStyle name="Comma 5 2 4 2 3 3 3" xfId="35252" xr:uid="{00000000-0005-0000-0000-000005040000}"/>
    <cellStyle name="Comma 5 2 4 2 3 4" xfId="17295" xr:uid="{00000000-0005-0000-0000-000006040000}"/>
    <cellStyle name="Comma 5 2 4 2 3 4 2" xfId="44207" xr:uid="{00000000-0005-0000-0000-000007040000}"/>
    <cellStyle name="Comma 5 2 4 2 3 5" xfId="30773" xr:uid="{00000000-0005-0000-0000-000008040000}"/>
    <cellStyle name="Comma 5 2 4 2 4" xfId="10581" xr:uid="{00000000-0005-0000-0000-000009040000}"/>
    <cellStyle name="Comma 5 2 4 2 4 2" xfId="24015" xr:uid="{00000000-0005-0000-0000-00000A040000}"/>
    <cellStyle name="Comma 5 2 4 2 4 2 2" xfId="50927" xr:uid="{00000000-0005-0000-0000-00000B040000}"/>
    <cellStyle name="Comma 5 2 4 2 4 3" xfId="37493" xr:uid="{00000000-0005-0000-0000-00000C040000}"/>
    <cellStyle name="Comma 5 2 4 2 5" xfId="6103" xr:uid="{00000000-0005-0000-0000-00000D040000}"/>
    <cellStyle name="Comma 5 2 4 2 5 2" xfId="19537" xr:uid="{00000000-0005-0000-0000-00000E040000}"/>
    <cellStyle name="Comma 5 2 4 2 5 2 2" xfId="46449" xr:uid="{00000000-0005-0000-0000-00000F040000}"/>
    <cellStyle name="Comma 5 2 4 2 5 3" xfId="33015" xr:uid="{00000000-0005-0000-0000-000010040000}"/>
    <cellStyle name="Comma 5 2 4 2 6" xfId="15058" xr:uid="{00000000-0005-0000-0000-000011040000}"/>
    <cellStyle name="Comma 5 2 4 2 6 2" xfId="41970" xr:uid="{00000000-0005-0000-0000-000012040000}"/>
    <cellStyle name="Comma 5 2 4 2 7" xfId="28536" xr:uid="{00000000-0005-0000-0000-000013040000}"/>
    <cellStyle name="Comma 5 2 4 3" xfId="2072" xr:uid="{00000000-0005-0000-0000-000014040000}"/>
    <cellStyle name="Comma 5 2 4 3 2" xfId="4309" xr:uid="{00000000-0005-0000-0000-000015040000}"/>
    <cellStyle name="Comma 5 2 4 3 2 2" xfId="13266" xr:uid="{00000000-0005-0000-0000-000016040000}"/>
    <cellStyle name="Comma 5 2 4 3 2 2 2" xfId="26700" xr:uid="{00000000-0005-0000-0000-000017040000}"/>
    <cellStyle name="Comma 5 2 4 3 2 2 2 2" xfId="53612" xr:uid="{00000000-0005-0000-0000-000018040000}"/>
    <cellStyle name="Comma 5 2 4 3 2 2 3" xfId="40178" xr:uid="{00000000-0005-0000-0000-000019040000}"/>
    <cellStyle name="Comma 5 2 4 3 2 3" xfId="8788" xr:uid="{00000000-0005-0000-0000-00001A040000}"/>
    <cellStyle name="Comma 5 2 4 3 2 3 2" xfId="22222" xr:uid="{00000000-0005-0000-0000-00001B040000}"/>
    <cellStyle name="Comma 5 2 4 3 2 3 2 2" xfId="49134" xr:uid="{00000000-0005-0000-0000-00001C040000}"/>
    <cellStyle name="Comma 5 2 4 3 2 3 3" xfId="35700" xr:uid="{00000000-0005-0000-0000-00001D040000}"/>
    <cellStyle name="Comma 5 2 4 3 2 4" xfId="17743" xr:uid="{00000000-0005-0000-0000-00001E040000}"/>
    <cellStyle name="Comma 5 2 4 3 2 4 2" xfId="44655" xr:uid="{00000000-0005-0000-0000-00001F040000}"/>
    <cellStyle name="Comma 5 2 4 3 2 5" xfId="31221" xr:uid="{00000000-0005-0000-0000-000020040000}"/>
    <cellStyle name="Comma 5 2 4 3 3" xfId="11029" xr:uid="{00000000-0005-0000-0000-000021040000}"/>
    <cellStyle name="Comma 5 2 4 3 3 2" xfId="24463" xr:uid="{00000000-0005-0000-0000-000022040000}"/>
    <cellStyle name="Comma 5 2 4 3 3 2 2" xfId="51375" xr:uid="{00000000-0005-0000-0000-000023040000}"/>
    <cellStyle name="Comma 5 2 4 3 3 3" xfId="37941" xr:uid="{00000000-0005-0000-0000-000024040000}"/>
    <cellStyle name="Comma 5 2 4 3 4" xfId="6551" xr:uid="{00000000-0005-0000-0000-000025040000}"/>
    <cellStyle name="Comma 5 2 4 3 4 2" xfId="19985" xr:uid="{00000000-0005-0000-0000-000026040000}"/>
    <cellStyle name="Comma 5 2 4 3 4 2 2" xfId="46897" xr:uid="{00000000-0005-0000-0000-000027040000}"/>
    <cellStyle name="Comma 5 2 4 3 4 3" xfId="33463" xr:uid="{00000000-0005-0000-0000-000028040000}"/>
    <cellStyle name="Comma 5 2 4 3 5" xfId="15506" xr:uid="{00000000-0005-0000-0000-000029040000}"/>
    <cellStyle name="Comma 5 2 4 3 5 2" xfId="42418" xr:uid="{00000000-0005-0000-0000-00002A040000}"/>
    <cellStyle name="Comma 5 2 4 3 6" xfId="28984" xr:uid="{00000000-0005-0000-0000-00002B040000}"/>
    <cellStyle name="Comma 5 2 4 4" xfId="3191" xr:uid="{00000000-0005-0000-0000-00002C040000}"/>
    <cellStyle name="Comma 5 2 4 4 2" xfId="12148" xr:uid="{00000000-0005-0000-0000-00002D040000}"/>
    <cellStyle name="Comma 5 2 4 4 2 2" xfId="25582" xr:uid="{00000000-0005-0000-0000-00002E040000}"/>
    <cellStyle name="Comma 5 2 4 4 2 2 2" xfId="52494" xr:uid="{00000000-0005-0000-0000-00002F040000}"/>
    <cellStyle name="Comma 5 2 4 4 2 3" xfId="39060" xr:uid="{00000000-0005-0000-0000-000030040000}"/>
    <cellStyle name="Comma 5 2 4 4 3" xfId="7670" xr:uid="{00000000-0005-0000-0000-000031040000}"/>
    <cellStyle name="Comma 5 2 4 4 3 2" xfId="21104" xr:uid="{00000000-0005-0000-0000-000032040000}"/>
    <cellStyle name="Comma 5 2 4 4 3 2 2" xfId="48016" xr:uid="{00000000-0005-0000-0000-000033040000}"/>
    <cellStyle name="Comma 5 2 4 4 3 3" xfId="34582" xr:uid="{00000000-0005-0000-0000-000034040000}"/>
    <cellStyle name="Comma 5 2 4 4 4" xfId="16625" xr:uid="{00000000-0005-0000-0000-000035040000}"/>
    <cellStyle name="Comma 5 2 4 4 4 2" xfId="43537" xr:uid="{00000000-0005-0000-0000-000036040000}"/>
    <cellStyle name="Comma 5 2 4 4 5" xfId="30103" xr:uid="{00000000-0005-0000-0000-000037040000}"/>
    <cellStyle name="Comma 5 2 4 5" xfId="9911" xr:uid="{00000000-0005-0000-0000-000038040000}"/>
    <cellStyle name="Comma 5 2 4 5 2" xfId="23345" xr:uid="{00000000-0005-0000-0000-000039040000}"/>
    <cellStyle name="Comma 5 2 4 5 2 2" xfId="50257" xr:uid="{00000000-0005-0000-0000-00003A040000}"/>
    <cellStyle name="Comma 5 2 4 5 3" xfId="36823" xr:uid="{00000000-0005-0000-0000-00003B040000}"/>
    <cellStyle name="Comma 5 2 4 6" xfId="5433" xr:uid="{00000000-0005-0000-0000-00003C040000}"/>
    <cellStyle name="Comma 5 2 4 6 2" xfId="18867" xr:uid="{00000000-0005-0000-0000-00003D040000}"/>
    <cellStyle name="Comma 5 2 4 6 2 2" xfId="45779" xr:uid="{00000000-0005-0000-0000-00003E040000}"/>
    <cellStyle name="Comma 5 2 4 6 3" xfId="32345" xr:uid="{00000000-0005-0000-0000-00003F040000}"/>
    <cellStyle name="Comma 5 2 4 7" xfId="14388" xr:uid="{00000000-0005-0000-0000-000040040000}"/>
    <cellStyle name="Comma 5 2 4 7 2" xfId="41300" xr:uid="{00000000-0005-0000-0000-000041040000}"/>
    <cellStyle name="Comma 5 2 4 8" xfId="27866" xr:uid="{00000000-0005-0000-0000-000042040000}"/>
    <cellStyle name="Comma 5 2 5" xfId="1178" xr:uid="{00000000-0005-0000-0000-000043040000}"/>
    <cellStyle name="Comma 5 2 5 2" xfId="2296" xr:uid="{00000000-0005-0000-0000-000044040000}"/>
    <cellStyle name="Comma 5 2 5 2 2" xfId="4533" xr:uid="{00000000-0005-0000-0000-000045040000}"/>
    <cellStyle name="Comma 5 2 5 2 2 2" xfId="13490" xr:uid="{00000000-0005-0000-0000-000046040000}"/>
    <cellStyle name="Comma 5 2 5 2 2 2 2" xfId="26924" xr:uid="{00000000-0005-0000-0000-000047040000}"/>
    <cellStyle name="Comma 5 2 5 2 2 2 2 2" xfId="53836" xr:uid="{00000000-0005-0000-0000-000048040000}"/>
    <cellStyle name="Comma 5 2 5 2 2 2 3" xfId="40402" xr:uid="{00000000-0005-0000-0000-000049040000}"/>
    <cellStyle name="Comma 5 2 5 2 2 3" xfId="9012" xr:uid="{00000000-0005-0000-0000-00004A040000}"/>
    <cellStyle name="Comma 5 2 5 2 2 3 2" xfId="22446" xr:uid="{00000000-0005-0000-0000-00004B040000}"/>
    <cellStyle name="Comma 5 2 5 2 2 3 2 2" xfId="49358" xr:uid="{00000000-0005-0000-0000-00004C040000}"/>
    <cellStyle name="Comma 5 2 5 2 2 3 3" xfId="35924" xr:uid="{00000000-0005-0000-0000-00004D040000}"/>
    <cellStyle name="Comma 5 2 5 2 2 4" xfId="17967" xr:uid="{00000000-0005-0000-0000-00004E040000}"/>
    <cellStyle name="Comma 5 2 5 2 2 4 2" xfId="44879" xr:uid="{00000000-0005-0000-0000-00004F040000}"/>
    <cellStyle name="Comma 5 2 5 2 2 5" xfId="31445" xr:uid="{00000000-0005-0000-0000-000050040000}"/>
    <cellStyle name="Comma 5 2 5 2 3" xfId="11253" xr:uid="{00000000-0005-0000-0000-000051040000}"/>
    <cellStyle name="Comma 5 2 5 2 3 2" xfId="24687" xr:uid="{00000000-0005-0000-0000-000052040000}"/>
    <cellStyle name="Comma 5 2 5 2 3 2 2" xfId="51599" xr:uid="{00000000-0005-0000-0000-000053040000}"/>
    <cellStyle name="Comma 5 2 5 2 3 3" xfId="38165" xr:uid="{00000000-0005-0000-0000-000054040000}"/>
    <cellStyle name="Comma 5 2 5 2 4" xfId="6775" xr:uid="{00000000-0005-0000-0000-000055040000}"/>
    <cellStyle name="Comma 5 2 5 2 4 2" xfId="20209" xr:uid="{00000000-0005-0000-0000-000056040000}"/>
    <cellStyle name="Comma 5 2 5 2 4 2 2" xfId="47121" xr:uid="{00000000-0005-0000-0000-000057040000}"/>
    <cellStyle name="Comma 5 2 5 2 4 3" xfId="33687" xr:uid="{00000000-0005-0000-0000-000058040000}"/>
    <cellStyle name="Comma 5 2 5 2 5" xfId="15730" xr:uid="{00000000-0005-0000-0000-000059040000}"/>
    <cellStyle name="Comma 5 2 5 2 5 2" xfId="42642" xr:uid="{00000000-0005-0000-0000-00005A040000}"/>
    <cellStyle name="Comma 5 2 5 2 6" xfId="29208" xr:uid="{00000000-0005-0000-0000-00005B040000}"/>
    <cellStyle name="Comma 5 2 5 3" xfId="3415" xr:uid="{00000000-0005-0000-0000-00005C040000}"/>
    <cellStyle name="Comma 5 2 5 3 2" xfId="12372" xr:uid="{00000000-0005-0000-0000-00005D040000}"/>
    <cellStyle name="Comma 5 2 5 3 2 2" xfId="25806" xr:uid="{00000000-0005-0000-0000-00005E040000}"/>
    <cellStyle name="Comma 5 2 5 3 2 2 2" xfId="52718" xr:uid="{00000000-0005-0000-0000-00005F040000}"/>
    <cellStyle name="Comma 5 2 5 3 2 3" xfId="39284" xr:uid="{00000000-0005-0000-0000-000060040000}"/>
    <cellStyle name="Comma 5 2 5 3 3" xfId="7894" xr:uid="{00000000-0005-0000-0000-000061040000}"/>
    <cellStyle name="Comma 5 2 5 3 3 2" xfId="21328" xr:uid="{00000000-0005-0000-0000-000062040000}"/>
    <cellStyle name="Comma 5 2 5 3 3 2 2" xfId="48240" xr:uid="{00000000-0005-0000-0000-000063040000}"/>
    <cellStyle name="Comma 5 2 5 3 3 3" xfId="34806" xr:uid="{00000000-0005-0000-0000-000064040000}"/>
    <cellStyle name="Comma 5 2 5 3 4" xfId="16849" xr:uid="{00000000-0005-0000-0000-000065040000}"/>
    <cellStyle name="Comma 5 2 5 3 4 2" xfId="43761" xr:uid="{00000000-0005-0000-0000-000066040000}"/>
    <cellStyle name="Comma 5 2 5 3 5" xfId="30327" xr:uid="{00000000-0005-0000-0000-000067040000}"/>
    <cellStyle name="Comma 5 2 5 4" xfId="10135" xr:uid="{00000000-0005-0000-0000-000068040000}"/>
    <cellStyle name="Comma 5 2 5 4 2" xfId="23569" xr:uid="{00000000-0005-0000-0000-000069040000}"/>
    <cellStyle name="Comma 5 2 5 4 2 2" xfId="50481" xr:uid="{00000000-0005-0000-0000-00006A040000}"/>
    <cellStyle name="Comma 5 2 5 4 3" xfId="37047" xr:uid="{00000000-0005-0000-0000-00006B040000}"/>
    <cellStyle name="Comma 5 2 5 5" xfId="5657" xr:uid="{00000000-0005-0000-0000-00006C040000}"/>
    <cellStyle name="Comma 5 2 5 5 2" xfId="19091" xr:uid="{00000000-0005-0000-0000-00006D040000}"/>
    <cellStyle name="Comma 5 2 5 5 2 2" xfId="46003" xr:uid="{00000000-0005-0000-0000-00006E040000}"/>
    <cellStyle name="Comma 5 2 5 5 3" xfId="32569" xr:uid="{00000000-0005-0000-0000-00006F040000}"/>
    <cellStyle name="Comma 5 2 5 6" xfId="14612" xr:uid="{00000000-0005-0000-0000-000070040000}"/>
    <cellStyle name="Comma 5 2 5 6 2" xfId="41524" xr:uid="{00000000-0005-0000-0000-000071040000}"/>
    <cellStyle name="Comma 5 2 5 7" xfId="28090" xr:uid="{00000000-0005-0000-0000-000072040000}"/>
    <cellStyle name="Comma 5 2 6" xfId="1401" xr:uid="{00000000-0005-0000-0000-000073040000}"/>
    <cellStyle name="Comma 5 2 6 2" xfId="2519" xr:uid="{00000000-0005-0000-0000-000074040000}"/>
    <cellStyle name="Comma 5 2 6 2 2" xfId="4756" xr:uid="{00000000-0005-0000-0000-000075040000}"/>
    <cellStyle name="Comma 5 2 6 2 2 2" xfId="13713" xr:uid="{00000000-0005-0000-0000-000076040000}"/>
    <cellStyle name="Comma 5 2 6 2 2 2 2" xfId="27147" xr:uid="{00000000-0005-0000-0000-000077040000}"/>
    <cellStyle name="Comma 5 2 6 2 2 2 2 2" xfId="54059" xr:uid="{00000000-0005-0000-0000-000078040000}"/>
    <cellStyle name="Comma 5 2 6 2 2 2 3" xfId="40625" xr:uid="{00000000-0005-0000-0000-000079040000}"/>
    <cellStyle name="Comma 5 2 6 2 2 3" xfId="9235" xr:uid="{00000000-0005-0000-0000-00007A040000}"/>
    <cellStyle name="Comma 5 2 6 2 2 3 2" xfId="22669" xr:uid="{00000000-0005-0000-0000-00007B040000}"/>
    <cellStyle name="Comma 5 2 6 2 2 3 2 2" xfId="49581" xr:uid="{00000000-0005-0000-0000-00007C040000}"/>
    <cellStyle name="Comma 5 2 6 2 2 3 3" xfId="36147" xr:uid="{00000000-0005-0000-0000-00007D040000}"/>
    <cellStyle name="Comma 5 2 6 2 2 4" xfId="18190" xr:uid="{00000000-0005-0000-0000-00007E040000}"/>
    <cellStyle name="Comma 5 2 6 2 2 4 2" xfId="45102" xr:uid="{00000000-0005-0000-0000-00007F040000}"/>
    <cellStyle name="Comma 5 2 6 2 2 5" xfId="31668" xr:uid="{00000000-0005-0000-0000-000080040000}"/>
    <cellStyle name="Comma 5 2 6 2 3" xfId="11476" xr:uid="{00000000-0005-0000-0000-000081040000}"/>
    <cellStyle name="Comma 5 2 6 2 3 2" xfId="24910" xr:uid="{00000000-0005-0000-0000-000082040000}"/>
    <cellStyle name="Comma 5 2 6 2 3 2 2" xfId="51822" xr:uid="{00000000-0005-0000-0000-000083040000}"/>
    <cellStyle name="Comma 5 2 6 2 3 3" xfId="38388" xr:uid="{00000000-0005-0000-0000-000084040000}"/>
    <cellStyle name="Comma 5 2 6 2 4" xfId="6998" xr:uid="{00000000-0005-0000-0000-000085040000}"/>
    <cellStyle name="Comma 5 2 6 2 4 2" xfId="20432" xr:uid="{00000000-0005-0000-0000-000086040000}"/>
    <cellStyle name="Comma 5 2 6 2 4 2 2" xfId="47344" xr:uid="{00000000-0005-0000-0000-000087040000}"/>
    <cellStyle name="Comma 5 2 6 2 4 3" xfId="33910" xr:uid="{00000000-0005-0000-0000-000088040000}"/>
    <cellStyle name="Comma 5 2 6 2 5" xfId="15953" xr:uid="{00000000-0005-0000-0000-000089040000}"/>
    <cellStyle name="Comma 5 2 6 2 5 2" xfId="42865" xr:uid="{00000000-0005-0000-0000-00008A040000}"/>
    <cellStyle name="Comma 5 2 6 2 6" xfId="29431" xr:uid="{00000000-0005-0000-0000-00008B040000}"/>
    <cellStyle name="Comma 5 2 6 3" xfId="3638" xr:uid="{00000000-0005-0000-0000-00008C040000}"/>
    <cellStyle name="Comma 5 2 6 3 2" xfId="12595" xr:uid="{00000000-0005-0000-0000-00008D040000}"/>
    <cellStyle name="Comma 5 2 6 3 2 2" xfId="26029" xr:uid="{00000000-0005-0000-0000-00008E040000}"/>
    <cellStyle name="Comma 5 2 6 3 2 2 2" xfId="52941" xr:uid="{00000000-0005-0000-0000-00008F040000}"/>
    <cellStyle name="Comma 5 2 6 3 2 3" xfId="39507" xr:uid="{00000000-0005-0000-0000-000090040000}"/>
    <cellStyle name="Comma 5 2 6 3 3" xfId="8117" xr:uid="{00000000-0005-0000-0000-000091040000}"/>
    <cellStyle name="Comma 5 2 6 3 3 2" xfId="21551" xr:uid="{00000000-0005-0000-0000-000092040000}"/>
    <cellStyle name="Comma 5 2 6 3 3 2 2" xfId="48463" xr:uid="{00000000-0005-0000-0000-000093040000}"/>
    <cellStyle name="Comma 5 2 6 3 3 3" xfId="35029" xr:uid="{00000000-0005-0000-0000-000094040000}"/>
    <cellStyle name="Comma 5 2 6 3 4" xfId="17072" xr:uid="{00000000-0005-0000-0000-000095040000}"/>
    <cellStyle name="Comma 5 2 6 3 4 2" xfId="43984" xr:uid="{00000000-0005-0000-0000-000096040000}"/>
    <cellStyle name="Comma 5 2 6 3 5" xfId="30550" xr:uid="{00000000-0005-0000-0000-000097040000}"/>
    <cellStyle name="Comma 5 2 6 4" xfId="10358" xr:uid="{00000000-0005-0000-0000-000098040000}"/>
    <cellStyle name="Comma 5 2 6 4 2" xfId="23792" xr:uid="{00000000-0005-0000-0000-000099040000}"/>
    <cellStyle name="Comma 5 2 6 4 2 2" xfId="50704" xr:uid="{00000000-0005-0000-0000-00009A040000}"/>
    <cellStyle name="Comma 5 2 6 4 3" xfId="37270" xr:uid="{00000000-0005-0000-0000-00009B040000}"/>
    <cellStyle name="Comma 5 2 6 5" xfId="5880" xr:uid="{00000000-0005-0000-0000-00009C040000}"/>
    <cellStyle name="Comma 5 2 6 5 2" xfId="19314" xr:uid="{00000000-0005-0000-0000-00009D040000}"/>
    <cellStyle name="Comma 5 2 6 5 2 2" xfId="46226" xr:uid="{00000000-0005-0000-0000-00009E040000}"/>
    <cellStyle name="Comma 5 2 6 5 3" xfId="32792" xr:uid="{00000000-0005-0000-0000-00009F040000}"/>
    <cellStyle name="Comma 5 2 6 6" xfId="14835" xr:uid="{00000000-0005-0000-0000-0000A0040000}"/>
    <cellStyle name="Comma 5 2 6 6 2" xfId="41747" xr:uid="{00000000-0005-0000-0000-0000A1040000}"/>
    <cellStyle name="Comma 5 2 6 7" xfId="28313" xr:uid="{00000000-0005-0000-0000-0000A2040000}"/>
    <cellStyle name="Comma 5 2 7" xfId="1849" xr:uid="{00000000-0005-0000-0000-0000A3040000}"/>
    <cellStyle name="Comma 5 2 7 2" xfId="4086" xr:uid="{00000000-0005-0000-0000-0000A4040000}"/>
    <cellStyle name="Comma 5 2 7 2 2" xfId="13043" xr:uid="{00000000-0005-0000-0000-0000A5040000}"/>
    <cellStyle name="Comma 5 2 7 2 2 2" xfId="26477" xr:uid="{00000000-0005-0000-0000-0000A6040000}"/>
    <cellStyle name="Comma 5 2 7 2 2 2 2" xfId="53389" xr:uid="{00000000-0005-0000-0000-0000A7040000}"/>
    <cellStyle name="Comma 5 2 7 2 2 3" xfId="39955" xr:uid="{00000000-0005-0000-0000-0000A8040000}"/>
    <cellStyle name="Comma 5 2 7 2 3" xfId="8565" xr:uid="{00000000-0005-0000-0000-0000A9040000}"/>
    <cellStyle name="Comma 5 2 7 2 3 2" xfId="21999" xr:uid="{00000000-0005-0000-0000-0000AA040000}"/>
    <cellStyle name="Comma 5 2 7 2 3 2 2" xfId="48911" xr:uid="{00000000-0005-0000-0000-0000AB040000}"/>
    <cellStyle name="Comma 5 2 7 2 3 3" xfId="35477" xr:uid="{00000000-0005-0000-0000-0000AC040000}"/>
    <cellStyle name="Comma 5 2 7 2 4" xfId="17520" xr:uid="{00000000-0005-0000-0000-0000AD040000}"/>
    <cellStyle name="Comma 5 2 7 2 4 2" xfId="44432" xr:uid="{00000000-0005-0000-0000-0000AE040000}"/>
    <cellStyle name="Comma 5 2 7 2 5" xfId="30998" xr:uid="{00000000-0005-0000-0000-0000AF040000}"/>
    <cellStyle name="Comma 5 2 7 3" xfId="10806" xr:uid="{00000000-0005-0000-0000-0000B0040000}"/>
    <cellStyle name="Comma 5 2 7 3 2" xfId="24240" xr:uid="{00000000-0005-0000-0000-0000B1040000}"/>
    <cellStyle name="Comma 5 2 7 3 2 2" xfId="51152" xr:uid="{00000000-0005-0000-0000-0000B2040000}"/>
    <cellStyle name="Comma 5 2 7 3 3" xfId="37718" xr:uid="{00000000-0005-0000-0000-0000B3040000}"/>
    <cellStyle name="Comma 5 2 7 4" xfId="6328" xr:uid="{00000000-0005-0000-0000-0000B4040000}"/>
    <cellStyle name="Comma 5 2 7 4 2" xfId="19762" xr:uid="{00000000-0005-0000-0000-0000B5040000}"/>
    <cellStyle name="Comma 5 2 7 4 2 2" xfId="46674" xr:uid="{00000000-0005-0000-0000-0000B6040000}"/>
    <cellStyle name="Comma 5 2 7 4 3" xfId="33240" xr:uid="{00000000-0005-0000-0000-0000B7040000}"/>
    <cellStyle name="Comma 5 2 7 5" xfId="15283" xr:uid="{00000000-0005-0000-0000-0000B8040000}"/>
    <cellStyle name="Comma 5 2 7 5 2" xfId="42195" xr:uid="{00000000-0005-0000-0000-0000B9040000}"/>
    <cellStyle name="Comma 5 2 7 6" xfId="28761" xr:uid="{00000000-0005-0000-0000-0000BA040000}"/>
    <cellStyle name="Comma 5 2 8" xfId="2968" xr:uid="{00000000-0005-0000-0000-0000BB040000}"/>
    <cellStyle name="Comma 5 2 8 2" xfId="11925" xr:uid="{00000000-0005-0000-0000-0000BC040000}"/>
    <cellStyle name="Comma 5 2 8 2 2" xfId="25359" xr:uid="{00000000-0005-0000-0000-0000BD040000}"/>
    <cellStyle name="Comma 5 2 8 2 2 2" xfId="52271" xr:uid="{00000000-0005-0000-0000-0000BE040000}"/>
    <cellStyle name="Comma 5 2 8 2 3" xfId="38837" xr:uid="{00000000-0005-0000-0000-0000BF040000}"/>
    <cellStyle name="Comma 5 2 8 3" xfId="7447" xr:uid="{00000000-0005-0000-0000-0000C0040000}"/>
    <cellStyle name="Comma 5 2 8 3 2" xfId="20881" xr:uid="{00000000-0005-0000-0000-0000C1040000}"/>
    <cellStyle name="Comma 5 2 8 3 2 2" xfId="47793" xr:uid="{00000000-0005-0000-0000-0000C2040000}"/>
    <cellStyle name="Comma 5 2 8 3 3" xfId="34359" xr:uid="{00000000-0005-0000-0000-0000C3040000}"/>
    <cellStyle name="Comma 5 2 8 4" xfId="16402" xr:uid="{00000000-0005-0000-0000-0000C4040000}"/>
    <cellStyle name="Comma 5 2 8 4 2" xfId="43314" xr:uid="{00000000-0005-0000-0000-0000C5040000}"/>
    <cellStyle name="Comma 5 2 8 5" xfId="29880" xr:uid="{00000000-0005-0000-0000-0000C6040000}"/>
    <cellStyle name="Comma 5 2 9" xfId="9688" xr:uid="{00000000-0005-0000-0000-0000C7040000}"/>
    <cellStyle name="Comma 5 2 9 2" xfId="23122" xr:uid="{00000000-0005-0000-0000-0000C8040000}"/>
    <cellStyle name="Comma 5 2 9 2 2" xfId="50034" xr:uid="{00000000-0005-0000-0000-0000C9040000}"/>
    <cellStyle name="Comma 5 2 9 3" xfId="36600" xr:uid="{00000000-0005-0000-0000-0000CA040000}"/>
    <cellStyle name="Comma 5 3" xfId="710" xr:uid="{00000000-0005-0000-0000-0000CB040000}"/>
    <cellStyle name="Comma 5 3 10" xfId="5235" xr:uid="{00000000-0005-0000-0000-0000CC040000}"/>
    <cellStyle name="Comma 5 3 10 2" xfId="18669" xr:uid="{00000000-0005-0000-0000-0000CD040000}"/>
    <cellStyle name="Comma 5 3 10 2 2" xfId="45581" xr:uid="{00000000-0005-0000-0000-0000CE040000}"/>
    <cellStyle name="Comma 5 3 10 3" xfId="32147" xr:uid="{00000000-0005-0000-0000-0000CF040000}"/>
    <cellStyle name="Comma 5 3 11" xfId="14190" xr:uid="{00000000-0005-0000-0000-0000D0040000}"/>
    <cellStyle name="Comma 5 3 11 2" xfId="41102" xr:uid="{00000000-0005-0000-0000-0000D1040000}"/>
    <cellStyle name="Comma 5 3 12" xfId="27668" xr:uid="{00000000-0005-0000-0000-0000D2040000}"/>
    <cellStyle name="Comma 5 3 2" xfId="854" xr:uid="{00000000-0005-0000-0000-0000D3040000}"/>
    <cellStyle name="Comma 5 3 2 10" xfId="27812" xr:uid="{00000000-0005-0000-0000-0000D4040000}"/>
    <cellStyle name="Comma 5 3 2 2" xfId="1122" xr:uid="{00000000-0005-0000-0000-0000D5040000}"/>
    <cellStyle name="Comma 5 3 2 2 2" xfId="1793" xr:uid="{00000000-0005-0000-0000-0000D6040000}"/>
    <cellStyle name="Comma 5 3 2 2 2 2" xfId="2911" xr:uid="{00000000-0005-0000-0000-0000D7040000}"/>
    <cellStyle name="Comma 5 3 2 2 2 2 2" xfId="5148" xr:uid="{00000000-0005-0000-0000-0000D8040000}"/>
    <cellStyle name="Comma 5 3 2 2 2 2 2 2" xfId="14105" xr:uid="{00000000-0005-0000-0000-0000D9040000}"/>
    <cellStyle name="Comma 5 3 2 2 2 2 2 2 2" xfId="27539" xr:uid="{00000000-0005-0000-0000-0000DA040000}"/>
    <cellStyle name="Comma 5 3 2 2 2 2 2 2 2 2" xfId="54451" xr:uid="{00000000-0005-0000-0000-0000DB040000}"/>
    <cellStyle name="Comma 5 3 2 2 2 2 2 2 3" xfId="41017" xr:uid="{00000000-0005-0000-0000-0000DC040000}"/>
    <cellStyle name="Comma 5 3 2 2 2 2 2 3" xfId="9627" xr:uid="{00000000-0005-0000-0000-0000DD040000}"/>
    <cellStyle name="Comma 5 3 2 2 2 2 2 3 2" xfId="23061" xr:uid="{00000000-0005-0000-0000-0000DE040000}"/>
    <cellStyle name="Comma 5 3 2 2 2 2 2 3 2 2" xfId="49973" xr:uid="{00000000-0005-0000-0000-0000DF040000}"/>
    <cellStyle name="Comma 5 3 2 2 2 2 2 3 3" xfId="36539" xr:uid="{00000000-0005-0000-0000-0000E0040000}"/>
    <cellStyle name="Comma 5 3 2 2 2 2 2 4" xfId="18582" xr:uid="{00000000-0005-0000-0000-0000E1040000}"/>
    <cellStyle name="Comma 5 3 2 2 2 2 2 4 2" xfId="45494" xr:uid="{00000000-0005-0000-0000-0000E2040000}"/>
    <cellStyle name="Comma 5 3 2 2 2 2 2 5" xfId="32060" xr:uid="{00000000-0005-0000-0000-0000E3040000}"/>
    <cellStyle name="Comma 5 3 2 2 2 2 3" xfId="11868" xr:uid="{00000000-0005-0000-0000-0000E4040000}"/>
    <cellStyle name="Comma 5 3 2 2 2 2 3 2" xfId="25302" xr:uid="{00000000-0005-0000-0000-0000E5040000}"/>
    <cellStyle name="Comma 5 3 2 2 2 2 3 2 2" xfId="52214" xr:uid="{00000000-0005-0000-0000-0000E6040000}"/>
    <cellStyle name="Comma 5 3 2 2 2 2 3 3" xfId="38780" xr:uid="{00000000-0005-0000-0000-0000E7040000}"/>
    <cellStyle name="Comma 5 3 2 2 2 2 4" xfId="7390" xr:uid="{00000000-0005-0000-0000-0000E8040000}"/>
    <cellStyle name="Comma 5 3 2 2 2 2 4 2" xfId="20824" xr:uid="{00000000-0005-0000-0000-0000E9040000}"/>
    <cellStyle name="Comma 5 3 2 2 2 2 4 2 2" xfId="47736" xr:uid="{00000000-0005-0000-0000-0000EA040000}"/>
    <cellStyle name="Comma 5 3 2 2 2 2 4 3" xfId="34302" xr:uid="{00000000-0005-0000-0000-0000EB040000}"/>
    <cellStyle name="Comma 5 3 2 2 2 2 5" xfId="16345" xr:uid="{00000000-0005-0000-0000-0000EC040000}"/>
    <cellStyle name="Comma 5 3 2 2 2 2 5 2" xfId="43257" xr:uid="{00000000-0005-0000-0000-0000ED040000}"/>
    <cellStyle name="Comma 5 3 2 2 2 2 6" xfId="29823" xr:uid="{00000000-0005-0000-0000-0000EE040000}"/>
    <cellStyle name="Comma 5 3 2 2 2 3" xfId="4030" xr:uid="{00000000-0005-0000-0000-0000EF040000}"/>
    <cellStyle name="Comma 5 3 2 2 2 3 2" xfId="12987" xr:uid="{00000000-0005-0000-0000-0000F0040000}"/>
    <cellStyle name="Comma 5 3 2 2 2 3 2 2" xfId="26421" xr:uid="{00000000-0005-0000-0000-0000F1040000}"/>
    <cellStyle name="Comma 5 3 2 2 2 3 2 2 2" xfId="53333" xr:uid="{00000000-0005-0000-0000-0000F2040000}"/>
    <cellStyle name="Comma 5 3 2 2 2 3 2 3" xfId="39899" xr:uid="{00000000-0005-0000-0000-0000F3040000}"/>
    <cellStyle name="Comma 5 3 2 2 2 3 3" xfId="8509" xr:uid="{00000000-0005-0000-0000-0000F4040000}"/>
    <cellStyle name="Comma 5 3 2 2 2 3 3 2" xfId="21943" xr:uid="{00000000-0005-0000-0000-0000F5040000}"/>
    <cellStyle name="Comma 5 3 2 2 2 3 3 2 2" xfId="48855" xr:uid="{00000000-0005-0000-0000-0000F6040000}"/>
    <cellStyle name="Comma 5 3 2 2 2 3 3 3" xfId="35421" xr:uid="{00000000-0005-0000-0000-0000F7040000}"/>
    <cellStyle name="Comma 5 3 2 2 2 3 4" xfId="17464" xr:uid="{00000000-0005-0000-0000-0000F8040000}"/>
    <cellStyle name="Comma 5 3 2 2 2 3 4 2" xfId="44376" xr:uid="{00000000-0005-0000-0000-0000F9040000}"/>
    <cellStyle name="Comma 5 3 2 2 2 3 5" xfId="30942" xr:uid="{00000000-0005-0000-0000-0000FA040000}"/>
    <cellStyle name="Comma 5 3 2 2 2 4" xfId="10750" xr:uid="{00000000-0005-0000-0000-0000FB040000}"/>
    <cellStyle name="Comma 5 3 2 2 2 4 2" xfId="24184" xr:uid="{00000000-0005-0000-0000-0000FC040000}"/>
    <cellStyle name="Comma 5 3 2 2 2 4 2 2" xfId="51096" xr:uid="{00000000-0005-0000-0000-0000FD040000}"/>
    <cellStyle name="Comma 5 3 2 2 2 4 3" xfId="37662" xr:uid="{00000000-0005-0000-0000-0000FE040000}"/>
    <cellStyle name="Comma 5 3 2 2 2 5" xfId="6272" xr:uid="{00000000-0005-0000-0000-0000FF040000}"/>
    <cellStyle name="Comma 5 3 2 2 2 5 2" xfId="19706" xr:uid="{00000000-0005-0000-0000-000000050000}"/>
    <cellStyle name="Comma 5 3 2 2 2 5 2 2" xfId="46618" xr:uid="{00000000-0005-0000-0000-000001050000}"/>
    <cellStyle name="Comma 5 3 2 2 2 5 3" xfId="33184" xr:uid="{00000000-0005-0000-0000-000002050000}"/>
    <cellStyle name="Comma 5 3 2 2 2 6" xfId="15227" xr:uid="{00000000-0005-0000-0000-000003050000}"/>
    <cellStyle name="Comma 5 3 2 2 2 6 2" xfId="42139" xr:uid="{00000000-0005-0000-0000-000004050000}"/>
    <cellStyle name="Comma 5 3 2 2 2 7" xfId="28705" xr:uid="{00000000-0005-0000-0000-000005050000}"/>
    <cellStyle name="Comma 5 3 2 2 3" xfId="2241" xr:uid="{00000000-0005-0000-0000-000006050000}"/>
    <cellStyle name="Comma 5 3 2 2 3 2" xfId="4478" xr:uid="{00000000-0005-0000-0000-000007050000}"/>
    <cellStyle name="Comma 5 3 2 2 3 2 2" xfId="13435" xr:uid="{00000000-0005-0000-0000-000008050000}"/>
    <cellStyle name="Comma 5 3 2 2 3 2 2 2" xfId="26869" xr:uid="{00000000-0005-0000-0000-000009050000}"/>
    <cellStyle name="Comma 5 3 2 2 3 2 2 2 2" xfId="53781" xr:uid="{00000000-0005-0000-0000-00000A050000}"/>
    <cellStyle name="Comma 5 3 2 2 3 2 2 3" xfId="40347" xr:uid="{00000000-0005-0000-0000-00000B050000}"/>
    <cellStyle name="Comma 5 3 2 2 3 2 3" xfId="8957" xr:uid="{00000000-0005-0000-0000-00000C050000}"/>
    <cellStyle name="Comma 5 3 2 2 3 2 3 2" xfId="22391" xr:uid="{00000000-0005-0000-0000-00000D050000}"/>
    <cellStyle name="Comma 5 3 2 2 3 2 3 2 2" xfId="49303" xr:uid="{00000000-0005-0000-0000-00000E050000}"/>
    <cellStyle name="Comma 5 3 2 2 3 2 3 3" xfId="35869" xr:uid="{00000000-0005-0000-0000-00000F050000}"/>
    <cellStyle name="Comma 5 3 2 2 3 2 4" xfId="17912" xr:uid="{00000000-0005-0000-0000-000010050000}"/>
    <cellStyle name="Comma 5 3 2 2 3 2 4 2" xfId="44824" xr:uid="{00000000-0005-0000-0000-000011050000}"/>
    <cellStyle name="Comma 5 3 2 2 3 2 5" xfId="31390" xr:uid="{00000000-0005-0000-0000-000012050000}"/>
    <cellStyle name="Comma 5 3 2 2 3 3" xfId="11198" xr:uid="{00000000-0005-0000-0000-000013050000}"/>
    <cellStyle name="Comma 5 3 2 2 3 3 2" xfId="24632" xr:uid="{00000000-0005-0000-0000-000014050000}"/>
    <cellStyle name="Comma 5 3 2 2 3 3 2 2" xfId="51544" xr:uid="{00000000-0005-0000-0000-000015050000}"/>
    <cellStyle name="Comma 5 3 2 2 3 3 3" xfId="38110" xr:uid="{00000000-0005-0000-0000-000016050000}"/>
    <cellStyle name="Comma 5 3 2 2 3 4" xfId="6720" xr:uid="{00000000-0005-0000-0000-000017050000}"/>
    <cellStyle name="Comma 5 3 2 2 3 4 2" xfId="20154" xr:uid="{00000000-0005-0000-0000-000018050000}"/>
    <cellStyle name="Comma 5 3 2 2 3 4 2 2" xfId="47066" xr:uid="{00000000-0005-0000-0000-000019050000}"/>
    <cellStyle name="Comma 5 3 2 2 3 4 3" xfId="33632" xr:uid="{00000000-0005-0000-0000-00001A050000}"/>
    <cellStyle name="Comma 5 3 2 2 3 5" xfId="15675" xr:uid="{00000000-0005-0000-0000-00001B050000}"/>
    <cellStyle name="Comma 5 3 2 2 3 5 2" xfId="42587" xr:uid="{00000000-0005-0000-0000-00001C050000}"/>
    <cellStyle name="Comma 5 3 2 2 3 6" xfId="29153" xr:uid="{00000000-0005-0000-0000-00001D050000}"/>
    <cellStyle name="Comma 5 3 2 2 4" xfId="3360" xr:uid="{00000000-0005-0000-0000-00001E050000}"/>
    <cellStyle name="Comma 5 3 2 2 4 2" xfId="12317" xr:uid="{00000000-0005-0000-0000-00001F050000}"/>
    <cellStyle name="Comma 5 3 2 2 4 2 2" xfId="25751" xr:uid="{00000000-0005-0000-0000-000020050000}"/>
    <cellStyle name="Comma 5 3 2 2 4 2 2 2" xfId="52663" xr:uid="{00000000-0005-0000-0000-000021050000}"/>
    <cellStyle name="Comma 5 3 2 2 4 2 3" xfId="39229" xr:uid="{00000000-0005-0000-0000-000022050000}"/>
    <cellStyle name="Comma 5 3 2 2 4 3" xfId="7839" xr:uid="{00000000-0005-0000-0000-000023050000}"/>
    <cellStyle name="Comma 5 3 2 2 4 3 2" xfId="21273" xr:uid="{00000000-0005-0000-0000-000024050000}"/>
    <cellStyle name="Comma 5 3 2 2 4 3 2 2" xfId="48185" xr:uid="{00000000-0005-0000-0000-000025050000}"/>
    <cellStyle name="Comma 5 3 2 2 4 3 3" xfId="34751" xr:uid="{00000000-0005-0000-0000-000026050000}"/>
    <cellStyle name="Comma 5 3 2 2 4 4" xfId="16794" xr:uid="{00000000-0005-0000-0000-000027050000}"/>
    <cellStyle name="Comma 5 3 2 2 4 4 2" xfId="43706" xr:uid="{00000000-0005-0000-0000-000028050000}"/>
    <cellStyle name="Comma 5 3 2 2 4 5" xfId="30272" xr:uid="{00000000-0005-0000-0000-000029050000}"/>
    <cellStyle name="Comma 5 3 2 2 5" xfId="10080" xr:uid="{00000000-0005-0000-0000-00002A050000}"/>
    <cellStyle name="Comma 5 3 2 2 5 2" xfId="23514" xr:uid="{00000000-0005-0000-0000-00002B050000}"/>
    <cellStyle name="Comma 5 3 2 2 5 2 2" xfId="50426" xr:uid="{00000000-0005-0000-0000-00002C050000}"/>
    <cellStyle name="Comma 5 3 2 2 5 3" xfId="36992" xr:uid="{00000000-0005-0000-0000-00002D050000}"/>
    <cellStyle name="Comma 5 3 2 2 6" xfId="5602" xr:uid="{00000000-0005-0000-0000-00002E050000}"/>
    <cellStyle name="Comma 5 3 2 2 6 2" xfId="19036" xr:uid="{00000000-0005-0000-0000-00002F050000}"/>
    <cellStyle name="Comma 5 3 2 2 6 2 2" xfId="45948" xr:uid="{00000000-0005-0000-0000-000030050000}"/>
    <cellStyle name="Comma 5 3 2 2 6 3" xfId="32514" xr:uid="{00000000-0005-0000-0000-000031050000}"/>
    <cellStyle name="Comma 5 3 2 2 7" xfId="14557" xr:uid="{00000000-0005-0000-0000-000032050000}"/>
    <cellStyle name="Comma 5 3 2 2 7 2" xfId="41469" xr:uid="{00000000-0005-0000-0000-000033050000}"/>
    <cellStyle name="Comma 5 3 2 2 8" xfId="28035" xr:uid="{00000000-0005-0000-0000-000034050000}"/>
    <cellStyle name="Comma 5 3 2 3" xfId="1347" xr:uid="{00000000-0005-0000-0000-000035050000}"/>
    <cellStyle name="Comma 5 3 2 3 2" xfId="2465" xr:uid="{00000000-0005-0000-0000-000036050000}"/>
    <cellStyle name="Comma 5 3 2 3 2 2" xfId="4702" xr:uid="{00000000-0005-0000-0000-000037050000}"/>
    <cellStyle name="Comma 5 3 2 3 2 2 2" xfId="13659" xr:uid="{00000000-0005-0000-0000-000038050000}"/>
    <cellStyle name="Comma 5 3 2 3 2 2 2 2" xfId="27093" xr:uid="{00000000-0005-0000-0000-000039050000}"/>
    <cellStyle name="Comma 5 3 2 3 2 2 2 2 2" xfId="54005" xr:uid="{00000000-0005-0000-0000-00003A050000}"/>
    <cellStyle name="Comma 5 3 2 3 2 2 2 3" xfId="40571" xr:uid="{00000000-0005-0000-0000-00003B050000}"/>
    <cellStyle name="Comma 5 3 2 3 2 2 3" xfId="9181" xr:uid="{00000000-0005-0000-0000-00003C050000}"/>
    <cellStyle name="Comma 5 3 2 3 2 2 3 2" xfId="22615" xr:uid="{00000000-0005-0000-0000-00003D050000}"/>
    <cellStyle name="Comma 5 3 2 3 2 2 3 2 2" xfId="49527" xr:uid="{00000000-0005-0000-0000-00003E050000}"/>
    <cellStyle name="Comma 5 3 2 3 2 2 3 3" xfId="36093" xr:uid="{00000000-0005-0000-0000-00003F050000}"/>
    <cellStyle name="Comma 5 3 2 3 2 2 4" xfId="18136" xr:uid="{00000000-0005-0000-0000-000040050000}"/>
    <cellStyle name="Comma 5 3 2 3 2 2 4 2" xfId="45048" xr:uid="{00000000-0005-0000-0000-000041050000}"/>
    <cellStyle name="Comma 5 3 2 3 2 2 5" xfId="31614" xr:uid="{00000000-0005-0000-0000-000042050000}"/>
    <cellStyle name="Comma 5 3 2 3 2 3" xfId="11422" xr:uid="{00000000-0005-0000-0000-000043050000}"/>
    <cellStyle name="Comma 5 3 2 3 2 3 2" xfId="24856" xr:uid="{00000000-0005-0000-0000-000044050000}"/>
    <cellStyle name="Comma 5 3 2 3 2 3 2 2" xfId="51768" xr:uid="{00000000-0005-0000-0000-000045050000}"/>
    <cellStyle name="Comma 5 3 2 3 2 3 3" xfId="38334" xr:uid="{00000000-0005-0000-0000-000046050000}"/>
    <cellStyle name="Comma 5 3 2 3 2 4" xfId="6944" xr:uid="{00000000-0005-0000-0000-000047050000}"/>
    <cellStyle name="Comma 5 3 2 3 2 4 2" xfId="20378" xr:uid="{00000000-0005-0000-0000-000048050000}"/>
    <cellStyle name="Comma 5 3 2 3 2 4 2 2" xfId="47290" xr:uid="{00000000-0005-0000-0000-000049050000}"/>
    <cellStyle name="Comma 5 3 2 3 2 4 3" xfId="33856" xr:uid="{00000000-0005-0000-0000-00004A050000}"/>
    <cellStyle name="Comma 5 3 2 3 2 5" xfId="15899" xr:uid="{00000000-0005-0000-0000-00004B050000}"/>
    <cellStyle name="Comma 5 3 2 3 2 5 2" xfId="42811" xr:uid="{00000000-0005-0000-0000-00004C050000}"/>
    <cellStyle name="Comma 5 3 2 3 2 6" xfId="29377" xr:uid="{00000000-0005-0000-0000-00004D050000}"/>
    <cellStyle name="Comma 5 3 2 3 3" xfId="3584" xr:uid="{00000000-0005-0000-0000-00004E050000}"/>
    <cellStyle name="Comma 5 3 2 3 3 2" xfId="12541" xr:uid="{00000000-0005-0000-0000-00004F050000}"/>
    <cellStyle name="Comma 5 3 2 3 3 2 2" xfId="25975" xr:uid="{00000000-0005-0000-0000-000050050000}"/>
    <cellStyle name="Comma 5 3 2 3 3 2 2 2" xfId="52887" xr:uid="{00000000-0005-0000-0000-000051050000}"/>
    <cellStyle name="Comma 5 3 2 3 3 2 3" xfId="39453" xr:uid="{00000000-0005-0000-0000-000052050000}"/>
    <cellStyle name="Comma 5 3 2 3 3 3" xfId="8063" xr:uid="{00000000-0005-0000-0000-000053050000}"/>
    <cellStyle name="Comma 5 3 2 3 3 3 2" xfId="21497" xr:uid="{00000000-0005-0000-0000-000054050000}"/>
    <cellStyle name="Comma 5 3 2 3 3 3 2 2" xfId="48409" xr:uid="{00000000-0005-0000-0000-000055050000}"/>
    <cellStyle name="Comma 5 3 2 3 3 3 3" xfId="34975" xr:uid="{00000000-0005-0000-0000-000056050000}"/>
    <cellStyle name="Comma 5 3 2 3 3 4" xfId="17018" xr:uid="{00000000-0005-0000-0000-000057050000}"/>
    <cellStyle name="Comma 5 3 2 3 3 4 2" xfId="43930" xr:uid="{00000000-0005-0000-0000-000058050000}"/>
    <cellStyle name="Comma 5 3 2 3 3 5" xfId="30496" xr:uid="{00000000-0005-0000-0000-000059050000}"/>
    <cellStyle name="Comma 5 3 2 3 4" xfId="10304" xr:uid="{00000000-0005-0000-0000-00005A050000}"/>
    <cellStyle name="Comma 5 3 2 3 4 2" xfId="23738" xr:uid="{00000000-0005-0000-0000-00005B050000}"/>
    <cellStyle name="Comma 5 3 2 3 4 2 2" xfId="50650" xr:uid="{00000000-0005-0000-0000-00005C050000}"/>
    <cellStyle name="Comma 5 3 2 3 4 3" xfId="37216" xr:uid="{00000000-0005-0000-0000-00005D050000}"/>
    <cellStyle name="Comma 5 3 2 3 5" xfId="5826" xr:uid="{00000000-0005-0000-0000-00005E050000}"/>
    <cellStyle name="Comma 5 3 2 3 5 2" xfId="19260" xr:uid="{00000000-0005-0000-0000-00005F050000}"/>
    <cellStyle name="Comma 5 3 2 3 5 2 2" xfId="46172" xr:uid="{00000000-0005-0000-0000-000060050000}"/>
    <cellStyle name="Comma 5 3 2 3 5 3" xfId="32738" xr:uid="{00000000-0005-0000-0000-000061050000}"/>
    <cellStyle name="Comma 5 3 2 3 6" xfId="14781" xr:uid="{00000000-0005-0000-0000-000062050000}"/>
    <cellStyle name="Comma 5 3 2 3 6 2" xfId="41693" xr:uid="{00000000-0005-0000-0000-000063050000}"/>
    <cellStyle name="Comma 5 3 2 3 7" xfId="28259" xr:uid="{00000000-0005-0000-0000-000064050000}"/>
    <cellStyle name="Comma 5 3 2 4" xfId="1570" xr:uid="{00000000-0005-0000-0000-000065050000}"/>
    <cellStyle name="Comma 5 3 2 4 2" xfId="2688" xr:uid="{00000000-0005-0000-0000-000066050000}"/>
    <cellStyle name="Comma 5 3 2 4 2 2" xfId="4925" xr:uid="{00000000-0005-0000-0000-000067050000}"/>
    <cellStyle name="Comma 5 3 2 4 2 2 2" xfId="13882" xr:uid="{00000000-0005-0000-0000-000068050000}"/>
    <cellStyle name="Comma 5 3 2 4 2 2 2 2" xfId="27316" xr:uid="{00000000-0005-0000-0000-000069050000}"/>
    <cellStyle name="Comma 5 3 2 4 2 2 2 2 2" xfId="54228" xr:uid="{00000000-0005-0000-0000-00006A050000}"/>
    <cellStyle name="Comma 5 3 2 4 2 2 2 3" xfId="40794" xr:uid="{00000000-0005-0000-0000-00006B050000}"/>
    <cellStyle name="Comma 5 3 2 4 2 2 3" xfId="9404" xr:uid="{00000000-0005-0000-0000-00006C050000}"/>
    <cellStyle name="Comma 5 3 2 4 2 2 3 2" xfId="22838" xr:uid="{00000000-0005-0000-0000-00006D050000}"/>
    <cellStyle name="Comma 5 3 2 4 2 2 3 2 2" xfId="49750" xr:uid="{00000000-0005-0000-0000-00006E050000}"/>
    <cellStyle name="Comma 5 3 2 4 2 2 3 3" xfId="36316" xr:uid="{00000000-0005-0000-0000-00006F050000}"/>
    <cellStyle name="Comma 5 3 2 4 2 2 4" xfId="18359" xr:uid="{00000000-0005-0000-0000-000070050000}"/>
    <cellStyle name="Comma 5 3 2 4 2 2 4 2" xfId="45271" xr:uid="{00000000-0005-0000-0000-000071050000}"/>
    <cellStyle name="Comma 5 3 2 4 2 2 5" xfId="31837" xr:uid="{00000000-0005-0000-0000-000072050000}"/>
    <cellStyle name="Comma 5 3 2 4 2 3" xfId="11645" xr:uid="{00000000-0005-0000-0000-000073050000}"/>
    <cellStyle name="Comma 5 3 2 4 2 3 2" xfId="25079" xr:uid="{00000000-0005-0000-0000-000074050000}"/>
    <cellStyle name="Comma 5 3 2 4 2 3 2 2" xfId="51991" xr:uid="{00000000-0005-0000-0000-000075050000}"/>
    <cellStyle name="Comma 5 3 2 4 2 3 3" xfId="38557" xr:uid="{00000000-0005-0000-0000-000076050000}"/>
    <cellStyle name="Comma 5 3 2 4 2 4" xfId="7167" xr:uid="{00000000-0005-0000-0000-000077050000}"/>
    <cellStyle name="Comma 5 3 2 4 2 4 2" xfId="20601" xr:uid="{00000000-0005-0000-0000-000078050000}"/>
    <cellStyle name="Comma 5 3 2 4 2 4 2 2" xfId="47513" xr:uid="{00000000-0005-0000-0000-000079050000}"/>
    <cellStyle name="Comma 5 3 2 4 2 4 3" xfId="34079" xr:uid="{00000000-0005-0000-0000-00007A050000}"/>
    <cellStyle name="Comma 5 3 2 4 2 5" xfId="16122" xr:uid="{00000000-0005-0000-0000-00007B050000}"/>
    <cellStyle name="Comma 5 3 2 4 2 5 2" xfId="43034" xr:uid="{00000000-0005-0000-0000-00007C050000}"/>
    <cellStyle name="Comma 5 3 2 4 2 6" xfId="29600" xr:uid="{00000000-0005-0000-0000-00007D050000}"/>
    <cellStyle name="Comma 5 3 2 4 3" xfId="3807" xr:uid="{00000000-0005-0000-0000-00007E050000}"/>
    <cellStyle name="Comma 5 3 2 4 3 2" xfId="12764" xr:uid="{00000000-0005-0000-0000-00007F050000}"/>
    <cellStyle name="Comma 5 3 2 4 3 2 2" xfId="26198" xr:uid="{00000000-0005-0000-0000-000080050000}"/>
    <cellStyle name="Comma 5 3 2 4 3 2 2 2" xfId="53110" xr:uid="{00000000-0005-0000-0000-000081050000}"/>
    <cellStyle name="Comma 5 3 2 4 3 2 3" xfId="39676" xr:uid="{00000000-0005-0000-0000-000082050000}"/>
    <cellStyle name="Comma 5 3 2 4 3 3" xfId="8286" xr:uid="{00000000-0005-0000-0000-000083050000}"/>
    <cellStyle name="Comma 5 3 2 4 3 3 2" xfId="21720" xr:uid="{00000000-0005-0000-0000-000084050000}"/>
    <cellStyle name="Comma 5 3 2 4 3 3 2 2" xfId="48632" xr:uid="{00000000-0005-0000-0000-000085050000}"/>
    <cellStyle name="Comma 5 3 2 4 3 3 3" xfId="35198" xr:uid="{00000000-0005-0000-0000-000086050000}"/>
    <cellStyle name="Comma 5 3 2 4 3 4" xfId="17241" xr:uid="{00000000-0005-0000-0000-000087050000}"/>
    <cellStyle name="Comma 5 3 2 4 3 4 2" xfId="44153" xr:uid="{00000000-0005-0000-0000-000088050000}"/>
    <cellStyle name="Comma 5 3 2 4 3 5" xfId="30719" xr:uid="{00000000-0005-0000-0000-000089050000}"/>
    <cellStyle name="Comma 5 3 2 4 4" xfId="10527" xr:uid="{00000000-0005-0000-0000-00008A050000}"/>
    <cellStyle name="Comma 5 3 2 4 4 2" xfId="23961" xr:uid="{00000000-0005-0000-0000-00008B050000}"/>
    <cellStyle name="Comma 5 3 2 4 4 2 2" xfId="50873" xr:uid="{00000000-0005-0000-0000-00008C050000}"/>
    <cellStyle name="Comma 5 3 2 4 4 3" xfId="37439" xr:uid="{00000000-0005-0000-0000-00008D050000}"/>
    <cellStyle name="Comma 5 3 2 4 5" xfId="6049" xr:uid="{00000000-0005-0000-0000-00008E050000}"/>
    <cellStyle name="Comma 5 3 2 4 5 2" xfId="19483" xr:uid="{00000000-0005-0000-0000-00008F050000}"/>
    <cellStyle name="Comma 5 3 2 4 5 2 2" xfId="46395" xr:uid="{00000000-0005-0000-0000-000090050000}"/>
    <cellStyle name="Comma 5 3 2 4 5 3" xfId="32961" xr:uid="{00000000-0005-0000-0000-000091050000}"/>
    <cellStyle name="Comma 5 3 2 4 6" xfId="15004" xr:uid="{00000000-0005-0000-0000-000092050000}"/>
    <cellStyle name="Comma 5 3 2 4 6 2" xfId="41916" xr:uid="{00000000-0005-0000-0000-000093050000}"/>
    <cellStyle name="Comma 5 3 2 4 7" xfId="28482" xr:uid="{00000000-0005-0000-0000-000094050000}"/>
    <cellStyle name="Comma 5 3 2 5" xfId="2018" xr:uid="{00000000-0005-0000-0000-000095050000}"/>
    <cellStyle name="Comma 5 3 2 5 2" xfId="4255" xr:uid="{00000000-0005-0000-0000-000096050000}"/>
    <cellStyle name="Comma 5 3 2 5 2 2" xfId="13212" xr:uid="{00000000-0005-0000-0000-000097050000}"/>
    <cellStyle name="Comma 5 3 2 5 2 2 2" xfId="26646" xr:uid="{00000000-0005-0000-0000-000098050000}"/>
    <cellStyle name="Comma 5 3 2 5 2 2 2 2" xfId="53558" xr:uid="{00000000-0005-0000-0000-000099050000}"/>
    <cellStyle name="Comma 5 3 2 5 2 2 3" xfId="40124" xr:uid="{00000000-0005-0000-0000-00009A050000}"/>
    <cellStyle name="Comma 5 3 2 5 2 3" xfId="8734" xr:uid="{00000000-0005-0000-0000-00009B050000}"/>
    <cellStyle name="Comma 5 3 2 5 2 3 2" xfId="22168" xr:uid="{00000000-0005-0000-0000-00009C050000}"/>
    <cellStyle name="Comma 5 3 2 5 2 3 2 2" xfId="49080" xr:uid="{00000000-0005-0000-0000-00009D050000}"/>
    <cellStyle name="Comma 5 3 2 5 2 3 3" xfId="35646" xr:uid="{00000000-0005-0000-0000-00009E050000}"/>
    <cellStyle name="Comma 5 3 2 5 2 4" xfId="17689" xr:uid="{00000000-0005-0000-0000-00009F050000}"/>
    <cellStyle name="Comma 5 3 2 5 2 4 2" xfId="44601" xr:uid="{00000000-0005-0000-0000-0000A0050000}"/>
    <cellStyle name="Comma 5 3 2 5 2 5" xfId="31167" xr:uid="{00000000-0005-0000-0000-0000A1050000}"/>
    <cellStyle name="Comma 5 3 2 5 3" xfId="10975" xr:uid="{00000000-0005-0000-0000-0000A2050000}"/>
    <cellStyle name="Comma 5 3 2 5 3 2" xfId="24409" xr:uid="{00000000-0005-0000-0000-0000A3050000}"/>
    <cellStyle name="Comma 5 3 2 5 3 2 2" xfId="51321" xr:uid="{00000000-0005-0000-0000-0000A4050000}"/>
    <cellStyle name="Comma 5 3 2 5 3 3" xfId="37887" xr:uid="{00000000-0005-0000-0000-0000A5050000}"/>
    <cellStyle name="Comma 5 3 2 5 4" xfId="6497" xr:uid="{00000000-0005-0000-0000-0000A6050000}"/>
    <cellStyle name="Comma 5 3 2 5 4 2" xfId="19931" xr:uid="{00000000-0005-0000-0000-0000A7050000}"/>
    <cellStyle name="Comma 5 3 2 5 4 2 2" xfId="46843" xr:uid="{00000000-0005-0000-0000-0000A8050000}"/>
    <cellStyle name="Comma 5 3 2 5 4 3" xfId="33409" xr:uid="{00000000-0005-0000-0000-0000A9050000}"/>
    <cellStyle name="Comma 5 3 2 5 5" xfId="15452" xr:uid="{00000000-0005-0000-0000-0000AA050000}"/>
    <cellStyle name="Comma 5 3 2 5 5 2" xfId="42364" xr:uid="{00000000-0005-0000-0000-0000AB050000}"/>
    <cellStyle name="Comma 5 3 2 5 6" xfId="28930" xr:uid="{00000000-0005-0000-0000-0000AC050000}"/>
    <cellStyle name="Comma 5 3 2 6" xfId="3137" xr:uid="{00000000-0005-0000-0000-0000AD050000}"/>
    <cellStyle name="Comma 5 3 2 6 2" xfId="12094" xr:uid="{00000000-0005-0000-0000-0000AE050000}"/>
    <cellStyle name="Comma 5 3 2 6 2 2" xfId="25528" xr:uid="{00000000-0005-0000-0000-0000AF050000}"/>
    <cellStyle name="Comma 5 3 2 6 2 2 2" xfId="52440" xr:uid="{00000000-0005-0000-0000-0000B0050000}"/>
    <cellStyle name="Comma 5 3 2 6 2 3" xfId="39006" xr:uid="{00000000-0005-0000-0000-0000B1050000}"/>
    <cellStyle name="Comma 5 3 2 6 3" xfId="7616" xr:uid="{00000000-0005-0000-0000-0000B2050000}"/>
    <cellStyle name="Comma 5 3 2 6 3 2" xfId="21050" xr:uid="{00000000-0005-0000-0000-0000B3050000}"/>
    <cellStyle name="Comma 5 3 2 6 3 2 2" xfId="47962" xr:uid="{00000000-0005-0000-0000-0000B4050000}"/>
    <cellStyle name="Comma 5 3 2 6 3 3" xfId="34528" xr:uid="{00000000-0005-0000-0000-0000B5050000}"/>
    <cellStyle name="Comma 5 3 2 6 4" xfId="16571" xr:uid="{00000000-0005-0000-0000-0000B6050000}"/>
    <cellStyle name="Comma 5 3 2 6 4 2" xfId="43483" xr:uid="{00000000-0005-0000-0000-0000B7050000}"/>
    <cellStyle name="Comma 5 3 2 6 5" xfId="30049" xr:uid="{00000000-0005-0000-0000-0000B8050000}"/>
    <cellStyle name="Comma 5 3 2 7" xfId="9857" xr:uid="{00000000-0005-0000-0000-0000B9050000}"/>
    <cellStyle name="Comma 5 3 2 7 2" xfId="23291" xr:uid="{00000000-0005-0000-0000-0000BA050000}"/>
    <cellStyle name="Comma 5 3 2 7 2 2" xfId="50203" xr:uid="{00000000-0005-0000-0000-0000BB050000}"/>
    <cellStyle name="Comma 5 3 2 7 3" xfId="36769" xr:uid="{00000000-0005-0000-0000-0000BC050000}"/>
    <cellStyle name="Comma 5 3 2 8" xfId="5379" xr:uid="{00000000-0005-0000-0000-0000BD050000}"/>
    <cellStyle name="Comma 5 3 2 8 2" xfId="18813" xr:uid="{00000000-0005-0000-0000-0000BE050000}"/>
    <cellStyle name="Comma 5 3 2 8 2 2" xfId="45725" xr:uid="{00000000-0005-0000-0000-0000BF050000}"/>
    <cellStyle name="Comma 5 3 2 8 3" xfId="32291" xr:uid="{00000000-0005-0000-0000-0000C0050000}"/>
    <cellStyle name="Comma 5 3 2 9" xfId="14334" xr:uid="{00000000-0005-0000-0000-0000C1050000}"/>
    <cellStyle name="Comma 5 3 2 9 2" xfId="41246" xr:uid="{00000000-0005-0000-0000-0000C2050000}"/>
    <cellStyle name="Comma 5 3 3" xfId="782" xr:uid="{00000000-0005-0000-0000-0000C3050000}"/>
    <cellStyle name="Comma 5 3 3 10" xfId="27740" xr:uid="{00000000-0005-0000-0000-0000C4050000}"/>
    <cellStyle name="Comma 5 3 3 2" xfId="1050" xr:uid="{00000000-0005-0000-0000-0000C5050000}"/>
    <cellStyle name="Comma 5 3 3 2 2" xfId="1721" xr:uid="{00000000-0005-0000-0000-0000C6050000}"/>
    <cellStyle name="Comma 5 3 3 2 2 2" xfId="2839" xr:uid="{00000000-0005-0000-0000-0000C7050000}"/>
    <cellStyle name="Comma 5 3 3 2 2 2 2" xfId="5076" xr:uid="{00000000-0005-0000-0000-0000C8050000}"/>
    <cellStyle name="Comma 5 3 3 2 2 2 2 2" xfId="14033" xr:uid="{00000000-0005-0000-0000-0000C9050000}"/>
    <cellStyle name="Comma 5 3 3 2 2 2 2 2 2" xfId="27467" xr:uid="{00000000-0005-0000-0000-0000CA050000}"/>
    <cellStyle name="Comma 5 3 3 2 2 2 2 2 2 2" xfId="54379" xr:uid="{00000000-0005-0000-0000-0000CB050000}"/>
    <cellStyle name="Comma 5 3 3 2 2 2 2 2 3" xfId="40945" xr:uid="{00000000-0005-0000-0000-0000CC050000}"/>
    <cellStyle name="Comma 5 3 3 2 2 2 2 3" xfId="9555" xr:uid="{00000000-0005-0000-0000-0000CD050000}"/>
    <cellStyle name="Comma 5 3 3 2 2 2 2 3 2" xfId="22989" xr:uid="{00000000-0005-0000-0000-0000CE050000}"/>
    <cellStyle name="Comma 5 3 3 2 2 2 2 3 2 2" xfId="49901" xr:uid="{00000000-0005-0000-0000-0000CF050000}"/>
    <cellStyle name="Comma 5 3 3 2 2 2 2 3 3" xfId="36467" xr:uid="{00000000-0005-0000-0000-0000D0050000}"/>
    <cellStyle name="Comma 5 3 3 2 2 2 2 4" xfId="18510" xr:uid="{00000000-0005-0000-0000-0000D1050000}"/>
    <cellStyle name="Comma 5 3 3 2 2 2 2 4 2" xfId="45422" xr:uid="{00000000-0005-0000-0000-0000D2050000}"/>
    <cellStyle name="Comma 5 3 3 2 2 2 2 5" xfId="31988" xr:uid="{00000000-0005-0000-0000-0000D3050000}"/>
    <cellStyle name="Comma 5 3 3 2 2 2 3" xfId="11796" xr:uid="{00000000-0005-0000-0000-0000D4050000}"/>
    <cellStyle name="Comma 5 3 3 2 2 2 3 2" xfId="25230" xr:uid="{00000000-0005-0000-0000-0000D5050000}"/>
    <cellStyle name="Comma 5 3 3 2 2 2 3 2 2" xfId="52142" xr:uid="{00000000-0005-0000-0000-0000D6050000}"/>
    <cellStyle name="Comma 5 3 3 2 2 2 3 3" xfId="38708" xr:uid="{00000000-0005-0000-0000-0000D7050000}"/>
    <cellStyle name="Comma 5 3 3 2 2 2 4" xfId="7318" xr:uid="{00000000-0005-0000-0000-0000D8050000}"/>
    <cellStyle name="Comma 5 3 3 2 2 2 4 2" xfId="20752" xr:uid="{00000000-0005-0000-0000-0000D9050000}"/>
    <cellStyle name="Comma 5 3 3 2 2 2 4 2 2" xfId="47664" xr:uid="{00000000-0005-0000-0000-0000DA050000}"/>
    <cellStyle name="Comma 5 3 3 2 2 2 4 3" xfId="34230" xr:uid="{00000000-0005-0000-0000-0000DB050000}"/>
    <cellStyle name="Comma 5 3 3 2 2 2 5" xfId="16273" xr:uid="{00000000-0005-0000-0000-0000DC050000}"/>
    <cellStyle name="Comma 5 3 3 2 2 2 5 2" xfId="43185" xr:uid="{00000000-0005-0000-0000-0000DD050000}"/>
    <cellStyle name="Comma 5 3 3 2 2 2 6" xfId="29751" xr:uid="{00000000-0005-0000-0000-0000DE050000}"/>
    <cellStyle name="Comma 5 3 3 2 2 3" xfId="3958" xr:uid="{00000000-0005-0000-0000-0000DF050000}"/>
    <cellStyle name="Comma 5 3 3 2 2 3 2" xfId="12915" xr:uid="{00000000-0005-0000-0000-0000E0050000}"/>
    <cellStyle name="Comma 5 3 3 2 2 3 2 2" xfId="26349" xr:uid="{00000000-0005-0000-0000-0000E1050000}"/>
    <cellStyle name="Comma 5 3 3 2 2 3 2 2 2" xfId="53261" xr:uid="{00000000-0005-0000-0000-0000E2050000}"/>
    <cellStyle name="Comma 5 3 3 2 2 3 2 3" xfId="39827" xr:uid="{00000000-0005-0000-0000-0000E3050000}"/>
    <cellStyle name="Comma 5 3 3 2 2 3 3" xfId="8437" xr:uid="{00000000-0005-0000-0000-0000E4050000}"/>
    <cellStyle name="Comma 5 3 3 2 2 3 3 2" xfId="21871" xr:uid="{00000000-0005-0000-0000-0000E5050000}"/>
    <cellStyle name="Comma 5 3 3 2 2 3 3 2 2" xfId="48783" xr:uid="{00000000-0005-0000-0000-0000E6050000}"/>
    <cellStyle name="Comma 5 3 3 2 2 3 3 3" xfId="35349" xr:uid="{00000000-0005-0000-0000-0000E7050000}"/>
    <cellStyle name="Comma 5 3 3 2 2 3 4" xfId="17392" xr:uid="{00000000-0005-0000-0000-0000E8050000}"/>
    <cellStyle name="Comma 5 3 3 2 2 3 4 2" xfId="44304" xr:uid="{00000000-0005-0000-0000-0000E9050000}"/>
    <cellStyle name="Comma 5 3 3 2 2 3 5" xfId="30870" xr:uid="{00000000-0005-0000-0000-0000EA050000}"/>
    <cellStyle name="Comma 5 3 3 2 2 4" xfId="10678" xr:uid="{00000000-0005-0000-0000-0000EB050000}"/>
    <cellStyle name="Comma 5 3 3 2 2 4 2" xfId="24112" xr:uid="{00000000-0005-0000-0000-0000EC050000}"/>
    <cellStyle name="Comma 5 3 3 2 2 4 2 2" xfId="51024" xr:uid="{00000000-0005-0000-0000-0000ED050000}"/>
    <cellStyle name="Comma 5 3 3 2 2 4 3" xfId="37590" xr:uid="{00000000-0005-0000-0000-0000EE050000}"/>
    <cellStyle name="Comma 5 3 3 2 2 5" xfId="6200" xr:uid="{00000000-0005-0000-0000-0000EF050000}"/>
    <cellStyle name="Comma 5 3 3 2 2 5 2" xfId="19634" xr:uid="{00000000-0005-0000-0000-0000F0050000}"/>
    <cellStyle name="Comma 5 3 3 2 2 5 2 2" xfId="46546" xr:uid="{00000000-0005-0000-0000-0000F1050000}"/>
    <cellStyle name="Comma 5 3 3 2 2 5 3" xfId="33112" xr:uid="{00000000-0005-0000-0000-0000F2050000}"/>
    <cellStyle name="Comma 5 3 3 2 2 6" xfId="15155" xr:uid="{00000000-0005-0000-0000-0000F3050000}"/>
    <cellStyle name="Comma 5 3 3 2 2 6 2" xfId="42067" xr:uid="{00000000-0005-0000-0000-0000F4050000}"/>
    <cellStyle name="Comma 5 3 3 2 2 7" xfId="28633" xr:uid="{00000000-0005-0000-0000-0000F5050000}"/>
    <cellStyle name="Comma 5 3 3 2 3" xfId="2169" xr:uid="{00000000-0005-0000-0000-0000F6050000}"/>
    <cellStyle name="Comma 5 3 3 2 3 2" xfId="4406" xr:uid="{00000000-0005-0000-0000-0000F7050000}"/>
    <cellStyle name="Comma 5 3 3 2 3 2 2" xfId="13363" xr:uid="{00000000-0005-0000-0000-0000F8050000}"/>
    <cellStyle name="Comma 5 3 3 2 3 2 2 2" xfId="26797" xr:uid="{00000000-0005-0000-0000-0000F9050000}"/>
    <cellStyle name="Comma 5 3 3 2 3 2 2 2 2" xfId="53709" xr:uid="{00000000-0005-0000-0000-0000FA050000}"/>
    <cellStyle name="Comma 5 3 3 2 3 2 2 3" xfId="40275" xr:uid="{00000000-0005-0000-0000-0000FB050000}"/>
    <cellStyle name="Comma 5 3 3 2 3 2 3" xfId="8885" xr:uid="{00000000-0005-0000-0000-0000FC050000}"/>
    <cellStyle name="Comma 5 3 3 2 3 2 3 2" xfId="22319" xr:uid="{00000000-0005-0000-0000-0000FD050000}"/>
    <cellStyle name="Comma 5 3 3 2 3 2 3 2 2" xfId="49231" xr:uid="{00000000-0005-0000-0000-0000FE050000}"/>
    <cellStyle name="Comma 5 3 3 2 3 2 3 3" xfId="35797" xr:uid="{00000000-0005-0000-0000-0000FF050000}"/>
    <cellStyle name="Comma 5 3 3 2 3 2 4" xfId="17840" xr:uid="{00000000-0005-0000-0000-000000060000}"/>
    <cellStyle name="Comma 5 3 3 2 3 2 4 2" xfId="44752" xr:uid="{00000000-0005-0000-0000-000001060000}"/>
    <cellStyle name="Comma 5 3 3 2 3 2 5" xfId="31318" xr:uid="{00000000-0005-0000-0000-000002060000}"/>
    <cellStyle name="Comma 5 3 3 2 3 3" xfId="11126" xr:uid="{00000000-0005-0000-0000-000003060000}"/>
    <cellStyle name="Comma 5 3 3 2 3 3 2" xfId="24560" xr:uid="{00000000-0005-0000-0000-000004060000}"/>
    <cellStyle name="Comma 5 3 3 2 3 3 2 2" xfId="51472" xr:uid="{00000000-0005-0000-0000-000005060000}"/>
    <cellStyle name="Comma 5 3 3 2 3 3 3" xfId="38038" xr:uid="{00000000-0005-0000-0000-000006060000}"/>
    <cellStyle name="Comma 5 3 3 2 3 4" xfId="6648" xr:uid="{00000000-0005-0000-0000-000007060000}"/>
    <cellStyle name="Comma 5 3 3 2 3 4 2" xfId="20082" xr:uid="{00000000-0005-0000-0000-000008060000}"/>
    <cellStyle name="Comma 5 3 3 2 3 4 2 2" xfId="46994" xr:uid="{00000000-0005-0000-0000-000009060000}"/>
    <cellStyle name="Comma 5 3 3 2 3 4 3" xfId="33560" xr:uid="{00000000-0005-0000-0000-00000A060000}"/>
    <cellStyle name="Comma 5 3 3 2 3 5" xfId="15603" xr:uid="{00000000-0005-0000-0000-00000B060000}"/>
    <cellStyle name="Comma 5 3 3 2 3 5 2" xfId="42515" xr:uid="{00000000-0005-0000-0000-00000C060000}"/>
    <cellStyle name="Comma 5 3 3 2 3 6" xfId="29081" xr:uid="{00000000-0005-0000-0000-00000D060000}"/>
    <cellStyle name="Comma 5 3 3 2 4" xfId="3288" xr:uid="{00000000-0005-0000-0000-00000E060000}"/>
    <cellStyle name="Comma 5 3 3 2 4 2" xfId="12245" xr:uid="{00000000-0005-0000-0000-00000F060000}"/>
    <cellStyle name="Comma 5 3 3 2 4 2 2" xfId="25679" xr:uid="{00000000-0005-0000-0000-000010060000}"/>
    <cellStyle name="Comma 5 3 3 2 4 2 2 2" xfId="52591" xr:uid="{00000000-0005-0000-0000-000011060000}"/>
    <cellStyle name="Comma 5 3 3 2 4 2 3" xfId="39157" xr:uid="{00000000-0005-0000-0000-000012060000}"/>
    <cellStyle name="Comma 5 3 3 2 4 3" xfId="7767" xr:uid="{00000000-0005-0000-0000-000013060000}"/>
    <cellStyle name="Comma 5 3 3 2 4 3 2" xfId="21201" xr:uid="{00000000-0005-0000-0000-000014060000}"/>
    <cellStyle name="Comma 5 3 3 2 4 3 2 2" xfId="48113" xr:uid="{00000000-0005-0000-0000-000015060000}"/>
    <cellStyle name="Comma 5 3 3 2 4 3 3" xfId="34679" xr:uid="{00000000-0005-0000-0000-000016060000}"/>
    <cellStyle name="Comma 5 3 3 2 4 4" xfId="16722" xr:uid="{00000000-0005-0000-0000-000017060000}"/>
    <cellStyle name="Comma 5 3 3 2 4 4 2" xfId="43634" xr:uid="{00000000-0005-0000-0000-000018060000}"/>
    <cellStyle name="Comma 5 3 3 2 4 5" xfId="30200" xr:uid="{00000000-0005-0000-0000-000019060000}"/>
    <cellStyle name="Comma 5 3 3 2 5" xfId="10008" xr:uid="{00000000-0005-0000-0000-00001A060000}"/>
    <cellStyle name="Comma 5 3 3 2 5 2" xfId="23442" xr:uid="{00000000-0005-0000-0000-00001B060000}"/>
    <cellStyle name="Comma 5 3 3 2 5 2 2" xfId="50354" xr:uid="{00000000-0005-0000-0000-00001C060000}"/>
    <cellStyle name="Comma 5 3 3 2 5 3" xfId="36920" xr:uid="{00000000-0005-0000-0000-00001D060000}"/>
    <cellStyle name="Comma 5 3 3 2 6" xfId="5530" xr:uid="{00000000-0005-0000-0000-00001E060000}"/>
    <cellStyle name="Comma 5 3 3 2 6 2" xfId="18964" xr:uid="{00000000-0005-0000-0000-00001F060000}"/>
    <cellStyle name="Comma 5 3 3 2 6 2 2" xfId="45876" xr:uid="{00000000-0005-0000-0000-000020060000}"/>
    <cellStyle name="Comma 5 3 3 2 6 3" xfId="32442" xr:uid="{00000000-0005-0000-0000-000021060000}"/>
    <cellStyle name="Comma 5 3 3 2 7" xfId="14485" xr:uid="{00000000-0005-0000-0000-000022060000}"/>
    <cellStyle name="Comma 5 3 3 2 7 2" xfId="41397" xr:uid="{00000000-0005-0000-0000-000023060000}"/>
    <cellStyle name="Comma 5 3 3 2 8" xfId="27963" xr:uid="{00000000-0005-0000-0000-000024060000}"/>
    <cellStyle name="Comma 5 3 3 3" xfId="1275" xr:uid="{00000000-0005-0000-0000-000025060000}"/>
    <cellStyle name="Comma 5 3 3 3 2" xfId="2393" xr:uid="{00000000-0005-0000-0000-000026060000}"/>
    <cellStyle name="Comma 5 3 3 3 2 2" xfId="4630" xr:uid="{00000000-0005-0000-0000-000027060000}"/>
    <cellStyle name="Comma 5 3 3 3 2 2 2" xfId="13587" xr:uid="{00000000-0005-0000-0000-000028060000}"/>
    <cellStyle name="Comma 5 3 3 3 2 2 2 2" xfId="27021" xr:uid="{00000000-0005-0000-0000-000029060000}"/>
    <cellStyle name="Comma 5 3 3 3 2 2 2 2 2" xfId="53933" xr:uid="{00000000-0005-0000-0000-00002A060000}"/>
    <cellStyle name="Comma 5 3 3 3 2 2 2 3" xfId="40499" xr:uid="{00000000-0005-0000-0000-00002B060000}"/>
    <cellStyle name="Comma 5 3 3 3 2 2 3" xfId="9109" xr:uid="{00000000-0005-0000-0000-00002C060000}"/>
    <cellStyle name="Comma 5 3 3 3 2 2 3 2" xfId="22543" xr:uid="{00000000-0005-0000-0000-00002D060000}"/>
    <cellStyle name="Comma 5 3 3 3 2 2 3 2 2" xfId="49455" xr:uid="{00000000-0005-0000-0000-00002E060000}"/>
    <cellStyle name="Comma 5 3 3 3 2 2 3 3" xfId="36021" xr:uid="{00000000-0005-0000-0000-00002F060000}"/>
    <cellStyle name="Comma 5 3 3 3 2 2 4" xfId="18064" xr:uid="{00000000-0005-0000-0000-000030060000}"/>
    <cellStyle name="Comma 5 3 3 3 2 2 4 2" xfId="44976" xr:uid="{00000000-0005-0000-0000-000031060000}"/>
    <cellStyle name="Comma 5 3 3 3 2 2 5" xfId="31542" xr:uid="{00000000-0005-0000-0000-000032060000}"/>
    <cellStyle name="Comma 5 3 3 3 2 3" xfId="11350" xr:uid="{00000000-0005-0000-0000-000033060000}"/>
    <cellStyle name="Comma 5 3 3 3 2 3 2" xfId="24784" xr:uid="{00000000-0005-0000-0000-000034060000}"/>
    <cellStyle name="Comma 5 3 3 3 2 3 2 2" xfId="51696" xr:uid="{00000000-0005-0000-0000-000035060000}"/>
    <cellStyle name="Comma 5 3 3 3 2 3 3" xfId="38262" xr:uid="{00000000-0005-0000-0000-000036060000}"/>
    <cellStyle name="Comma 5 3 3 3 2 4" xfId="6872" xr:uid="{00000000-0005-0000-0000-000037060000}"/>
    <cellStyle name="Comma 5 3 3 3 2 4 2" xfId="20306" xr:uid="{00000000-0005-0000-0000-000038060000}"/>
    <cellStyle name="Comma 5 3 3 3 2 4 2 2" xfId="47218" xr:uid="{00000000-0005-0000-0000-000039060000}"/>
    <cellStyle name="Comma 5 3 3 3 2 4 3" xfId="33784" xr:uid="{00000000-0005-0000-0000-00003A060000}"/>
    <cellStyle name="Comma 5 3 3 3 2 5" xfId="15827" xr:uid="{00000000-0005-0000-0000-00003B060000}"/>
    <cellStyle name="Comma 5 3 3 3 2 5 2" xfId="42739" xr:uid="{00000000-0005-0000-0000-00003C060000}"/>
    <cellStyle name="Comma 5 3 3 3 2 6" xfId="29305" xr:uid="{00000000-0005-0000-0000-00003D060000}"/>
    <cellStyle name="Comma 5 3 3 3 3" xfId="3512" xr:uid="{00000000-0005-0000-0000-00003E060000}"/>
    <cellStyle name="Comma 5 3 3 3 3 2" xfId="12469" xr:uid="{00000000-0005-0000-0000-00003F060000}"/>
    <cellStyle name="Comma 5 3 3 3 3 2 2" xfId="25903" xr:uid="{00000000-0005-0000-0000-000040060000}"/>
    <cellStyle name="Comma 5 3 3 3 3 2 2 2" xfId="52815" xr:uid="{00000000-0005-0000-0000-000041060000}"/>
    <cellStyle name="Comma 5 3 3 3 3 2 3" xfId="39381" xr:uid="{00000000-0005-0000-0000-000042060000}"/>
    <cellStyle name="Comma 5 3 3 3 3 3" xfId="7991" xr:uid="{00000000-0005-0000-0000-000043060000}"/>
    <cellStyle name="Comma 5 3 3 3 3 3 2" xfId="21425" xr:uid="{00000000-0005-0000-0000-000044060000}"/>
    <cellStyle name="Comma 5 3 3 3 3 3 2 2" xfId="48337" xr:uid="{00000000-0005-0000-0000-000045060000}"/>
    <cellStyle name="Comma 5 3 3 3 3 3 3" xfId="34903" xr:uid="{00000000-0005-0000-0000-000046060000}"/>
    <cellStyle name="Comma 5 3 3 3 3 4" xfId="16946" xr:uid="{00000000-0005-0000-0000-000047060000}"/>
    <cellStyle name="Comma 5 3 3 3 3 4 2" xfId="43858" xr:uid="{00000000-0005-0000-0000-000048060000}"/>
    <cellStyle name="Comma 5 3 3 3 3 5" xfId="30424" xr:uid="{00000000-0005-0000-0000-000049060000}"/>
    <cellStyle name="Comma 5 3 3 3 4" xfId="10232" xr:uid="{00000000-0005-0000-0000-00004A060000}"/>
    <cellStyle name="Comma 5 3 3 3 4 2" xfId="23666" xr:uid="{00000000-0005-0000-0000-00004B060000}"/>
    <cellStyle name="Comma 5 3 3 3 4 2 2" xfId="50578" xr:uid="{00000000-0005-0000-0000-00004C060000}"/>
    <cellStyle name="Comma 5 3 3 3 4 3" xfId="37144" xr:uid="{00000000-0005-0000-0000-00004D060000}"/>
    <cellStyle name="Comma 5 3 3 3 5" xfId="5754" xr:uid="{00000000-0005-0000-0000-00004E060000}"/>
    <cellStyle name="Comma 5 3 3 3 5 2" xfId="19188" xr:uid="{00000000-0005-0000-0000-00004F060000}"/>
    <cellStyle name="Comma 5 3 3 3 5 2 2" xfId="46100" xr:uid="{00000000-0005-0000-0000-000050060000}"/>
    <cellStyle name="Comma 5 3 3 3 5 3" xfId="32666" xr:uid="{00000000-0005-0000-0000-000051060000}"/>
    <cellStyle name="Comma 5 3 3 3 6" xfId="14709" xr:uid="{00000000-0005-0000-0000-000052060000}"/>
    <cellStyle name="Comma 5 3 3 3 6 2" xfId="41621" xr:uid="{00000000-0005-0000-0000-000053060000}"/>
    <cellStyle name="Comma 5 3 3 3 7" xfId="28187" xr:uid="{00000000-0005-0000-0000-000054060000}"/>
    <cellStyle name="Comma 5 3 3 4" xfId="1498" xr:uid="{00000000-0005-0000-0000-000055060000}"/>
    <cellStyle name="Comma 5 3 3 4 2" xfId="2616" xr:uid="{00000000-0005-0000-0000-000056060000}"/>
    <cellStyle name="Comma 5 3 3 4 2 2" xfId="4853" xr:uid="{00000000-0005-0000-0000-000057060000}"/>
    <cellStyle name="Comma 5 3 3 4 2 2 2" xfId="13810" xr:uid="{00000000-0005-0000-0000-000058060000}"/>
    <cellStyle name="Comma 5 3 3 4 2 2 2 2" xfId="27244" xr:uid="{00000000-0005-0000-0000-000059060000}"/>
    <cellStyle name="Comma 5 3 3 4 2 2 2 2 2" xfId="54156" xr:uid="{00000000-0005-0000-0000-00005A060000}"/>
    <cellStyle name="Comma 5 3 3 4 2 2 2 3" xfId="40722" xr:uid="{00000000-0005-0000-0000-00005B060000}"/>
    <cellStyle name="Comma 5 3 3 4 2 2 3" xfId="9332" xr:uid="{00000000-0005-0000-0000-00005C060000}"/>
    <cellStyle name="Comma 5 3 3 4 2 2 3 2" xfId="22766" xr:uid="{00000000-0005-0000-0000-00005D060000}"/>
    <cellStyle name="Comma 5 3 3 4 2 2 3 2 2" xfId="49678" xr:uid="{00000000-0005-0000-0000-00005E060000}"/>
    <cellStyle name="Comma 5 3 3 4 2 2 3 3" xfId="36244" xr:uid="{00000000-0005-0000-0000-00005F060000}"/>
    <cellStyle name="Comma 5 3 3 4 2 2 4" xfId="18287" xr:uid="{00000000-0005-0000-0000-000060060000}"/>
    <cellStyle name="Comma 5 3 3 4 2 2 4 2" xfId="45199" xr:uid="{00000000-0005-0000-0000-000061060000}"/>
    <cellStyle name="Comma 5 3 3 4 2 2 5" xfId="31765" xr:uid="{00000000-0005-0000-0000-000062060000}"/>
    <cellStyle name="Comma 5 3 3 4 2 3" xfId="11573" xr:uid="{00000000-0005-0000-0000-000063060000}"/>
    <cellStyle name="Comma 5 3 3 4 2 3 2" xfId="25007" xr:uid="{00000000-0005-0000-0000-000064060000}"/>
    <cellStyle name="Comma 5 3 3 4 2 3 2 2" xfId="51919" xr:uid="{00000000-0005-0000-0000-000065060000}"/>
    <cellStyle name="Comma 5 3 3 4 2 3 3" xfId="38485" xr:uid="{00000000-0005-0000-0000-000066060000}"/>
    <cellStyle name="Comma 5 3 3 4 2 4" xfId="7095" xr:uid="{00000000-0005-0000-0000-000067060000}"/>
    <cellStyle name="Comma 5 3 3 4 2 4 2" xfId="20529" xr:uid="{00000000-0005-0000-0000-000068060000}"/>
    <cellStyle name="Comma 5 3 3 4 2 4 2 2" xfId="47441" xr:uid="{00000000-0005-0000-0000-000069060000}"/>
    <cellStyle name="Comma 5 3 3 4 2 4 3" xfId="34007" xr:uid="{00000000-0005-0000-0000-00006A060000}"/>
    <cellStyle name="Comma 5 3 3 4 2 5" xfId="16050" xr:uid="{00000000-0005-0000-0000-00006B060000}"/>
    <cellStyle name="Comma 5 3 3 4 2 5 2" xfId="42962" xr:uid="{00000000-0005-0000-0000-00006C060000}"/>
    <cellStyle name="Comma 5 3 3 4 2 6" xfId="29528" xr:uid="{00000000-0005-0000-0000-00006D060000}"/>
    <cellStyle name="Comma 5 3 3 4 3" xfId="3735" xr:uid="{00000000-0005-0000-0000-00006E060000}"/>
    <cellStyle name="Comma 5 3 3 4 3 2" xfId="12692" xr:uid="{00000000-0005-0000-0000-00006F060000}"/>
    <cellStyle name="Comma 5 3 3 4 3 2 2" xfId="26126" xr:uid="{00000000-0005-0000-0000-000070060000}"/>
    <cellStyle name="Comma 5 3 3 4 3 2 2 2" xfId="53038" xr:uid="{00000000-0005-0000-0000-000071060000}"/>
    <cellStyle name="Comma 5 3 3 4 3 2 3" xfId="39604" xr:uid="{00000000-0005-0000-0000-000072060000}"/>
    <cellStyle name="Comma 5 3 3 4 3 3" xfId="8214" xr:uid="{00000000-0005-0000-0000-000073060000}"/>
    <cellStyle name="Comma 5 3 3 4 3 3 2" xfId="21648" xr:uid="{00000000-0005-0000-0000-000074060000}"/>
    <cellStyle name="Comma 5 3 3 4 3 3 2 2" xfId="48560" xr:uid="{00000000-0005-0000-0000-000075060000}"/>
    <cellStyle name="Comma 5 3 3 4 3 3 3" xfId="35126" xr:uid="{00000000-0005-0000-0000-000076060000}"/>
    <cellStyle name="Comma 5 3 3 4 3 4" xfId="17169" xr:uid="{00000000-0005-0000-0000-000077060000}"/>
    <cellStyle name="Comma 5 3 3 4 3 4 2" xfId="44081" xr:uid="{00000000-0005-0000-0000-000078060000}"/>
    <cellStyle name="Comma 5 3 3 4 3 5" xfId="30647" xr:uid="{00000000-0005-0000-0000-000079060000}"/>
    <cellStyle name="Comma 5 3 3 4 4" xfId="10455" xr:uid="{00000000-0005-0000-0000-00007A060000}"/>
    <cellStyle name="Comma 5 3 3 4 4 2" xfId="23889" xr:uid="{00000000-0005-0000-0000-00007B060000}"/>
    <cellStyle name="Comma 5 3 3 4 4 2 2" xfId="50801" xr:uid="{00000000-0005-0000-0000-00007C060000}"/>
    <cellStyle name="Comma 5 3 3 4 4 3" xfId="37367" xr:uid="{00000000-0005-0000-0000-00007D060000}"/>
    <cellStyle name="Comma 5 3 3 4 5" xfId="5977" xr:uid="{00000000-0005-0000-0000-00007E060000}"/>
    <cellStyle name="Comma 5 3 3 4 5 2" xfId="19411" xr:uid="{00000000-0005-0000-0000-00007F060000}"/>
    <cellStyle name="Comma 5 3 3 4 5 2 2" xfId="46323" xr:uid="{00000000-0005-0000-0000-000080060000}"/>
    <cellStyle name="Comma 5 3 3 4 5 3" xfId="32889" xr:uid="{00000000-0005-0000-0000-000081060000}"/>
    <cellStyle name="Comma 5 3 3 4 6" xfId="14932" xr:uid="{00000000-0005-0000-0000-000082060000}"/>
    <cellStyle name="Comma 5 3 3 4 6 2" xfId="41844" xr:uid="{00000000-0005-0000-0000-000083060000}"/>
    <cellStyle name="Comma 5 3 3 4 7" xfId="28410" xr:uid="{00000000-0005-0000-0000-000084060000}"/>
    <cellStyle name="Comma 5 3 3 5" xfId="1946" xr:uid="{00000000-0005-0000-0000-000085060000}"/>
    <cellStyle name="Comma 5 3 3 5 2" xfId="4183" xr:uid="{00000000-0005-0000-0000-000086060000}"/>
    <cellStyle name="Comma 5 3 3 5 2 2" xfId="13140" xr:uid="{00000000-0005-0000-0000-000087060000}"/>
    <cellStyle name="Comma 5 3 3 5 2 2 2" xfId="26574" xr:uid="{00000000-0005-0000-0000-000088060000}"/>
    <cellStyle name="Comma 5 3 3 5 2 2 2 2" xfId="53486" xr:uid="{00000000-0005-0000-0000-000089060000}"/>
    <cellStyle name="Comma 5 3 3 5 2 2 3" xfId="40052" xr:uid="{00000000-0005-0000-0000-00008A060000}"/>
    <cellStyle name="Comma 5 3 3 5 2 3" xfId="8662" xr:uid="{00000000-0005-0000-0000-00008B060000}"/>
    <cellStyle name="Comma 5 3 3 5 2 3 2" xfId="22096" xr:uid="{00000000-0005-0000-0000-00008C060000}"/>
    <cellStyle name="Comma 5 3 3 5 2 3 2 2" xfId="49008" xr:uid="{00000000-0005-0000-0000-00008D060000}"/>
    <cellStyle name="Comma 5 3 3 5 2 3 3" xfId="35574" xr:uid="{00000000-0005-0000-0000-00008E060000}"/>
    <cellStyle name="Comma 5 3 3 5 2 4" xfId="17617" xr:uid="{00000000-0005-0000-0000-00008F060000}"/>
    <cellStyle name="Comma 5 3 3 5 2 4 2" xfId="44529" xr:uid="{00000000-0005-0000-0000-000090060000}"/>
    <cellStyle name="Comma 5 3 3 5 2 5" xfId="31095" xr:uid="{00000000-0005-0000-0000-000091060000}"/>
    <cellStyle name="Comma 5 3 3 5 3" xfId="10903" xr:uid="{00000000-0005-0000-0000-000092060000}"/>
    <cellStyle name="Comma 5 3 3 5 3 2" xfId="24337" xr:uid="{00000000-0005-0000-0000-000093060000}"/>
    <cellStyle name="Comma 5 3 3 5 3 2 2" xfId="51249" xr:uid="{00000000-0005-0000-0000-000094060000}"/>
    <cellStyle name="Comma 5 3 3 5 3 3" xfId="37815" xr:uid="{00000000-0005-0000-0000-000095060000}"/>
    <cellStyle name="Comma 5 3 3 5 4" xfId="6425" xr:uid="{00000000-0005-0000-0000-000096060000}"/>
    <cellStyle name="Comma 5 3 3 5 4 2" xfId="19859" xr:uid="{00000000-0005-0000-0000-000097060000}"/>
    <cellStyle name="Comma 5 3 3 5 4 2 2" xfId="46771" xr:uid="{00000000-0005-0000-0000-000098060000}"/>
    <cellStyle name="Comma 5 3 3 5 4 3" xfId="33337" xr:uid="{00000000-0005-0000-0000-000099060000}"/>
    <cellStyle name="Comma 5 3 3 5 5" xfId="15380" xr:uid="{00000000-0005-0000-0000-00009A060000}"/>
    <cellStyle name="Comma 5 3 3 5 5 2" xfId="42292" xr:uid="{00000000-0005-0000-0000-00009B060000}"/>
    <cellStyle name="Comma 5 3 3 5 6" xfId="28858" xr:uid="{00000000-0005-0000-0000-00009C060000}"/>
    <cellStyle name="Comma 5 3 3 6" xfId="3065" xr:uid="{00000000-0005-0000-0000-00009D060000}"/>
    <cellStyle name="Comma 5 3 3 6 2" xfId="12022" xr:uid="{00000000-0005-0000-0000-00009E060000}"/>
    <cellStyle name="Comma 5 3 3 6 2 2" xfId="25456" xr:uid="{00000000-0005-0000-0000-00009F060000}"/>
    <cellStyle name="Comma 5 3 3 6 2 2 2" xfId="52368" xr:uid="{00000000-0005-0000-0000-0000A0060000}"/>
    <cellStyle name="Comma 5 3 3 6 2 3" xfId="38934" xr:uid="{00000000-0005-0000-0000-0000A1060000}"/>
    <cellStyle name="Comma 5 3 3 6 3" xfId="7544" xr:uid="{00000000-0005-0000-0000-0000A2060000}"/>
    <cellStyle name="Comma 5 3 3 6 3 2" xfId="20978" xr:uid="{00000000-0005-0000-0000-0000A3060000}"/>
    <cellStyle name="Comma 5 3 3 6 3 2 2" xfId="47890" xr:uid="{00000000-0005-0000-0000-0000A4060000}"/>
    <cellStyle name="Comma 5 3 3 6 3 3" xfId="34456" xr:uid="{00000000-0005-0000-0000-0000A5060000}"/>
    <cellStyle name="Comma 5 3 3 6 4" xfId="16499" xr:uid="{00000000-0005-0000-0000-0000A6060000}"/>
    <cellStyle name="Comma 5 3 3 6 4 2" xfId="43411" xr:uid="{00000000-0005-0000-0000-0000A7060000}"/>
    <cellStyle name="Comma 5 3 3 6 5" xfId="29977" xr:uid="{00000000-0005-0000-0000-0000A8060000}"/>
    <cellStyle name="Comma 5 3 3 7" xfId="9785" xr:uid="{00000000-0005-0000-0000-0000A9060000}"/>
    <cellStyle name="Comma 5 3 3 7 2" xfId="23219" xr:uid="{00000000-0005-0000-0000-0000AA060000}"/>
    <cellStyle name="Comma 5 3 3 7 2 2" xfId="50131" xr:uid="{00000000-0005-0000-0000-0000AB060000}"/>
    <cellStyle name="Comma 5 3 3 7 3" xfId="36697" xr:uid="{00000000-0005-0000-0000-0000AC060000}"/>
    <cellStyle name="Comma 5 3 3 8" xfId="5307" xr:uid="{00000000-0005-0000-0000-0000AD060000}"/>
    <cellStyle name="Comma 5 3 3 8 2" xfId="18741" xr:uid="{00000000-0005-0000-0000-0000AE060000}"/>
    <cellStyle name="Comma 5 3 3 8 2 2" xfId="45653" xr:uid="{00000000-0005-0000-0000-0000AF060000}"/>
    <cellStyle name="Comma 5 3 3 8 3" xfId="32219" xr:uid="{00000000-0005-0000-0000-0000B0060000}"/>
    <cellStyle name="Comma 5 3 3 9" xfId="14262" xr:uid="{00000000-0005-0000-0000-0000B1060000}"/>
    <cellStyle name="Comma 5 3 3 9 2" xfId="41174" xr:uid="{00000000-0005-0000-0000-0000B2060000}"/>
    <cellStyle name="Comma 5 3 4" xfId="978" xr:uid="{00000000-0005-0000-0000-0000B3060000}"/>
    <cellStyle name="Comma 5 3 4 2" xfId="1649" xr:uid="{00000000-0005-0000-0000-0000B4060000}"/>
    <cellStyle name="Comma 5 3 4 2 2" xfId="2767" xr:uid="{00000000-0005-0000-0000-0000B5060000}"/>
    <cellStyle name="Comma 5 3 4 2 2 2" xfId="5004" xr:uid="{00000000-0005-0000-0000-0000B6060000}"/>
    <cellStyle name="Comma 5 3 4 2 2 2 2" xfId="13961" xr:uid="{00000000-0005-0000-0000-0000B7060000}"/>
    <cellStyle name="Comma 5 3 4 2 2 2 2 2" xfId="27395" xr:uid="{00000000-0005-0000-0000-0000B8060000}"/>
    <cellStyle name="Comma 5 3 4 2 2 2 2 2 2" xfId="54307" xr:uid="{00000000-0005-0000-0000-0000B9060000}"/>
    <cellStyle name="Comma 5 3 4 2 2 2 2 3" xfId="40873" xr:uid="{00000000-0005-0000-0000-0000BA060000}"/>
    <cellStyle name="Comma 5 3 4 2 2 2 3" xfId="9483" xr:uid="{00000000-0005-0000-0000-0000BB060000}"/>
    <cellStyle name="Comma 5 3 4 2 2 2 3 2" xfId="22917" xr:uid="{00000000-0005-0000-0000-0000BC060000}"/>
    <cellStyle name="Comma 5 3 4 2 2 2 3 2 2" xfId="49829" xr:uid="{00000000-0005-0000-0000-0000BD060000}"/>
    <cellStyle name="Comma 5 3 4 2 2 2 3 3" xfId="36395" xr:uid="{00000000-0005-0000-0000-0000BE060000}"/>
    <cellStyle name="Comma 5 3 4 2 2 2 4" xfId="18438" xr:uid="{00000000-0005-0000-0000-0000BF060000}"/>
    <cellStyle name="Comma 5 3 4 2 2 2 4 2" xfId="45350" xr:uid="{00000000-0005-0000-0000-0000C0060000}"/>
    <cellStyle name="Comma 5 3 4 2 2 2 5" xfId="31916" xr:uid="{00000000-0005-0000-0000-0000C1060000}"/>
    <cellStyle name="Comma 5 3 4 2 2 3" xfId="11724" xr:uid="{00000000-0005-0000-0000-0000C2060000}"/>
    <cellStyle name="Comma 5 3 4 2 2 3 2" xfId="25158" xr:uid="{00000000-0005-0000-0000-0000C3060000}"/>
    <cellStyle name="Comma 5 3 4 2 2 3 2 2" xfId="52070" xr:uid="{00000000-0005-0000-0000-0000C4060000}"/>
    <cellStyle name="Comma 5 3 4 2 2 3 3" xfId="38636" xr:uid="{00000000-0005-0000-0000-0000C5060000}"/>
    <cellStyle name="Comma 5 3 4 2 2 4" xfId="7246" xr:uid="{00000000-0005-0000-0000-0000C6060000}"/>
    <cellStyle name="Comma 5 3 4 2 2 4 2" xfId="20680" xr:uid="{00000000-0005-0000-0000-0000C7060000}"/>
    <cellStyle name="Comma 5 3 4 2 2 4 2 2" xfId="47592" xr:uid="{00000000-0005-0000-0000-0000C8060000}"/>
    <cellStyle name="Comma 5 3 4 2 2 4 3" xfId="34158" xr:uid="{00000000-0005-0000-0000-0000C9060000}"/>
    <cellStyle name="Comma 5 3 4 2 2 5" xfId="16201" xr:uid="{00000000-0005-0000-0000-0000CA060000}"/>
    <cellStyle name="Comma 5 3 4 2 2 5 2" xfId="43113" xr:uid="{00000000-0005-0000-0000-0000CB060000}"/>
    <cellStyle name="Comma 5 3 4 2 2 6" xfId="29679" xr:uid="{00000000-0005-0000-0000-0000CC060000}"/>
    <cellStyle name="Comma 5 3 4 2 3" xfId="3886" xr:uid="{00000000-0005-0000-0000-0000CD060000}"/>
    <cellStyle name="Comma 5 3 4 2 3 2" xfId="12843" xr:uid="{00000000-0005-0000-0000-0000CE060000}"/>
    <cellStyle name="Comma 5 3 4 2 3 2 2" xfId="26277" xr:uid="{00000000-0005-0000-0000-0000CF060000}"/>
    <cellStyle name="Comma 5 3 4 2 3 2 2 2" xfId="53189" xr:uid="{00000000-0005-0000-0000-0000D0060000}"/>
    <cellStyle name="Comma 5 3 4 2 3 2 3" xfId="39755" xr:uid="{00000000-0005-0000-0000-0000D1060000}"/>
    <cellStyle name="Comma 5 3 4 2 3 3" xfId="8365" xr:uid="{00000000-0005-0000-0000-0000D2060000}"/>
    <cellStyle name="Comma 5 3 4 2 3 3 2" xfId="21799" xr:uid="{00000000-0005-0000-0000-0000D3060000}"/>
    <cellStyle name="Comma 5 3 4 2 3 3 2 2" xfId="48711" xr:uid="{00000000-0005-0000-0000-0000D4060000}"/>
    <cellStyle name="Comma 5 3 4 2 3 3 3" xfId="35277" xr:uid="{00000000-0005-0000-0000-0000D5060000}"/>
    <cellStyle name="Comma 5 3 4 2 3 4" xfId="17320" xr:uid="{00000000-0005-0000-0000-0000D6060000}"/>
    <cellStyle name="Comma 5 3 4 2 3 4 2" xfId="44232" xr:uid="{00000000-0005-0000-0000-0000D7060000}"/>
    <cellStyle name="Comma 5 3 4 2 3 5" xfId="30798" xr:uid="{00000000-0005-0000-0000-0000D8060000}"/>
    <cellStyle name="Comma 5 3 4 2 4" xfId="10606" xr:uid="{00000000-0005-0000-0000-0000D9060000}"/>
    <cellStyle name="Comma 5 3 4 2 4 2" xfId="24040" xr:uid="{00000000-0005-0000-0000-0000DA060000}"/>
    <cellStyle name="Comma 5 3 4 2 4 2 2" xfId="50952" xr:uid="{00000000-0005-0000-0000-0000DB060000}"/>
    <cellStyle name="Comma 5 3 4 2 4 3" xfId="37518" xr:uid="{00000000-0005-0000-0000-0000DC060000}"/>
    <cellStyle name="Comma 5 3 4 2 5" xfId="6128" xr:uid="{00000000-0005-0000-0000-0000DD060000}"/>
    <cellStyle name="Comma 5 3 4 2 5 2" xfId="19562" xr:uid="{00000000-0005-0000-0000-0000DE060000}"/>
    <cellStyle name="Comma 5 3 4 2 5 2 2" xfId="46474" xr:uid="{00000000-0005-0000-0000-0000DF060000}"/>
    <cellStyle name="Comma 5 3 4 2 5 3" xfId="33040" xr:uid="{00000000-0005-0000-0000-0000E0060000}"/>
    <cellStyle name="Comma 5 3 4 2 6" xfId="15083" xr:uid="{00000000-0005-0000-0000-0000E1060000}"/>
    <cellStyle name="Comma 5 3 4 2 6 2" xfId="41995" xr:uid="{00000000-0005-0000-0000-0000E2060000}"/>
    <cellStyle name="Comma 5 3 4 2 7" xfId="28561" xr:uid="{00000000-0005-0000-0000-0000E3060000}"/>
    <cellStyle name="Comma 5 3 4 3" xfId="2097" xr:uid="{00000000-0005-0000-0000-0000E4060000}"/>
    <cellStyle name="Comma 5 3 4 3 2" xfId="4334" xr:uid="{00000000-0005-0000-0000-0000E5060000}"/>
    <cellStyle name="Comma 5 3 4 3 2 2" xfId="13291" xr:uid="{00000000-0005-0000-0000-0000E6060000}"/>
    <cellStyle name="Comma 5 3 4 3 2 2 2" xfId="26725" xr:uid="{00000000-0005-0000-0000-0000E7060000}"/>
    <cellStyle name="Comma 5 3 4 3 2 2 2 2" xfId="53637" xr:uid="{00000000-0005-0000-0000-0000E8060000}"/>
    <cellStyle name="Comma 5 3 4 3 2 2 3" xfId="40203" xr:uid="{00000000-0005-0000-0000-0000E9060000}"/>
    <cellStyle name="Comma 5 3 4 3 2 3" xfId="8813" xr:uid="{00000000-0005-0000-0000-0000EA060000}"/>
    <cellStyle name="Comma 5 3 4 3 2 3 2" xfId="22247" xr:uid="{00000000-0005-0000-0000-0000EB060000}"/>
    <cellStyle name="Comma 5 3 4 3 2 3 2 2" xfId="49159" xr:uid="{00000000-0005-0000-0000-0000EC060000}"/>
    <cellStyle name="Comma 5 3 4 3 2 3 3" xfId="35725" xr:uid="{00000000-0005-0000-0000-0000ED060000}"/>
    <cellStyle name="Comma 5 3 4 3 2 4" xfId="17768" xr:uid="{00000000-0005-0000-0000-0000EE060000}"/>
    <cellStyle name="Comma 5 3 4 3 2 4 2" xfId="44680" xr:uid="{00000000-0005-0000-0000-0000EF060000}"/>
    <cellStyle name="Comma 5 3 4 3 2 5" xfId="31246" xr:uid="{00000000-0005-0000-0000-0000F0060000}"/>
    <cellStyle name="Comma 5 3 4 3 3" xfId="11054" xr:uid="{00000000-0005-0000-0000-0000F1060000}"/>
    <cellStyle name="Comma 5 3 4 3 3 2" xfId="24488" xr:uid="{00000000-0005-0000-0000-0000F2060000}"/>
    <cellStyle name="Comma 5 3 4 3 3 2 2" xfId="51400" xr:uid="{00000000-0005-0000-0000-0000F3060000}"/>
    <cellStyle name="Comma 5 3 4 3 3 3" xfId="37966" xr:uid="{00000000-0005-0000-0000-0000F4060000}"/>
    <cellStyle name="Comma 5 3 4 3 4" xfId="6576" xr:uid="{00000000-0005-0000-0000-0000F5060000}"/>
    <cellStyle name="Comma 5 3 4 3 4 2" xfId="20010" xr:uid="{00000000-0005-0000-0000-0000F6060000}"/>
    <cellStyle name="Comma 5 3 4 3 4 2 2" xfId="46922" xr:uid="{00000000-0005-0000-0000-0000F7060000}"/>
    <cellStyle name="Comma 5 3 4 3 4 3" xfId="33488" xr:uid="{00000000-0005-0000-0000-0000F8060000}"/>
    <cellStyle name="Comma 5 3 4 3 5" xfId="15531" xr:uid="{00000000-0005-0000-0000-0000F9060000}"/>
    <cellStyle name="Comma 5 3 4 3 5 2" xfId="42443" xr:uid="{00000000-0005-0000-0000-0000FA060000}"/>
    <cellStyle name="Comma 5 3 4 3 6" xfId="29009" xr:uid="{00000000-0005-0000-0000-0000FB060000}"/>
    <cellStyle name="Comma 5 3 4 4" xfId="3216" xr:uid="{00000000-0005-0000-0000-0000FC060000}"/>
    <cellStyle name="Comma 5 3 4 4 2" xfId="12173" xr:uid="{00000000-0005-0000-0000-0000FD060000}"/>
    <cellStyle name="Comma 5 3 4 4 2 2" xfId="25607" xr:uid="{00000000-0005-0000-0000-0000FE060000}"/>
    <cellStyle name="Comma 5 3 4 4 2 2 2" xfId="52519" xr:uid="{00000000-0005-0000-0000-0000FF060000}"/>
    <cellStyle name="Comma 5 3 4 4 2 3" xfId="39085" xr:uid="{00000000-0005-0000-0000-000000070000}"/>
    <cellStyle name="Comma 5 3 4 4 3" xfId="7695" xr:uid="{00000000-0005-0000-0000-000001070000}"/>
    <cellStyle name="Comma 5 3 4 4 3 2" xfId="21129" xr:uid="{00000000-0005-0000-0000-000002070000}"/>
    <cellStyle name="Comma 5 3 4 4 3 2 2" xfId="48041" xr:uid="{00000000-0005-0000-0000-000003070000}"/>
    <cellStyle name="Comma 5 3 4 4 3 3" xfId="34607" xr:uid="{00000000-0005-0000-0000-000004070000}"/>
    <cellStyle name="Comma 5 3 4 4 4" xfId="16650" xr:uid="{00000000-0005-0000-0000-000005070000}"/>
    <cellStyle name="Comma 5 3 4 4 4 2" xfId="43562" xr:uid="{00000000-0005-0000-0000-000006070000}"/>
    <cellStyle name="Comma 5 3 4 4 5" xfId="30128" xr:uid="{00000000-0005-0000-0000-000007070000}"/>
    <cellStyle name="Comma 5 3 4 5" xfId="9936" xr:uid="{00000000-0005-0000-0000-000008070000}"/>
    <cellStyle name="Comma 5 3 4 5 2" xfId="23370" xr:uid="{00000000-0005-0000-0000-000009070000}"/>
    <cellStyle name="Comma 5 3 4 5 2 2" xfId="50282" xr:uid="{00000000-0005-0000-0000-00000A070000}"/>
    <cellStyle name="Comma 5 3 4 5 3" xfId="36848" xr:uid="{00000000-0005-0000-0000-00000B070000}"/>
    <cellStyle name="Comma 5 3 4 6" xfId="5458" xr:uid="{00000000-0005-0000-0000-00000C070000}"/>
    <cellStyle name="Comma 5 3 4 6 2" xfId="18892" xr:uid="{00000000-0005-0000-0000-00000D070000}"/>
    <cellStyle name="Comma 5 3 4 6 2 2" xfId="45804" xr:uid="{00000000-0005-0000-0000-00000E070000}"/>
    <cellStyle name="Comma 5 3 4 6 3" xfId="32370" xr:uid="{00000000-0005-0000-0000-00000F070000}"/>
    <cellStyle name="Comma 5 3 4 7" xfId="14413" xr:uid="{00000000-0005-0000-0000-000010070000}"/>
    <cellStyle name="Comma 5 3 4 7 2" xfId="41325" xr:uid="{00000000-0005-0000-0000-000011070000}"/>
    <cellStyle name="Comma 5 3 4 8" xfId="27891" xr:uid="{00000000-0005-0000-0000-000012070000}"/>
    <cellStyle name="Comma 5 3 5" xfId="1203" xr:uid="{00000000-0005-0000-0000-000013070000}"/>
    <cellStyle name="Comma 5 3 5 2" xfId="2321" xr:uid="{00000000-0005-0000-0000-000014070000}"/>
    <cellStyle name="Comma 5 3 5 2 2" xfId="4558" xr:uid="{00000000-0005-0000-0000-000015070000}"/>
    <cellStyle name="Comma 5 3 5 2 2 2" xfId="13515" xr:uid="{00000000-0005-0000-0000-000016070000}"/>
    <cellStyle name="Comma 5 3 5 2 2 2 2" xfId="26949" xr:uid="{00000000-0005-0000-0000-000017070000}"/>
    <cellStyle name="Comma 5 3 5 2 2 2 2 2" xfId="53861" xr:uid="{00000000-0005-0000-0000-000018070000}"/>
    <cellStyle name="Comma 5 3 5 2 2 2 3" xfId="40427" xr:uid="{00000000-0005-0000-0000-000019070000}"/>
    <cellStyle name="Comma 5 3 5 2 2 3" xfId="9037" xr:uid="{00000000-0005-0000-0000-00001A070000}"/>
    <cellStyle name="Comma 5 3 5 2 2 3 2" xfId="22471" xr:uid="{00000000-0005-0000-0000-00001B070000}"/>
    <cellStyle name="Comma 5 3 5 2 2 3 2 2" xfId="49383" xr:uid="{00000000-0005-0000-0000-00001C070000}"/>
    <cellStyle name="Comma 5 3 5 2 2 3 3" xfId="35949" xr:uid="{00000000-0005-0000-0000-00001D070000}"/>
    <cellStyle name="Comma 5 3 5 2 2 4" xfId="17992" xr:uid="{00000000-0005-0000-0000-00001E070000}"/>
    <cellStyle name="Comma 5 3 5 2 2 4 2" xfId="44904" xr:uid="{00000000-0005-0000-0000-00001F070000}"/>
    <cellStyle name="Comma 5 3 5 2 2 5" xfId="31470" xr:uid="{00000000-0005-0000-0000-000020070000}"/>
    <cellStyle name="Comma 5 3 5 2 3" xfId="11278" xr:uid="{00000000-0005-0000-0000-000021070000}"/>
    <cellStyle name="Comma 5 3 5 2 3 2" xfId="24712" xr:uid="{00000000-0005-0000-0000-000022070000}"/>
    <cellStyle name="Comma 5 3 5 2 3 2 2" xfId="51624" xr:uid="{00000000-0005-0000-0000-000023070000}"/>
    <cellStyle name="Comma 5 3 5 2 3 3" xfId="38190" xr:uid="{00000000-0005-0000-0000-000024070000}"/>
    <cellStyle name="Comma 5 3 5 2 4" xfId="6800" xr:uid="{00000000-0005-0000-0000-000025070000}"/>
    <cellStyle name="Comma 5 3 5 2 4 2" xfId="20234" xr:uid="{00000000-0005-0000-0000-000026070000}"/>
    <cellStyle name="Comma 5 3 5 2 4 2 2" xfId="47146" xr:uid="{00000000-0005-0000-0000-000027070000}"/>
    <cellStyle name="Comma 5 3 5 2 4 3" xfId="33712" xr:uid="{00000000-0005-0000-0000-000028070000}"/>
    <cellStyle name="Comma 5 3 5 2 5" xfId="15755" xr:uid="{00000000-0005-0000-0000-000029070000}"/>
    <cellStyle name="Comma 5 3 5 2 5 2" xfId="42667" xr:uid="{00000000-0005-0000-0000-00002A070000}"/>
    <cellStyle name="Comma 5 3 5 2 6" xfId="29233" xr:uid="{00000000-0005-0000-0000-00002B070000}"/>
    <cellStyle name="Comma 5 3 5 3" xfId="3440" xr:uid="{00000000-0005-0000-0000-00002C070000}"/>
    <cellStyle name="Comma 5 3 5 3 2" xfId="12397" xr:uid="{00000000-0005-0000-0000-00002D070000}"/>
    <cellStyle name="Comma 5 3 5 3 2 2" xfId="25831" xr:uid="{00000000-0005-0000-0000-00002E070000}"/>
    <cellStyle name="Comma 5 3 5 3 2 2 2" xfId="52743" xr:uid="{00000000-0005-0000-0000-00002F070000}"/>
    <cellStyle name="Comma 5 3 5 3 2 3" xfId="39309" xr:uid="{00000000-0005-0000-0000-000030070000}"/>
    <cellStyle name="Comma 5 3 5 3 3" xfId="7919" xr:uid="{00000000-0005-0000-0000-000031070000}"/>
    <cellStyle name="Comma 5 3 5 3 3 2" xfId="21353" xr:uid="{00000000-0005-0000-0000-000032070000}"/>
    <cellStyle name="Comma 5 3 5 3 3 2 2" xfId="48265" xr:uid="{00000000-0005-0000-0000-000033070000}"/>
    <cellStyle name="Comma 5 3 5 3 3 3" xfId="34831" xr:uid="{00000000-0005-0000-0000-000034070000}"/>
    <cellStyle name="Comma 5 3 5 3 4" xfId="16874" xr:uid="{00000000-0005-0000-0000-000035070000}"/>
    <cellStyle name="Comma 5 3 5 3 4 2" xfId="43786" xr:uid="{00000000-0005-0000-0000-000036070000}"/>
    <cellStyle name="Comma 5 3 5 3 5" xfId="30352" xr:uid="{00000000-0005-0000-0000-000037070000}"/>
    <cellStyle name="Comma 5 3 5 4" xfId="10160" xr:uid="{00000000-0005-0000-0000-000038070000}"/>
    <cellStyle name="Comma 5 3 5 4 2" xfId="23594" xr:uid="{00000000-0005-0000-0000-000039070000}"/>
    <cellStyle name="Comma 5 3 5 4 2 2" xfId="50506" xr:uid="{00000000-0005-0000-0000-00003A070000}"/>
    <cellStyle name="Comma 5 3 5 4 3" xfId="37072" xr:uid="{00000000-0005-0000-0000-00003B070000}"/>
    <cellStyle name="Comma 5 3 5 5" xfId="5682" xr:uid="{00000000-0005-0000-0000-00003C070000}"/>
    <cellStyle name="Comma 5 3 5 5 2" xfId="19116" xr:uid="{00000000-0005-0000-0000-00003D070000}"/>
    <cellStyle name="Comma 5 3 5 5 2 2" xfId="46028" xr:uid="{00000000-0005-0000-0000-00003E070000}"/>
    <cellStyle name="Comma 5 3 5 5 3" xfId="32594" xr:uid="{00000000-0005-0000-0000-00003F070000}"/>
    <cellStyle name="Comma 5 3 5 6" xfId="14637" xr:uid="{00000000-0005-0000-0000-000040070000}"/>
    <cellStyle name="Comma 5 3 5 6 2" xfId="41549" xr:uid="{00000000-0005-0000-0000-000041070000}"/>
    <cellStyle name="Comma 5 3 5 7" xfId="28115" xr:uid="{00000000-0005-0000-0000-000042070000}"/>
    <cellStyle name="Comma 5 3 6" xfId="1426" xr:uid="{00000000-0005-0000-0000-000043070000}"/>
    <cellStyle name="Comma 5 3 6 2" xfId="2544" xr:uid="{00000000-0005-0000-0000-000044070000}"/>
    <cellStyle name="Comma 5 3 6 2 2" xfId="4781" xr:uid="{00000000-0005-0000-0000-000045070000}"/>
    <cellStyle name="Comma 5 3 6 2 2 2" xfId="13738" xr:uid="{00000000-0005-0000-0000-000046070000}"/>
    <cellStyle name="Comma 5 3 6 2 2 2 2" xfId="27172" xr:uid="{00000000-0005-0000-0000-000047070000}"/>
    <cellStyle name="Comma 5 3 6 2 2 2 2 2" xfId="54084" xr:uid="{00000000-0005-0000-0000-000048070000}"/>
    <cellStyle name="Comma 5 3 6 2 2 2 3" xfId="40650" xr:uid="{00000000-0005-0000-0000-000049070000}"/>
    <cellStyle name="Comma 5 3 6 2 2 3" xfId="9260" xr:uid="{00000000-0005-0000-0000-00004A070000}"/>
    <cellStyle name="Comma 5 3 6 2 2 3 2" xfId="22694" xr:uid="{00000000-0005-0000-0000-00004B070000}"/>
    <cellStyle name="Comma 5 3 6 2 2 3 2 2" xfId="49606" xr:uid="{00000000-0005-0000-0000-00004C070000}"/>
    <cellStyle name="Comma 5 3 6 2 2 3 3" xfId="36172" xr:uid="{00000000-0005-0000-0000-00004D070000}"/>
    <cellStyle name="Comma 5 3 6 2 2 4" xfId="18215" xr:uid="{00000000-0005-0000-0000-00004E070000}"/>
    <cellStyle name="Comma 5 3 6 2 2 4 2" xfId="45127" xr:uid="{00000000-0005-0000-0000-00004F070000}"/>
    <cellStyle name="Comma 5 3 6 2 2 5" xfId="31693" xr:uid="{00000000-0005-0000-0000-000050070000}"/>
    <cellStyle name="Comma 5 3 6 2 3" xfId="11501" xr:uid="{00000000-0005-0000-0000-000051070000}"/>
    <cellStyle name="Comma 5 3 6 2 3 2" xfId="24935" xr:uid="{00000000-0005-0000-0000-000052070000}"/>
    <cellStyle name="Comma 5 3 6 2 3 2 2" xfId="51847" xr:uid="{00000000-0005-0000-0000-000053070000}"/>
    <cellStyle name="Comma 5 3 6 2 3 3" xfId="38413" xr:uid="{00000000-0005-0000-0000-000054070000}"/>
    <cellStyle name="Comma 5 3 6 2 4" xfId="7023" xr:uid="{00000000-0005-0000-0000-000055070000}"/>
    <cellStyle name="Comma 5 3 6 2 4 2" xfId="20457" xr:uid="{00000000-0005-0000-0000-000056070000}"/>
    <cellStyle name="Comma 5 3 6 2 4 2 2" xfId="47369" xr:uid="{00000000-0005-0000-0000-000057070000}"/>
    <cellStyle name="Comma 5 3 6 2 4 3" xfId="33935" xr:uid="{00000000-0005-0000-0000-000058070000}"/>
    <cellStyle name="Comma 5 3 6 2 5" xfId="15978" xr:uid="{00000000-0005-0000-0000-000059070000}"/>
    <cellStyle name="Comma 5 3 6 2 5 2" xfId="42890" xr:uid="{00000000-0005-0000-0000-00005A070000}"/>
    <cellStyle name="Comma 5 3 6 2 6" xfId="29456" xr:uid="{00000000-0005-0000-0000-00005B070000}"/>
    <cellStyle name="Comma 5 3 6 3" xfId="3663" xr:uid="{00000000-0005-0000-0000-00005C070000}"/>
    <cellStyle name="Comma 5 3 6 3 2" xfId="12620" xr:uid="{00000000-0005-0000-0000-00005D070000}"/>
    <cellStyle name="Comma 5 3 6 3 2 2" xfId="26054" xr:uid="{00000000-0005-0000-0000-00005E070000}"/>
    <cellStyle name="Comma 5 3 6 3 2 2 2" xfId="52966" xr:uid="{00000000-0005-0000-0000-00005F070000}"/>
    <cellStyle name="Comma 5 3 6 3 2 3" xfId="39532" xr:uid="{00000000-0005-0000-0000-000060070000}"/>
    <cellStyle name="Comma 5 3 6 3 3" xfId="8142" xr:uid="{00000000-0005-0000-0000-000061070000}"/>
    <cellStyle name="Comma 5 3 6 3 3 2" xfId="21576" xr:uid="{00000000-0005-0000-0000-000062070000}"/>
    <cellStyle name="Comma 5 3 6 3 3 2 2" xfId="48488" xr:uid="{00000000-0005-0000-0000-000063070000}"/>
    <cellStyle name="Comma 5 3 6 3 3 3" xfId="35054" xr:uid="{00000000-0005-0000-0000-000064070000}"/>
    <cellStyle name="Comma 5 3 6 3 4" xfId="17097" xr:uid="{00000000-0005-0000-0000-000065070000}"/>
    <cellStyle name="Comma 5 3 6 3 4 2" xfId="44009" xr:uid="{00000000-0005-0000-0000-000066070000}"/>
    <cellStyle name="Comma 5 3 6 3 5" xfId="30575" xr:uid="{00000000-0005-0000-0000-000067070000}"/>
    <cellStyle name="Comma 5 3 6 4" xfId="10383" xr:uid="{00000000-0005-0000-0000-000068070000}"/>
    <cellStyle name="Comma 5 3 6 4 2" xfId="23817" xr:uid="{00000000-0005-0000-0000-000069070000}"/>
    <cellStyle name="Comma 5 3 6 4 2 2" xfId="50729" xr:uid="{00000000-0005-0000-0000-00006A070000}"/>
    <cellStyle name="Comma 5 3 6 4 3" xfId="37295" xr:uid="{00000000-0005-0000-0000-00006B070000}"/>
    <cellStyle name="Comma 5 3 6 5" xfId="5905" xr:uid="{00000000-0005-0000-0000-00006C070000}"/>
    <cellStyle name="Comma 5 3 6 5 2" xfId="19339" xr:uid="{00000000-0005-0000-0000-00006D070000}"/>
    <cellStyle name="Comma 5 3 6 5 2 2" xfId="46251" xr:uid="{00000000-0005-0000-0000-00006E070000}"/>
    <cellStyle name="Comma 5 3 6 5 3" xfId="32817" xr:uid="{00000000-0005-0000-0000-00006F070000}"/>
    <cellStyle name="Comma 5 3 6 6" xfId="14860" xr:uid="{00000000-0005-0000-0000-000070070000}"/>
    <cellStyle name="Comma 5 3 6 6 2" xfId="41772" xr:uid="{00000000-0005-0000-0000-000071070000}"/>
    <cellStyle name="Comma 5 3 6 7" xfId="28338" xr:uid="{00000000-0005-0000-0000-000072070000}"/>
    <cellStyle name="Comma 5 3 7" xfId="1874" xr:uid="{00000000-0005-0000-0000-000073070000}"/>
    <cellStyle name="Comma 5 3 7 2" xfId="4111" xr:uid="{00000000-0005-0000-0000-000074070000}"/>
    <cellStyle name="Comma 5 3 7 2 2" xfId="13068" xr:uid="{00000000-0005-0000-0000-000075070000}"/>
    <cellStyle name="Comma 5 3 7 2 2 2" xfId="26502" xr:uid="{00000000-0005-0000-0000-000076070000}"/>
    <cellStyle name="Comma 5 3 7 2 2 2 2" xfId="53414" xr:uid="{00000000-0005-0000-0000-000077070000}"/>
    <cellStyle name="Comma 5 3 7 2 2 3" xfId="39980" xr:uid="{00000000-0005-0000-0000-000078070000}"/>
    <cellStyle name="Comma 5 3 7 2 3" xfId="8590" xr:uid="{00000000-0005-0000-0000-000079070000}"/>
    <cellStyle name="Comma 5 3 7 2 3 2" xfId="22024" xr:uid="{00000000-0005-0000-0000-00007A070000}"/>
    <cellStyle name="Comma 5 3 7 2 3 2 2" xfId="48936" xr:uid="{00000000-0005-0000-0000-00007B070000}"/>
    <cellStyle name="Comma 5 3 7 2 3 3" xfId="35502" xr:uid="{00000000-0005-0000-0000-00007C070000}"/>
    <cellStyle name="Comma 5 3 7 2 4" xfId="17545" xr:uid="{00000000-0005-0000-0000-00007D070000}"/>
    <cellStyle name="Comma 5 3 7 2 4 2" xfId="44457" xr:uid="{00000000-0005-0000-0000-00007E070000}"/>
    <cellStyle name="Comma 5 3 7 2 5" xfId="31023" xr:uid="{00000000-0005-0000-0000-00007F070000}"/>
    <cellStyle name="Comma 5 3 7 3" xfId="10831" xr:uid="{00000000-0005-0000-0000-000080070000}"/>
    <cellStyle name="Comma 5 3 7 3 2" xfId="24265" xr:uid="{00000000-0005-0000-0000-000081070000}"/>
    <cellStyle name="Comma 5 3 7 3 2 2" xfId="51177" xr:uid="{00000000-0005-0000-0000-000082070000}"/>
    <cellStyle name="Comma 5 3 7 3 3" xfId="37743" xr:uid="{00000000-0005-0000-0000-000083070000}"/>
    <cellStyle name="Comma 5 3 7 4" xfId="6353" xr:uid="{00000000-0005-0000-0000-000084070000}"/>
    <cellStyle name="Comma 5 3 7 4 2" xfId="19787" xr:uid="{00000000-0005-0000-0000-000085070000}"/>
    <cellStyle name="Comma 5 3 7 4 2 2" xfId="46699" xr:uid="{00000000-0005-0000-0000-000086070000}"/>
    <cellStyle name="Comma 5 3 7 4 3" xfId="33265" xr:uid="{00000000-0005-0000-0000-000087070000}"/>
    <cellStyle name="Comma 5 3 7 5" xfId="15308" xr:uid="{00000000-0005-0000-0000-000088070000}"/>
    <cellStyle name="Comma 5 3 7 5 2" xfId="42220" xr:uid="{00000000-0005-0000-0000-000089070000}"/>
    <cellStyle name="Comma 5 3 7 6" xfId="28786" xr:uid="{00000000-0005-0000-0000-00008A070000}"/>
    <cellStyle name="Comma 5 3 8" xfId="2993" xr:uid="{00000000-0005-0000-0000-00008B070000}"/>
    <cellStyle name="Comma 5 3 8 2" xfId="11950" xr:uid="{00000000-0005-0000-0000-00008C070000}"/>
    <cellStyle name="Comma 5 3 8 2 2" xfId="25384" xr:uid="{00000000-0005-0000-0000-00008D070000}"/>
    <cellStyle name="Comma 5 3 8 2 2 2" xfId="52296" xr:uid="{00000000-0005-0000-0000-00008E070000}"/>
    <cellStyle name="Comma 5 3 8 2 3" xfId="38862" xr:uid="{00000000-0005-0000-0000-00008F070000}"/>
    <cellStyle name="Comma 5 3 8 3" xfId="7472" xr:uid="{00000000-0005-0000-0000-000090070000}"/>
    <cellStyle name="Comma 5 3 8 3 2" xfId="20906" xr:uid="{00000000-0005-0000-0000-000091070000}"/>
    <cellStyle name="Comma 5 3 8 3 2 2" xfId="47818" xr:uid="{00000000-0005-0000-0000-000092070000}"/>
    <cellStyle name="Comma 5 3 8 3 3" xfId="34384" xr:uid="{00000000-0005-0000-0000-000093070000}"/>
    <cellStyle name="Comma 5 3 8 4" xfId="16427" xr:uid="{00000000-0005-0000-0000-000094070000}"/>
    <cellStyle name="Comma 5 3 8 4 2" xfId="43339" xr:uid="{00000000-0005-0000-0000-000095070000}"/>
    <cellStyle name="Comma 5 3 8 5" xfId="29905" xr:uid="{00000000-0005-0000-0000-000096070000}"/>
    <cellStyle name="Comma 5 3 9" xfId="9713" xr:uid="{00000000-0005-0000-0000-000097070000}"/>
    <cellStyle name="Comma 5 3 9 2" xfId="23147" xr:uid="{00000000-0005-0000-0000-000098070000}"/>
    <cellStyle name="Comma 5 3 9 2 2" xfId="50059" xr:uid="{00000000-0005-0000-0000-000099070000}"/>
    <cellStyle name="Comma 5 3 9 3" xfId="36625" xr:uid="{00000000-0005-0000-0000-00009A070000}"/>
    <cellStyle name="Comma 5 4" xfId="809" xr:uid="{00000000-0005-0000-0000-00009B070000}"/>
    <cellStyle name="Comma 5 4 10" xfId="27767" xr:uid="{00000000-0005-0000-0000-00009C070000}"/>
    <cellStyle name="Comma 5 4 2" xfId="1077" xr:uid="{00000000-0005-0000-0000-00009D070000}"/>
    <cellStyle name="Comma 5 4 2 2" xfId="1748" xr:uid="{00000000-0005-0000-0000-00009E070000}"/>
    <cellStyle name="Comma 5 4 2 2 2" xfId="2866" xr:uid="{00000000-0005-0000-0000-00009F070000}"/>
    <cellStyle name="Comma 5 4 2 2 2 2" xfId="5103" xr:uid="{00000000-0005-0000-0000-0000A0070000}"/>
    <cellStyle name="Comma 5 4 2 2 2 2 2" xfId="14060" xr:uid="{00000000-0005-0000-0000-0000A1070000}"/>
    <cellStyle name="Comma 5 4 2 2 2 2 2 2" xfId="27494" xr:uid="{00000000-0005-0000-0000-0000A2070000}"/>
    <cellStyle name="Comma 5 4 2 2 2 2 2 2 2" xfId="54406" xr:uid="{00000000-0005-0000-0000-0000A3070000}"/>
    <cellStyle name="Comma 5 4 2 2 2 2 2 3" xfId="40972" xr:uid="{00000000-0005-0000-0000-0000A4070000}"/>
    <cellStyle name="Comma 5 4 2 2 2 2 3" xfId="9582" xr:uid="{00000000-0005-0000-0000-0000A5070000}"/>
    <cellStyle name="Comma 5 4 2 2 2 2 3 2" xfId="23016" xr:uid="{00000000-0005-0000-0000-0000A6070000}"/>
    <cellStyle name="Comma 5 4 2 2 2 2 3 2 2" xfId="49928" xr:uid="{00000000-0005-0000-0000-0000A7070000}"/>
    <cellStyle name="Comma 5 4 2 2 2 2 3 3" xfId="36494" xr:uid="{00000000-0005-0000-0000-0000A8070000}"/>
    <cellStyle name="Comma 5 4 2 2 2 2 4" xfId="18537" xr:uid="{00000000-0005-0000-0000-0000A9070000}"/>
    <cellStyle name="Comma 5 4 2 2 2 2 4 2" xfId="45449" xr:uid="{00000000-0005-0000-0000-0000AA070000}"/>
    <cellStyle name="Comma 5 4 2 2 2 2 5" xfId="32015" xr:uid="{00000000-0005-0000-0000-0000AB070000}"/>
    <cellStyle name="Comma 5 4 2 2 2 3" xfId="11823" xr:uid="{00000000-0005-0000-0000-0000AC070000}"/>
    <cellStyle name="Comma 5 4 2 2 2 3 2" xfId="25257" xr:uid="{00000000-0005-0000-0000-0000AD070000}"/>
    <cellStyle name="Comma 5 4 2 2 2 3 2 2" xfId="52169" xr:uid="{00000000-0005-0000-0000-0000AE070000}"/>
    <cellStyle name="Comma 5 4 2 2 2 3 3" xfId="38735" xr:uid="{00000000-0005-0000-0000-0000AF070000}"/>
    <cellStyle name="Comma 5 4 2 2 2 4" xfId="7345" xr:uid="{00000000-0005-0000-0000-0000B0070000}"/>
    <cellStyle name="Comma 5 4 2 2 2 4 2" xfId="20779" xr:uid="{00000000-0005-0000-0000-0000B1070000}"/>
    <cellStyle name="Comma 5 4 2 2 2 4 2 2" xfId="47691" xr:uid="{00000000-0005-0000-0000-0000B2070000}"/>
    <cellStyle name="Comma 5 4 2 2 2 4 3" xfId="34257" xr:uid="{00000000-0005-0000-0000-0000B3070000}"/>
    <cellStyle name="Comma 5 4 2 2 2 5" xfId="16300" xr:uid="{00000000-0005-0000-0000-0000B4070000}"/>
    <cellStyle name="Comma 5 4 2 2 2 5 2" xfId="43212" xr:uid="{00000000-0005-0000-0000-0000B5070000}"/>
    <cellStyle name="Comma 5 4 2 2 2 6" xfId="29778" xr:uid="{00000000-0005-0000-0000-0000B6070000}"/>
    <cellStyle name="Comma 5 4 2 2 3" xfId="3985" xr:uid="{00000000-0005-0000-0000-0000B7070000}"/>
    <cellStyle name="Comma 5 4 2 2 3 2" xfId="12942" xr:uid="{00000000-0005-0000-0000-0000B8070000}"/>
    <cellStyle name="Comma 5 4 2 2 3 2 2" xfId="26376" xr:uid="{00000000-0005-0000-0000-0000B9070000}"/>
    <cellStyle name="Comma 5 4 2 2 3 2 2 2" xfId="53288" xr:uid="{00000000-0005-0000-0000-0000BA070000}"/>
    <cellStyle name="Comma 5 4 2 2 3 2 3" xfId="39854" xr:uid="{00000000-0005-0000-0000-0000BB070000}"/>
    <cellStyle name="Comma 5 4 2 2 3 3" xfId="8464" xr:uid="{00000000-0005-0000-0000-0000BC070000}"/>
    <cellStyle name="Comma 5 4 2 2 3 3 2" xfId="21898" xr:uid="{00000000-0005-0000-0000-0000BD070000}"/>
    <cellStyle name="Comma 5 4 2 2 3 3 2 2" xfId="48810" xr:uid="{00000000-0005-0000-0000-0000BE070000}"/>
    <cellStyle name="Comma 5 4 2 2 3 3 3" xfId="35376" xr:uid="{00000000-0005-0000-0000-0000BF070000}"/>
    <cellStyle name="Comma 5 4 2 2 3 4" xfId="17419" xr:uid="{00000000-0005-0000-0000-0000C0070000}"/>
    <cellStyle name="Comma 5 4 2 2 3 4 2" xfId="44331" xr:uid="{00000000-0005-0000-0000-0000C1070000}"/>
    <cellStyle name="Comma 5 4 2 2 3 5" xfId="30897" xr:uid="{00000000-0005-0000-0000-0000C2070000}"/>
    <cellStyle name="Comma 5 4 2 2 4" xfId="10705" xr:uid="{00000000-0005-0000-0000-0000C3070000}"/>
    <cellStyle name="Comma 5 4 2 2 4 2" xfId="24139" xr:uid="{00000000-0005-0000-0000-0000C4070000}"/>
    <cellStyle name="Comma 5 4 2 2 4 2 2" xfId="51051" xr:uid="{00000000-0005-0000-0000-0000C5070000}"/>
    <cellStyle name="Comma 5 4 2 2 4 3" xfId="37617" xr:uid="{00000000-0005-0000-0000-0000C6070000}"/>
    <cellStyle name="Comma 5 4 2 2 5" xfId="6227" xr:uid="{00000000-0005-0000-0000-0000C7070000}"/>
    <cellStyle name="Comma 5 4 2 2 5 2" xfId="19661" xr:uid="{00000000-0005-0000-0000-0000C8070000}"/>
    <cellStyle name="Comma 5 4 2 2 5 2 2" xfId="46573" xr:uid="{00000000-0005-0000-0000-0000C9070000}"/>
    <cellStyle name="Comma 5 4 2 2 5 3" xfId="33139" xr:uid="{00000000-0005-0000-0000-0000CA070000}"/>
    <cellStyle name="Comma 5 4 2 2 6" xfId="15182" xr:uid="{00000000-0005-0000-0000-0000CB070000}"/>
    <cellStyle name="Comma 5 4 2 2 6 2" xfId="42094" xr:uid="{00000000-0005-0000-0000-0000CC070000}"/>
    <cellStyle name="Comma 5 4 2 2 7" xfId="28660" xr:uid="{00000000-0005-0000-0000-0000CD070000}"/>
    <cellStyle name="Comma 5 4 2 3" xfId="2196" xr:uid="{00000000-0005-0000-0000-0000CE070000}"/>
    <cellStyle name="Comma 5 4 2 3 2" xfId="4433" xr:uid="{00000000-0005-0000-0000-0000CF070000}"/>
    <cellStyle name="Comma 5 4 2 3 2 2" xfId="13390" xr:uid="{00000000-0005-0000-0000-0000D0070000}"/>
    <cellStyle name="Comma 5 4 2 3 2 2 2" xfId="26824" xr:uid="{00000000-0005-0000-0000-0000D1070000}"/>
    <cellStyle name="Comma 5 4 2 3 2 2 2 2" xfId="53736" xr:uid="{00000000-0005-0000-0000-0000D2070000}"/>
    <cellStyle name="Comma 5 4 2 3 2 2 3" xfId="40302" xr:uid="{00000000-0005-0000-0000-0000D3070000}"/>
    <cellStyle name="Comma 5 4 2 3 2 3" xfId="8912" xr:uid="{00000000-0005-0000-0000-0000D4070000}"/>
    <cellStyle name="Comma 5 4 2 3 2 3 2" xfId="22346" xr:uid="{00000000-0005-0000-0000-0000D5070000}"/>
    <cellStyle name="Comma 5 4 2 3 2 3 2 2" xfId="49258" xr:uid="{00000000-0005-0000-0000-0000D6070000}"/>
    <cellStyle name="Comma 5 4 2 3 2 3 3" xfId="35824" xr:uid="{00000000-0005-0000-0000-0000D7070000}"/>
    <cellStyle name="Comma 5 4 2 3 2 4" xfId="17867" xr:uid="{00000000-0005-0000-0000-0000D8070000}"/>
    <cellStyle name="Comma 5 4 2 3 2 4 2" xfId="44779" xr:uid="{00000000-0005-0000-0000-0000D9070000}"/>
    <cellStyle name="Comma 5 4 2 3 2 5" xfId="31345" xr:uid="{00000000-0005-0000-0000-0000DA070000}"/>
    <cellStyle name="Comma 5 4 2 3 3" xfId="11153" xr:uid="{00000000-0005-0000-0000-0000DB070000}"/>
    <cellStyle name="Comma 5 4 2 3 3 2" xfId="24587" xr:uid="{00000000-0005-0000-0000-0000DC070000}"/>
    <cellStyle name="Comma 5 4 2 3 3 2 2" xfId="51499" xr:uid="{00000000-0005-0000-0000-0000DD070000}"/>
    <cellStyle name="Comma 5 4 2 3 3 3" xfId="38065" xr:uid="{00000000-0005-0000-0000-0000DE070000}"/>
    <cellStyle name="Comma 5 4 2 3 4" xfId="6675" xr:uid="{00000000-0005-0000-0000-0000DF070000}"/>
    <cellStyle name="Comma 5 4 2 3 4 2" xfId="20109" xr:uid="{00000000-0005-0000-0000-0000E0070000}"/>
    <cellStyle name="Comma 5 4 2 3 4 2 2" xfId="47021" xr:uid="{00000000-0005-0000-0000-0000E1070000}"/>
    <cellStyle name="Comma 5 4 2 3 4 3" xfId="33587" xr:uid="{00000000-0005-0000-0000-0000E2070000}"/>
    <cellStyle name="Comma 5 4 2 3 5" xfId="15630" xr:uid="{00000000-0005-0000-0000-0000E3070000}"/>
    <cellStyle name="Comma 5 4 2 3 5 2" xfId="42542" xr:uid="{00000000-0005-0000-0000-0000E4070000}"/>
    <cellStyle name="Comma 5 4 2 3 6" xfId="29108" xr:uid="{00000000-0005-0000-0000-0000E5070000}"/>
    <cellStyle name="Comma 5 4 2 4" xfId="3315" xr:uid="{00000000-0005-0000-0000-0000E6070000}"/>
    <cellStyle name="Comma 5 4 2 4 2" xfId="12272" xr:uid="{00000000-0005-0000-0000-0000E7070000}"/>
    <cellStyle name="Comma 5 4 2 4 2 2" xfId="25706" xr:uid="{00000000-0005-0000-0000-0000E8070000}"/>
    <cellStyle name="Comma 5 4 2 4 2 2 2" xfId="52618" xr:uid="{00000000-0005-0000-0000-0000E9070000}"/>
    <cellStyle name="Comma 5 4 2 4 2 3" xfId="39184" xr:uid="{00000000-0005-0000-0000-0000EA070000}"/>
    <cellStyle name="Comma 5 4 2 4 3" xfId="7794" xr:uid="{00000000-0005-0000-0000-0000EB070000}"/>
    <cellStyle name="Comma 5 4 2 4 3 2" xfId="21228" xr:uid="{00000000-0005-0000-0000-0000EC070000}"/>
    <cellStyle name="Comma 5 4 2 4 3 2 2" xfId="48140" xr:uid="{00000000-0005-0000-0000-0000ED070000}"/>
    <cellStyle name="Comma 5 4 2 4 3 3" xfId="34706" xr:uid="{00000000-0005-0000-0000-0000EE070000}"/>
    <cellStyle name="Comma 5 4 2 4 4" xfId="16749" xr:uid="{00000000-0005-0000-0000-0000EF070000}"/>
    <cellStyle name="Comma 5 4 2 4 4 2" xfId="43661" xr:uid="{00000000-0005-0000-0000-0000F0070000}"/>
    <cellStyle name="Comma 5 4 2 4 5" xfId="30227" xr:uid="{00000000-0005-0000-0000-0000F1070000}"/>
    <cellStyle name="Comma 5 4 2 5" xfId="10035" xr:uid="{00000000-0005-0000-0000-0000F2070000}"/>
    <cellStyle name="Comma 5 4 2 5 2" xfId="23469" xr:uid="{00000000-0005-0000-0000-0000F3070000}"/>
    <cellStyle name="Comma 5 4 2 5 2 2" xfId="50381" xr:uid="{00000000-0005-0000-0000-0000F4070000}"/>
    <cellStyle name="Comma 5 4 2 5 3" xfId="36947" xr:uid="{00000000-0005-0000-0000-0000F5070000}"/>
    <cellStyle name="Comma 5 4 2 6" xfId="5557" xr:uid="{00000000-0005-0000-0000-0000F6070000}"/>
    <cellStyle name="Comma 5 4 2 6 2" xfId="18991" xr:uid="{00000000-0005-0000-0000-0000F7070000}"/>
    <cellStyle name="Comma 5 4 2 6 2 2" xfId="45903" xr:uid="{00000000-0005-0000-0000-0000F8070000}"/>
    <cellStyle name="Comma 5 4 2 6 3" xfId="32469" xr:uid="{00000000-0005-0000-0000-0000F9070000}"/>
    <cellStyle name="Comma 5 4 2 7" xfId="14512" xr:uid="{00000000-0005-0000-0000-0000FA070000}"/>
    <cellStyle name="Comma 5 4 2 7 2" xfId="41424" xr:uid="{00000000-0005-0000-0000-0000FB070000}"/>
    <cellStyle name="Comma 5 4 2 8" xfId="27990" xr:uid="{00000000-0005-0000-0000-0000FC070000}"/>
    <cellStyle name="Comma 5 4 3" xfId="1302" xr:uid="{00000000-0005-0000-0000-0000FD070000}"/>
    <cellStyle name="Comma 5 4 3 2" xfId="2420" xr:uid="{00000000-0005-0000-0000-0000FE070000}"/>
    <cellStyle name="Comma 5 4 3 2 2" xfId="4657" xr:uid="{00000000-0005-0000-0000-0000FF070000}"/>
    <cellStyle name="Comma 5 4 3 2 2 2" xfId="13614" xr:uid="{00000000-0005-0000-0000-000000080000}"/>
    <cellStyle name="Comma 5 4 3 2 2 2 2" xfId="27048" xr:uid="{00000000-0005-0000-0000-000001080000}"/>
    <cellStyle name="Comma 5 4 3 2 2 2 2 2" xfId="53960" xr:uid="{00000000-0005-0000-0000-000002080000}"/>
    <cellStyle name="Comma 5 4 3 2 2 2 3" xfId="40526" xr:uid="{00000000-0005-0000-0000-000003080000}"/>
    <cellStyle name="Comma 5 4 3 2 2 3" xfId="9136" xr:uid="{00000000-0005-0000-0000-000004080000}"/>
    <cellStyle name="Comma 5 4 3 2 2 3 2" xfId="22570" xr:uid="{00000000-0005-0000-0000-000005080000}"/>
    <cellStyle name="Comma 5 4 3 2 2 3 2 2" xfId="49482" xr:uid="{00000000-0005-0000-0000-000006080000}"/>
    <cellStyle name="Comma 5 4 3 2 2 3 3" xfId="36048" xr:uid="{00000000-0005-0000-0000-000007080000}"/>
    <cellStyle name="Comma 5 4 3 2 2 4" xfId="18091" xr:uid="{00000000-0005-0000-0000-000008080000}"/>
    <cellStyle name="Comma 5 4 3 2 2 4 2" xfId="45003" xr:uid="{00000000-0005-0000-0000-000009080000}"/>
    <cellStyle name="Comma 5 4 3 2 2 5" xfId="31569" xr:uid="{00000000-0005-0000-0000-00000A080000}"/>
    <cellStyle name="Comma 5 4 3 2 3" xfId="11377" xr:uid="{00000000-0005-0000-0000-00000B080000}"/>
    <cellStyle name="Comma 5 4 3 2 3 2" xfId="24811" xr:uid="{00000000-0005-0000-0000-00000C080000}"/>
    <cellStyle name="Comma 5 4 3 2 3 2 2" xfId="51723" xr:uid="{00000000-0005-0000-0000-00000D080000}"/>
    <cellStyle name="Comma 5 4 3 2 3 3" xfId="38289" xr:uid="{00000000-0005-0000-0000-00000E080000}"/>
    <cellStyle name="Comma 5 4 3 2 4" xfId="6899" xr:uid="{00000000-0005-0000-0000-00000F080000}"/>
    <cellStyle name="Comma 5 4 3 2 4 2" xfId="20333" xr:uid="{00000000-0005-0000-0000-000010080000}"/>
    <cellStyle name="Comma 5 4 3 2 4 2 2" xfId="47245" xr:uid="{00000000-0005-0000-0000-000011080000}"/>
    <cellStyle name="Comma 5 4 3 2 4 3" xfId="33811" xr:uid="{00000000-0005-0000-0000-000012080000}"/>
    <cellStyle name="Comma 5 4 3 2 5" xfId="15854" xr:uid="{00000000-0005-0000-0000-000013080000}"/>
    <cellStyle name="Comma 5 4 3 2 5 2" xfId="42766" xr:uid="{00000000-0005-0000-0000-000014080000}"/>
    <cellStyle name="Comma 5 4 3 2 6" xfId="29332" xr:uid="{00000000-0005-0000-0000-000015080000}"/>
    <cellStyle name="Comma 5 4 3 3" xfId="3539" xr:uid="{00000000-0005-0000-0000-000016080000}"/>
    <cellStyle name="Comma 5 4 3 3 2" xfId="12496" xr:uid="{00000000-0005-0000-0000-000017080000}"/>
    <cellStyle name="Comma 5 4 3 3 2 2" xfId="25930" xr:uid="{00000000-0005-0000-0000-000018080000}"/>
    <cellStyle name="Comma 5 4 3 3 2 2 2" xfId="52842" xr:uid="{00000000-0005-0000-0000-000019080000}"/>
    <cellStyle name="Comma 5 4 3 3 2 3" xfId="39408" xr:uid="{00000000-0005-0000-0000-00001A080000}"/>
    <cellStyle name="Comma 5 4 3 3 3" xfId="8018" xr:uid="{00000000-0005-0000-0000-00001B080000}"/>
    <cellStyle name="Comma 5 4 3 3 3 2" xfId="21452" xr:uid="{00000000-0005-0000-0000-00001C080000}"/>
    <cellStyle name="Comma 5 4 3 3 3 2 2" xfId="48364" xr:uid="{00000000-0005-0000-0000-00001D080000}"/>
    <cellStyle name="Comma 5 4 3 3 3 3" xfId="34930" xr:uid="{00000000-0005-0000-0000-00001E080000}"/>
    <cellStyle name="Comma 5 4 3 3 4" xfId="16973" xr:uid="{00000000-0005-0000-0000-00001F080000}"/>
    <cellStyle name="Comma 5 4 3 3 4 2" xfId="43885" xr:uid="{00000000-0005-0000-0000-000020080000}"/>
    <cellStyle name="Comma 5 4 3 3 5" xfId="30451" xr:uid="{00000000-0005-0000-0000-000021080000}"/>
    <cellStyle name="Comma 5 4 3 4" xfId="10259" xr:uid="{00000000-0005-0000-0000-000022080000}"/>
    <cellStyle name="Comma 5 4 3 4 2" xfId="23693" xr:uid="{00000000-0005-0000-0000-000023080000}"/>
    <cellStyle name="Comma 5 4 3 4 2 2" xfId="50605" xr:uid="{00000000-0005-0000-0000-000024080000}"/>
    <cellStyle name="Comma 5 4 3 4 3" xfId="37171" xr:uid="{00000000-0005-0000-0000-000025080000}"/>
    <cellStyle name="Comma 5 4 3 5" xfId="5781" xr:uid="{00000000-0005-0000-0000-000026080000}"/>
    <cellStyle name="Comma 5 4 3 5 2" xfId="19215" xr:uid="{00000000-0005-0000-0000-000027080000}"/>
    <cellStyle name="Comma 5 4 3 5 2 2" xfId="46127" xr:uid="{00000000-0005-0000-0000-000028080000}"/>
    <cellStyle name="Comma 5 4 3 5 3" xfId="32693" xr:uid="{00000000-0005-0000-0000-000029080000}"/>
    <cellStyle name="Comma 5 4 3 6" xfId="14736" xr:uid="{00000000-0005-0000-0000-00002A080000}"/>
    <cellStyle name="Comma 5 4 3 6 2" xfId="41648" xr:uid="{00000000-0005-0000-0000-00002B080000}"/>
    <cellStyle name="Comma 5 4 3 7" xfId="28214" xr:uid="{00000000-0005-0000-0000-00002C080000}"/>
    <cellStyle name="Comma 5 4 4" xfId="1525" xr:uid="{00000000-0005-0000-0000-00002D080000}"/>
    <cellStyle name="Comma 5 4 4 2" xfId="2643" xr:uid="{00000000-0005-0000-0000-00002E080000}"/>
    <cellStyle name="Comma 5 4 4 2 2" xfId="4880" xr:uid="{00000000-0005-0000-0000-00002F080000}"/>
    <cellStyle name="Comma 5 4 4 2 2 2" xfId="13837" xr:uid="{00000000-0005-0000-0000-000030080000}"/>
    <cellStyle name="Comma 5 4 4 2 2 2 2" xfId="27271" xr:uid="{00000000-0005-0000-0000-000031080000}"/>
    <cellStyle name="Comma 5 4 4 2 2 2 2 2" xfId="54183" xr:uid="{00000000-0005-0000-0000-000032080000}"/>
    <cellStyle name="Comma 5 4 4 2 2 2 3" xfId="40749" xr:uid="{00000000-0005-0000-0000-000033080000}"/>
    <cellStyle name="Comma 5 4 4 2 2 3" xfId="9359" xr:uid="{00000000-0005-0000-0000-000034080000}"/>
    <cellStyle name="Comma 5 4 4 2 2 3 2" xfId="22793" xr:uid="{00000000-0005-0000-0000-000035080000}"/>
    <cellStyle name="Comma 5 4 4 2 2 3 2 2" xfId="49705" xr:uid="{00000000-0005-0000-0000-000036080000}"/>
    <cellStyle name="Comma 5 4 4 2 2 3 3" xfId="36271" xr:uid="{00000000-0005-0000-0000-000037080000}"/>
    <cellStyle name="Comma 5 4 4 2 2 4" xfId="18314" xr:uid="{00000000-0005-0000-0000-000038080000}"/>
    <cellStyle name="Comma 5 4 4 2 2 4 2" xfId="45226" xr:uid="{00000000-0005-0000-0000-000039080000}"/>
    <cellStyle name="Comma 5 4 4 2 2 5" xfId="31792" xr:uid="{00000000-0005-0000-0000-00003A080000}"/>
    <cellStyle name="Comma 5 4 4 2 3" xfId="11600" xr:uid="{00000000-0005-0000-0000-00003B080000}"/>
    <cellStyle name="Comma 5 4 4 2 3 2" xfId="25034" xr:uid="{00000000-0005-0000-0000-00003C080000}"/>
    <cellStyle name="Comma 5 4 4 2 3 2 2" xfId="51946" xr:uid="{00000000-0005-0000-0000-00003D080000}"/>
    <cellStyle name="Comma 5 4 4 2 3 3" xfId="38512" xr:uid="{00000000-0005-0000-0000-00003E080000}"/>
    <cellStyle name="Comma 5 4 4 2 4" xfId="7122" xr:uid="{00000000-0005-0000-0000-00003F080000}"/>
    <cellStyle name="Comma 5 4 4 2 4 2" xfId="20556" xr:uid="{00000000-0005-0000-0000-000040080000}"/>
    <cellStyle name="Comma 5 4 4 2 4 2 2" xfId="47468" xr:uid="{00000000-0005-0000-0000-000041080000}"/>
    <cellStyle name="Comma 5 4 4 2 4 3" xfId="34034" xr:uid="{00000000-0005-0000-0000-000042080000}"/>
    <cellStyle name="Comma 5 4 4 2 5" xfId="16077" xr:uid="{00000000-0005-0000-0000-000043080000}"/>
    <cellStyle name="Comma 5 4 4 2 5 2" xfId="42989" xr:uid="{00000000-0005-0000-0000-000044080000}"/>
    <cellStyle name="Comma 5 4 4 2 6" xfId="29555" xr:uid="{00000000-0005-0000-0000-000045080000}"/>
    <cellStyle name="Comma 5 4 4 3" xfId="3762" xr:uid="{00000000-0005-0000-0000-000046080000}"/>
    <cellStyle name="Comma 5 4 4 3 2" xfId="12719" xr:uid="{00000000-0005-0000-0000-000047080000}"/>
    <cellStyle name="Comma 5 4 4 3 2 2" xfId="26153" xr:uid="{00000000-0005-0000-0000-000048080000}"/>
    <cellStyle name="Comma 5 4 4 3 2 2 2" xfId="53065" xr:uid="{00000000-0005-0000-0000-000049080000}"/>
    <cellStyle name="Comma 5 4 4 3 2 3" xfId="39631" xr:uid="{00000000-0005-0000-0000-00004A080000}"/>
    <cellStyle name="Comma 5 4 4 3 3" xfId="8241" xr:uid="{00000000-0005-0000-0000-00004B080000}"/>
    <cellStyle name="Comma 5 4 4 3 3 2" xfId="21675" xr:uid="{00000000-0005-0000-0000-00004C080000}"/>
    <cellStyle name="Comma 5 4 4 3 3 2 2" xfId="48587" xr:uid="{00000000-0005-0000-0000-00004D080000}"/>
    <cellStyle name="Comma 5 4 4 3 3 3" xfId="35153" xr:uid="{00000000-0005-0000-0000-00004E080000}"/>
    <cellStyle name="Comma 5 4 4 3 4" xfId="17196" xr:uid="{00000000-0005-0000-0000-00004F080000}"/>
    <cellStyle name="Comma 5 4 4 3 4 2" xfId="44108" xr:uid="{00000000-0005-0000-0000-000050080000}"/>
    <cellStyle name="Comma 5 4 4 3 5" xfId="30674" xr:uid="{00000000-0005-0000-0000-000051080000}"/>
    <cellStyle name="Comma 5 4 4 4" xfId="10482" xr:uid="{00000000-0005-0000-0000-000052080000}"/>
    <cellStyle name="Comma 5 4 4 4 2" xfId="23916" xr:uid="{00000000-0005-0000-0000-000053080000}"/>
    <cellStyle name="Comma 5 4 4 4 2 2" xfId="50828" xr:uid="{00000000-0005-0000-0000-000054080000}"/>
    <cellStyle name="Comma 5 4 4 4 3" xfId="37394" xr:uid="{00000000-0005-0000-0000-000055080000}"/>
    <cellStyle name="Comma 5 4 4 5" xfId="6004" xr:uid="{00000000-0005-0000-0000-000056080000}"/>
    <cellStyle name="Comma 5 4 4 5 2" xfId="19438" xr:uid="{00000000-0005-0000-0000-000057080000}"/>
    <cellStyle name="Comma 5 4 4 5 2 2" xfId="46350" xr:uid="{00000000-0005-0000-0000-000058080000}"/>
    <cellStyle name="Comma 5 4 4 5 3" xfId="32916" xr:uid="{00000000-0005-0000-0000-000059080000}"/>
    <cellStyle name="Comma 5 4 4 6" xfId="14959" xr:uid="{00000000-0005-0000-0000-00005A080000}"/>
    <cellStyle name="Comma 5 4 4 6 2" xfId="41871" xr:uid="{00000000-0005-0000-0000-00005B080000}"/>
    <cellStyle name="Comma 5 4 4 7" xfId="28437" xr:uid="{00000000-0005-0000-0000-00005C080000}"/>
    <cellStyle name="Comma 5 4 5" xfId="1973" xr:uid="{00000000-0005-0000-0000-00005D080000}"/>
    <cellStyle name="Comma 5 4 5 2" xfId="4210" xr:uid="{00000000-0005-0000-0000-00005E080000}"/>
    <cellStyle name="Comma 5 4 5 2 2" xfId="13167" xr:uid="{00000000-0005-0000-0000-00005F080000}"/>
    <cellStyle name="Comma 5 4 5 2 2 2" xfId="26601" xr:uid="{00000000-0005-0000-0000-000060080000}"/>
    <cellStyle name="Comma 5 4 5 2 2 2 2" xfId="53513" xr:uid="{00000000-0005-0000-0000-000061080000}"/>
    <cellStyle name="Comma 5 4 5 2 2 3" xfId="40079" xr:uid="{00000000-0005-0000-0000-000062080000}"/>
    <cellStyle name="Comma 5 4 5 2 3" xfId="8689" xr:uid="{00000000-0005-0000-0000-000063080000}"/>
    <cellStyle name="Comma 5 4 5 2 3 2" xfId="22123" xr:uid="{00000000-0005-0000-0000-000064080000}"/>
    <cellStyle name="Comma 5 4 5 2 3 2 2" xfId="49035" xr:uid="{00000000-0005-0000-0000-000065080000}"/>
    <cellStyle name="Comma 5 4 5 2 3 3" xfId="35601" xr:uid="{00000000-0005-0000-0000-000066080000}"/>
    <cellStyle name="Comma 5 4 5 2 4" xfId="17644" xr:uid="{00000000-0005-0000-0000-000067080000}"/>
    <cellStyle name="Comma 5 4 5 2 4 2" xfId="44556" xr:uid="{00000000-0005-0000-0000-000068080000}"/>
    <cellStyle name="Comma 5 4 5 2 5" xfId="31122" xr:uid="{00000000-0005-0000-0000-000069080000}"/>
    <cellStyle name="Comma 5 4 5 3" xfId="10930" xr:uid="{00000000-0005-0000-0000-00006A080000}"/>
    <cellStyle name="Comma 5 4 5 3 2" xfId="24364" xr:uid="{00000000-0005-0000-0000-00006B080000}"/>
    <cellStyle name="Comma 5 4 5 3 2 2" xfId="51276" xr:uid="{00000000-0005-0000-0000-00006C080000}"/>
    <cellStyle name="Comma 5 4 5 3 3" xfId="37842" xr:uid="{00000000-0005-0000-0000-00006D080000}"/>
    <cellStyle name="Comma 5 4 5 4" xfId="6452" xr:uid="{00000000-0005-0000-0000-00006E080000}"/>
    <cellStyle name="Comma 5 4 5 4 2" xfId="19886" xr:uid="{00000000-0005-0000-0000-00006F080000}"/>
    <cellStyle name="Comma 5 4 5 4 2 2" xfId="46798" xr:uid="{00000000-0005-0000-0000-000070080000}"/>
    <cellStyle name="Comma 5 4 5 4 3" xfId="33364" xr:uid="{00000000-0005-0000-0000-000071080000}"/>
    <cellStyle name="Comma 5 4 5 5" xfId="15407" xr:uid="{00000000-0005-0000-0000-000072080000}"/>
    <cellStyle name="Comma 5 4 5 5 2" xfId="42319" xr:uid="{00000000-0005-0000-0000-000073080000}"/>
    <cellStyle name="Comma 5 4 5 6" xfId="28885" xr:uid="{00000000-0005-0000-0000-000074080000}"/>
    <cellStyle name="Comma 5 4 6" xfId="3092" xr:uid="{00000000-0005-0000-0000-000075080000}"/>
    <cellStyle name="Comma 5 4 6 2" xfId="12049" xr:uid="{00000000-0005-0000-0000-000076080000}"/>
    <cellStyle name="Comma 5 4 6 2 2" xfId="25483" xr:uid="{00000000-0005-0000-0000-000077080000}"/>
    <cellStyle name="Comma 5 4 6 2 2 2" xfId="52395" xr:uid="{00000000-0005-0000-0000-000078080000}"/>
    <cellStyle name="Comma 5 4 6 2 3" xfId="38961" xr:uid="{00000000-0005-0000-0000-000079080000}"/>
    <cellStyle name="Comma 5 4 6 3" xfId="7571" xr:uid="{00000000-0005-0000-0000-00007A080000}"/>
    <cellStyle name="Comma 5 4 6 3 2" xfId="21005" xr:uid="{00000000-0005-0000-0000-00007B080000}"/>
    <cellStyle name="Comma 5 4 6 3 2 2" xfId="47917" xr:uid="{00000000-0005-0000-0000-00007C080000}"/>
    <cellStyle name="Comma 5 4 6 3 3" xfId="34483" xr:uid="{00000000-0005-0000-0000-00007D080000}"/>
    <cellStyle name="Comma 5 4 6 4" xfId="16526" xr:uid="{00000000-0005-0000-0000-00007E080000}"/>
    <cellStyle name="Comma 5 4 6 4 2" xfId="43438" xr:uid="{00000000-0005-0000-0000-00007F080000}"/>
    <cellStyle name="Comma 5 4 6 5" xfId="30004" xr:uid="{00000000-0005-0000-0000-000080080000}"/>
    <cellStyle name="Comma 5 4 7" xfId="9812" xr:uid="{00000000-0005-0000-0000-000081080000}"/>
    <cellStyle name="Comma 5 4 7 2" xfId="23246" xr:uid="{00000000-0005-0000-0000-000082080000}"/>
    <cellStyle name="Comma 5 4 7 2 2" xfId="50158" xr:uid="{00000000-0005-0000-0000-000083080000}"/>
    <cellStyle name="Comma 5 4 7 3" xfId="36724" xr:uid="{00000000-0005-0000-0000-000084080000}"/>
    <cellStyle name="Comma 5 4 8" xfId="5334" xr:uid="{00000000-0005-0000-0000-000085080000}"/>
    <cellStyle name="Comma 5 4 8 2" xfId="18768" xr:uid="{00000000-0005-0000-0000-000086080000}"/>
    <cellStyle name="Comma 5 4 8 2 2" xfId="45680" xr:uid="{00000000-0005-0000-0000-000087080000}"/>
    <cellStyle name="Comma 5 4 8 3" xfId="32246" xr:uid="{00000000-0005-0000-0000-000088080000}"/>
    <cellStyle name="Comma 5 4 9" xfId="14289" xr:uid="{00000000-0005-0000-0000-000089080000}"/>
    <cellStyle name="Comma 5 4 9 2" xfId="41201" xr:uid="{00000000-0005-0000-0000-00008A080000}"/>
    <cellStyle name="Comma 5 5" xfId="737" xr:uid="{00000000-0005-0000-0000-00008B080000}"/>
    <cellStyle name="Comma 5 5 10" xfId="27695" xr:uid="{00000000-0005-0000-0000-00008C080000}"/>
    <cellStyle name="Comma 5 5 2" xfId="1005" xr:uid="{00000000-0005-0000-0000-00008D080000}"/>
    <cellStyle name="Comma 5 5 2 2" xfId="1676" xr:uid="{00000000-0005-0000-0000-00008E080000}"/>
    <cellStyle name="Comma 5 5 2 2 2" xfId="2794" xr:uid="{00000000-0005-0000-0000-00008F080000}"/>
    <cellStyle name="Comma 5 5 2 2 2 2" xfId="5031" xr:uid="{00000000-0005-0000-0000-000090080000}"/>
    <cellStyle name="Comma 5 5 2 2 2 2 2" xfId="13988" xr:uid="{00000000-0005-0000-0000-000091080000}"/>
    <cellStyle name="Comma 5 5 2 2 2 2 2 2" xfId="27422" xr:uid="{00000000-0005-0000-0000-000092080000}"/>
    <cellStyle name="Comma 5 5 2 2 2 2 2 2 2" xfId="54334" xr:uid="{00000000-0005-0000-0000-000093080000}"/>
    <cellStyle name="Comma 5 5 2 2 2 2 2 3" xfId="40900" xr:uid="{00000000-0005-0000-0000-000094080000}"/>
    <cellStyle name="Comma 5 5 2 2 2 2 3" xfId="9510" xr:uid="{00000000-0005-0000-0000-000095080000}"/>
    <cellStyle name="Comma 5 5 2 2 2 2 3 2" xfId="22944" xr:uid="{00000000-0005-0000-0000-000096080000}"/>
    <cellStyle name="Comma 5 5 2 2 2 2 3 2 2" xfId="49856" xr:uid="{00000000-0005-0000-0000-000097080000}"/>
    <cellStyle name="Comma 5 5 2 2 2 2 3 3" xfId="36422" xr:uid="{00000000-0005-0000-0000-000098080000}"/>
    <cellStyle name="Comma 5 5 2 2 2 2 4" xfId="18465" xr:uid="{00000000-0005-0000-0000-000099080000}"/>
    <cellStyle name="Comma 5 5 2 2 2 2 4 2" xfId="45377" xr:uid="{00000000-0005-0000-0000-00009A080000}"/>
    <cellStyle name="Comma 5 5 2 2 2 2 5" xfId="31943" xr:uid="{00000000-0005-0000-0000-00009B080000}"/>
    <cellStyle name="Comma 5 5 2 2 2 3" xfId="11751" xr:uid="{00000000-0005-0000-0000-00009C080000}"/>
    <cellStyle name="Comma 5 5 2 2 2 3 2" xfId="25185" xr:uid="{00000000-0005-0000-0000-00009D080000}"/>
    <cellStyle name="Comma 5 5 2 2 2 3 2 2" xfId="52097" xr:uid="{00000000-0005-0000-0000-00009E080000}"/>
    <cellStyle name="Comma 5 5 2 2 2 3 3" xfId="38663" xr:uid="{00000000-0005-0000-0000-00009F080000}"/>
    <cellStyle name="Comma 5 5 2 2 2 4" xfId="7273" xr:uid="{00000000-0005-0000-0000-0000A0080000}"/>
    <cellStyle name="Comma 5 5 2 2 2 4 2" xfId="20707" xr:uid="{00000000-0005-0000-0000-0000A1080000}"/>
    <cellStyle name="Comma 5 5 2 2 2 4 2 2" xfId="47619" xr:uid="{00000000-0005-0000-0000-0000A2080000}"/>
    <cellStyle name="Comma 5 5 2 2 2 4 3" xfId="34185" xr:uid="{00000000-0005-0000-0000-0000A3080000}"/>
    <cellStyle name="Comma 5 5 2 2 2 5" xfId="16228" xr:uid="{00000000-0005-0000-0000-0000A4080000}"/>
    <cellStyle name="Comma 5 5 2 2 2 5 2" xfId="43140" xr:uid="{00000000-0005-0000-0000-0000A5080000}"/>
    <cellStyle name="Comma 5 5 2 2 2 6" xfId="29706" xr:uid="{00000000-0005-0000-0000-0000A6080000}"/>
    <cellStyle name="Comma 5 5 2 2 3" xfId="3913" xr:uid="{00000000-0005-0000-0000-0000A7080000}"/>
    <cellStyle name="Comma 5 5 2 2 3 2" xfId="12870" xr:uid="{00000000-0005-0000-0000-0000A8080000}"/>
    <cellStyle name="Comma 5 5 2 2 3 2 2" xfId="26304" xr:uid="{00000000-0005-0000-0000-0000A9080000}"/>
    <cellStyle name="Comma 5 5 2 2 3 2 2 2" xfId="53216" xr:uid="{00000000-0005-0000-0000-0000AA080000}"/>
    <cellStyle name="Comma 5 5 2 2 3 2 3" xfId="39782" xr:uid="{00000000-0005-0000-0000-0000AB080000}"/>
    <cellStyle name="Comma 5 5 2 2 3 3" xfId="8392" xr:uid="{00000000-0005-0000-0000-0000AC080000}"/>
    <cellStyle name="Comma 5 5 2 2 3 3 2" xfId="21826" xr:uid="{00000000-0005-0000-0000-0000AD080000}"/>
    <cellStyle name="Comma 5 5 2 2 3 3 2 2" xfId="48738" xr:uid="{00000000-0005-0000-0000-0000AE080000}"/>
    <cellStyle name="Comma 5 5 2 2 3 3 3" xfId="35304" xr:uid="{00000000-0005-0000-0000-0000AF080000}"/>
    <cellStyle name="Comma 5 5 2 2 3 4" xfId="17347" xr:uid="{00000000-0005-0000-0000-0000B0080000}"/>
    <cellStyle name="Comma 5 5 2 2 3 4 2" xfId="44259" xr:uid="{00000000-0005-0000-0000-0000B1080000}"/>
    <cellStyle name="Comma 5 5 2 2 3 5" xfId="30825" xr:uid="{00000000-0005-0000-0000-0000B2080000}"/>
    <cellStyle name="Comma 5 5 2 2 4" xfId="10633" xr:uid="{00000000-0005-0000-0000-0000B3080000}"/>
    <cellStyle name="Comma 5 5 2 2 4 2" xfId="24067" xr:uid="{00000000-0005-0000-0000-0000B4080000}"/>
    <cellStyle name="Comma 5 5 2 2 4 2 2" xfId="50979" xr:uid="{00000000-0005-0000-0000-0000B5080000}"/>
    <cellStyle name="Comma 5 5 2 2 4 3" xfId="37545" xr:uid="{00000000-0005-0000-0000-0000B6080000}"/>
    <cellStyle name="Comma 5 5 2 2 5" xfId="6155" xr:uid="{00000000-0005-0000-0000-0000B7080000}"/>
    <cellStyle name="Comma 5 5 2 2 5 2" xfId="19589" xr:uid="{00000000-0005-0000-0000-0000B8080000}"/>
    <cellStyle name="Comma 5 5 2 2 5 2 2" xfId="46501" xr:uid="{00000000-0005-0000-0000-0000B9080000}"/>
    <cellStyle name="Comma 5 5 2 2 5 3" xfId="33067" xr:uid="{00000000-0005-0000-0000-0000BA080000}"/>
    <cellStyle name="Comma 5 5 2 2 6" xfId="15110" xr:uid="{00000000-0005-0000-0000-0000BB080000}"/>
    <cellStyle name="Comma 5 5 2 2 6 2" xfId="42022" xr:uid="{00000000-0005-0000-0000-0000BC080000}"/>
    <cellStyle name="Comma 5 5 2 2 7" xfId="28588" xr:uid="{00000000-0005-0000-0000-0000BD080000}"/>
    <cellStyle name="Comma 5 5 2 3" xfId="2124" xr:uid="{00000000-0005-0000-0000-0000BE080000}"/>
    <cellStyle name="Comma 5 5 2 3 2" xfId="4361" xr:uid="{00000000-0005-0000-0000-0000BF080000}"/>
    <cellStyle name="Comma 5 5 2 3 2 2" xfId="13318" xr:uid="{00000000-0005-0000-0000-0000C0080000}"/>
    <cellStyle name="Comma 5 5 2 3 2 2 2" xfId="26752" xr:uid="{00000000-0005-0000-0000-0000C1080000}"/>
    <cellStyle name="Comma 5 5 2 3 2 2 2 2" xfId="53664" xr:uid="{00000000-0005-0000-0000-0000C2080000}"/>
    <cellStyle name="Comma 5 5 2 3 2 2 3" xfId="40230" xr:uid="{00000000-0005-0000-0000-0000C3080000}"/>
    <cellStyle name="Comma 5 5 2 3 2 3" xfId="8840" xr:uid="{00000000-0005-0000-0000-0000C4080000}"/>
    <cellStyle name="Comma 5 5 2 3 2 3 2" xfId="22274" xr:uid="{00000000-0005-0000-0000-0000C5080000}"/>
    <cellStyle name="Comma 5 5 2 3 2 3 2 2" xfId="49186" xr:uid="{00000000-0005-0000-0000-0000C6080000}"/>
    <cellStyle name="Comma 5 5 2 3 2 3 3" xfId="35752" xr:uid="{00000000-0005-0000-0000-0000C7080000}"/>
    <cellStyle name="Comma 5 5 2 3 2 4" xfId="17795" xr:uid="{00000000-0005-0000-0000-0000C8080000}"/>
    <cellStyle name="Comma 5 5 2 3 2 4 2" xfId="44707" xr:uid="{00000000-0005-0000-0000-0000C9080000}"/>
    <cellStyle name="Comma 5 5 2 3 2 5" xfId="31273" xr:uid="{00000000-0005-0000-0000-0000CA080000}"/>
    <cellStyle name="Comma 5 5 2 3 3" xfId="11081" xr:uid="{00000000-0005-0000-0000-0000CB080000}"/>
    <cellStyle name="Comma 5 5 2 3 3 2" xfId="24515" xr:uid="{00000000-0005-0000-0000-0000CC080000}"/>
    <cellStyle name="Comma 5 5 2 3 3 2 2" xfId="51427" xr:uid="{00000000-0005-0000-0000-0000CD080000}"/>
    <cellStyle name="Comma 5 5 2 3 3 3" xfId="37993" xr:uid="{00000000-0005-0000-0000-0000CE080000}"/>
    <cellStyle name="Comma 5 5 2 3 4" xfId="6603" xr:uid="{00000000-0005-0000-0000-0000CF080000}"/>
    <cellStyle name="Comma 5 5 2 3 4 2" xfId="20037" xr:uid="{00000000-0005-0000-0000-0000D0080000}"/>
    <cellStyle name="Comma 5 5 2 3 4 2 2" xfId="46949" xr:uid="{00000000-0005-0000-0000-0000D1080000}"/>
    <cellStyle name="Comma 5 5 2 3 4 3" xfId="33515" xr:uid="{00000000-0005-0000-0000-0000D2080000}"/>
    <cellStyle name="Comma 5 5 2 3 5" xfId="15558" xr:uid="{00000000-0005-0000-0000-0000D3080000}"/>
    <cellStyle name="Comma 5 5 2 3 5 2" xfId="42470" xr:uid="{00000000-0005-0000-0000-0000D4080000}"/>
    <cellStyle name="Comma 5 5 2 3 6" xfId="29036" xr:uid="{00000000-0005-0000-0000-0000D5080000}"/>
    <cellStyle name="Comma 5 5 2 4" xfId="3243" xr:uid="{00000000-0005-0000-0000-0000D6080000}"/>
    <cellStyle name="Comma 5 5 2 4 2" xfId="12200" xr:uid="{00000000-0005-0000-0000-0000D7080000}"/>
    <cellStyle name="Comma 5 5 2 4 2 2" xfId="25634" xr:uid="{00000000-0005-0000-0000-0000D8080000}"/>
    <cellStyle name="Comma 5 5 2 4 2 2 2" xfId="52546" xr:uid="{00000000-0005-0000-0000-0000D9080000}"/>
    <cellStyle name="Comma 5 5 2 4 2 3" xfId="39112" xr:uid="{00000000-0005-0000-0000-0000DA080000}"/>
    <cellStyle name="Comma 5 5 2 4 3" xfId="7722" xr:uid="{00000000-0005-0000-0000-0000DB080000}"/>
    <cellStyle name="Comma 5 5 2 4 3 2" xfId="21156" xr:uid="{00000000-0005-0000-0000-0000DC080000}"/>
    <cellStyle name="Comma 5 5 2 4 3 2 2" xfId="48068" xr:uid="{00000000-0005-0000-0000-0000DD080000}"/>
    <cellStyle name="Comma 5 5 2 4 3 3" xfId="34634" xr:uid="{00000000-0005-0000-0000-0000DE080000}"/>
    <cellStyle name="Comma 5 5 2 4 4" xfId="16677" xr:uid="{00000000-0005-0000-0000-0000DF080000}"/>
    <cellStyle name="Comma 5 5 2 4 4 2" xfId="43589" xr:uid="{00000000-0005-0000-0000-0000E0080000}"/>
    <cellStyle name="Comma 5 5 2 4 5" xfId="30155" xr:uid="{00000000-0005-0000-0000-0000E1080000}"/>
    <cellStyle name="Comma 5 5 2 5" xfId="9963" xr:uid="{00000000-0005-0000-0000-0000E2080000}"/>
    <cellStyle name="Comma 5 5 2 5 2" xfId="23397" xr:uid="{00000000-0005-0000-0000-0000E3080000}"/>
    <cellStyle name="Comma 5 5 2 5 2 2" xfId="50309" xr:uid="{00000000-0005-0000-0000-0000E4080000}"/>
    <cellStyle name="Comma 5 5 2 5 3" xfId="36875" xr:uid="{00000000-0005-0000-0000-0000E5080000}"/>
    <cellStyle name="Comma 5 5 2 6" xfId="5485" xr:uid="{00000000-0005-0000-0000-0000E6080000}"/>
    <cellStyle name="Comma 5 5 2 6 2" xfId="18919" xr:uid="{00000000-0005-0000-0000-0000E7080000}"/>
    <cellStyle name="Comma 5 5 2 6 2 2" xfId="45831" xr:uid="{00000000-0005-0000-0000-0000E8080000}"/>
    <cellStyle name="Comma 5 5 2 6 3" xfId="32397" xr:uid="{00000000-0005-0000-0000-0000E9080000}"/>
    <cellStyle name="Comma 5 5 2 7" xfId="14440" xr:uid="{00000000-0005-0000-0000-0000EA080000}"/>
    <cellStyle name="Comma 5 5 2 7 2" xfId="41352" xr:uid="{00000000-0005-0000-0000-0000EB080000}"/>
    <cellStyle name="Comma 5 5 2 8" xfId="27918" xr:uid="{00000000-0005-0000-0000-0000EC080000}"/>
    <cellStyle name="Comma 5 5 3" xfId="1230" xr:uid="{00000000-0005-0000-0000-0000ED080000}"/>
    <cellStyle name="Comma 5 5 3 2" xfId="2348" xr:uid="{00000000-0005-0000-0000-0000EE080000}"/>
    <cellStyle name="Comma 5 5 3 2 2" xfId="4585" xr:uid="{00000000-0005-0000-0000-0000EF080000}"/>
    <cellStyle name="Comma 5 5 3 2 2 2" xfId="13542" xr:uid="{00000000-0005-0000-0000-0000F0080000}"/>
    <cellStyle name="Comma 5 5 3 2 2 2 2" xfId="26976" xr:uid="{00000000-0005-0000-0000-0000F1080000}"/>
    <cellStyle name="Comma 5 5 3 2 2 2 2 2" xfId="53888" xr:uid="{00000000-0005-0000-0000-0000F2080000}"/>
    <cellStyle name="Comma 5 5 3 2 2 2 3" xfId="40454" xr:uid="{00000000-0005-0000-0000-0000F3080000}"/>
    <cellStyle name="Comma 5 5 3 2 2 3" xfId="9064" xr:uid="{00000000-0005-0000-0000-0000F4080000}"/>
    <cellStyle name="Comma 5 5 3 2 2 3 2" xfId="22498" xr:uid="{00000000-0005-0000-0000-0000F5080000}"/>
    <cellStyle name="Comma 5 5 3 2 2 3 2 2" xfId="49410" xr:uid="{00000000-0005-0000-0000-0000F6080000}"/>
    <cellStyle name="Comma 5 5 3 2 2 3 3" xfId="35976" xr:uid="{00000000-0005-0000-0000-0000F7080000}"/>
    <cellStyle name="Comma 5 5 3 2 2 4" xfId="18019" xr:uid="{00000000-0005-0000-0000-0000F8080000}"/>
    <cellStyle name="Comma 5 5 3 2 2 4 2" xfId="44931" xr:uid="{00000000-0005-0000-0000-0000F9080000}"/>
    <cellStyle name="Comma 5 5 3 2 2 5" xfId="31497" xr:uid="{00000000-0005-0000-0000-0000FA080000}"/>
    <cellStyle name="Comma 5 5 3 2 3" xfId="11305" xr:uid="{00000000-0005-0000-0000-0000FB080000}"/>
    <cellStyle name="Comma 5 5 3 2 3 2" xfId="24739" xr:uid="{00000000-0005-0000-0000-0000FC080000}"/>
    <cellStyle name="Comma 5 5 3 2 3 2 2" xfId="51651" xr:uid="{00000000-0005-0000-0000-0000FD080000}"/>
    <cellStyle name="Comma 5 5 3 2 3 3" xfId="38217" xr:uid="{00000000-0005-0000-0000-0000FE080000}"/>
    <cellStyle name="Comma 5 5 3 2 4" xfId="6827" xr:uid="{00000000-0005-0000-0000-0000FF080000}"/>
    <cellStyle name="Comma 5 5 3 2 4 2" xfId="20261" xr:uid="{00000000-0005-0000-0000-000000090000}"/>
    <cellStyle name="Comma 5 5 3 2 4 2 2" xfId="47173" xr:uid="{00000000-0005-0000-0000-000001090000}"/>
    <cellStyle name="Comma 5 5 3 2 4 3" xfId="33739" xr:uid="{00000000-0005-0000-0000-000002090000}"/>
    <cellStyle name="Comma 5 5 3 2 5" xfId="15782" xr:uid="{00000000-0005-0000-0000-000003090000}"/>
    <cellStyle name="Comma 5 5 3 2 5 2" xfId="42694" xr:uid="{00000000-0005-0000-0000-000004090000}"/>
    <cellStyle name="Comma 5 5 3 2 6" xfId="29260" xr:uid="{00000000-0005-0000-0000-000005090000}"/>
    <cellStyle name="Comma 5 5 3 3" xfId="3467" xr:uid="{00000000-0005-0000-0000-000006090000}"/>
    <cellStyle name="Comma 5 5 3 3 2" xfId="12424" xr:uid="{00000000-0005-0000-0000-000007090000}"/>
    <cellStyle name="Comma 5 5 3 3 2 2" xfId="25858" xr:uid="{00000000-0005-0000-0000-000008090000}"/>
    <cellStyle name="Comma 5 5 3 3 2 2 2" xfId="52770" xr:uid="{00000000-0005-0000-0000-000009090000}"/>
    <cellStyle name="Comma 5 5 3 3 2 3" xfId="39336" xr:uid="{00000000-0005-0000-0000-00000A090000}"/>
    <cellStyle name="Comma 5 5 3 3 3" xfId="7946" xr:uid="{00000000-0005-0000-0000-00000B090000}"/>
    <cellStyle name="Comma 5 5 3 3 3 2" xfId="21380" xr:uid="{00000000-0005-0000-0000-00000C090000}"/>
    <cellStyle name="Comma 5 5 3 3 3 2 2" xfId="48292" xr:uid="{00000000-0005-0000-0000-00000D090000}"/>
    <cellStyle name="Comma 5 5 3 3 3 3" xfId="34858" xr:uid="{00000000-0005-0000-0000-00000E090000}"/>
    <cellStyle name="Comma 5 5 3 3 4" xfId="16901" xr:uid="{00000000-0005-0000-0000-00000F090000}"/>
    <cellStyle name="Comma 5 5 3 3 4 2" xfId="43813" xr:uid="{00000000-0005-0000-0000-000010090000}"/>
    <cellStyle name="Comma 5 5 3 3 5" xfId="30379" xr:uid="{00000000-0005-0000-0000-000011090000}"/>
    <cellStyle name="Comma 5 5 3 4" xfId="10187" xr:uid="{00000000-0005-0000-0000-000012090000}"/>
    <cellStyle name="Comma 5 5 3 4 2" xfId="23621" xr:uid="{00000000-0005-0000-0000-000013090000}"/>
    <cellStyle name="Comma 5 5 3 4 2 2" xfId="50533" xr:uid="{00000000-0005-0000-0000-000014090000}"/>
    <cellStyle name="Comma 5 5 3 4 3" xfId="37099" xr:uid="{00000000-0005-0000-0000-000015090000}"/>
    <cellStyle name="Comma 5 5 3 5" xfId="5709" xr:uid="{00000000-0005-0000-0000-000016090000}"/>
    <cellStyle name="Comma 5 5 3 5 2" xfId="19143" xr:uid="{00000000-0005-0000-0000-000017090000}"/>
    <cellStyle name="Comma 5 5 3 5 2 2" xfId="46055" xr:uid="{00000000-0005-0000-0000-000018090000}"/>
    <cellStyle name="Comma 5 5 3 5 3" xfId="32621" xr:uid="{00000000-0005-0000-0000-000019090000}"/>
    <cellStyle name="Comma 5 5 3 6" xfId="14664" xr:uid="{00000000-0005-0000-0000-00001A090000}"/>
    <cellStyle name="Comma 5 5 3 6 2" xfId="41576" xr:uid="{00000000-0005-0000-0000-00001B090000}"/>
    <cellStyle name="Comma 5 5 3 7" xfId="28142" xr:uid="{00000000-0005-0000-0000-00001C090000}"/>
    <cellStyle name="Comma 5 5 4" xfId="1453" xr:uid="{00000000-0005-0000-0000-00001D090000}"/>
    <cellStyle name="Comma 5 5 4 2" xfId="2571" xr:uid="{00000000-0005-0000-0000-00001E090000}"/>
    <cellStyle name="Comma 5 5 4 2 2" xfId="4808" xr:uid="{00000000-0005-0000-0000-00001F090000}"/>
    <cellStyle name="Comma 5 5 4 2 2 2" xfId="13765" xr:uid="{00000000-0005-0000-0000-000020090000}"/>
    <cellStyle name="Comma 5 5 4 2 2 2 2" xfId="27199" xr:uid="{00000000-0005-0000-0000-000021090000}"/>
    <cellStyle name="Comma 5 5 4 2 2 2 2 2" xfId="54111" xr:uid="{00000000-0005-0000-0000-000022090000}"/>
    <cellStyle name="Comma 5 5 4 2 2 2 3" xfId="40677" xr:uid="{00000000-0005-0000-0000-000023090000}"/>
    <cellStyle name="Comma 5 5 4 2 2 3" xfId="9287" xr:uid="{00000000-0005-0000-0000-000024090000}"/>
    <cellStyle name="Comma 5 5 4 2 2 3 2" xfId="22721" xr:uid="{00000000-0005-0000-0000-000025090000}"/>
    <cellStyle name="Comma 5 5 4 2 2 3 2 2" xfId="49633" xr:uid="{00000000-0005-0000-0000-000026090000}"/>
    <cellStyle name="Comma 5 5 4 2 2 3 3" xfId="36199" xr:uid="{00000000-0005-0000-0000-000027090000}"/>
    <cellStyle name="Comma 5 5 4 2 2 4" xfId="18242" xr:uid="{00000000-0005-0000-0000-000028090000}"/>
    <cellStyle name="Comma 5 5 4 2 2 4 2" xfId="45154" xr:uid="{00000000-0005-0000-0000-000029090000}"/>
    <cellStyle name="Comma 5 5 4 2 2 5" xfId="31720" xr:uid="{00000000-0005-0000-0000-00002A090000}"/>
    <cellStyle name="Comma 5 5 4 2 3" xfId="11528" xr:uid="{00000000-0005-0000-0000-00002B090000}"/>
    <cellStyle name="Comma 5 5 4 2 3 2" xfId="24962" xr:uid="{00000000-0005-0000-0000-00002C090000}"/>
    <cellStyle name="Comma 5 5 4 2 3 2 2" xfId="51874" xr:uid="{00000000-0005-0000-0000-00002D090000}"/>
    <cellStyle name="Comma 5 5 4 2 3 3" xfId="38440" xr:uid="{00000000-0005-0000-0000-00002E090000}"/>
    <cellStyle name="Comma 5 5 4 2 4" xfId="7050" xr:uid="{00000000-0005-0000-0000-00002F090000}"/>
    <cellStyle name="Comma 5 5 4 2 4 2" xfId="20484" xr:uid="{00000000-0005-0000-0000-000030090000}"/>
    <cellStyle name="Comma 5 5 4 2 4 2 2" xfId="47396" xr:uid="{00000000-0005-0000-0000-000031090000}"/>
    <cellStyle name="Comma 5 5 4 2 4 3" xfId="33962" xr:uid="{00000000-0005-0000-0000-000032090000}"/>
    <cellStyle name="Comma 5 5 4 2 5" xfId="16005" xr:uid="{00000000-0005-0000-0000-000033090000}"/>
    <cellStyle name="Comma 5 5 4 2 5 2" xfId="42917" xr:uid="{00000000-0005-0000-0000-000034090000}"/>
    <cellStyle name="Comma 5 5 4 2 6" xfId="29483" xr:uid="{00000000-0005-0000-0000-000035090000}"/>
    <cellStyle name="Comma 5 5 4 3" xfId="3690" xr:uid="{00000000-0005-0000-0000-000036090000}"/>
    <cellStyle name="Comma 5 5 4 3 2" xfId="12647" xr:uid="{00000000-0005-0000-0000-000037090000}"/>
    <cellStyle name="Comma 5 5 4 3 2 2" xfId="26081" xr:uid="{00000000-0005-0000-0000-000038090000}"/>
    <cellStyle name="Comma 5 5 4 3 2 2 2" xfId="52993" xr:uid="{00000000-0005-0000-0000-000039090000}"/>
    <cellStyle name="Comma 5 5 4 3 2 3" xfId="39559" xr:uid="{00000000-0005-0000-0000-00003A090000}"/>
    <cellStyle name="Comma 5 5 4 3 3" xfId="8169" xr:uid="{00000000-0005-0000-0000-00003B090000}"/>
    <cellStyle name="Comma 5 5 4 3 3 2" xfId="21603" xr:uid="{00000000-0005-0000-0000-00003C090000}"/>
    <cellStyle name="Comma 5 5 4 3 3 2 2" xfId="48515" xr:uid="{00000000-0005-0000-0000-00003D090000}"/>
    <cellStyle name="Comma 5 5 4 3 3 3" xfId="35081" xr:uid="{00000000-0005-0000-0000-00003E090000}"/>
    <cellStyle name="Comma 5 5 4 3 4" xfId="17124" xr:uid="{00000000-0005-0000-0000-00003F090000}"/>
    <cellStyle name="Comma 5 5 4 3 4 2" xfId="44036" xr:uid="{00000000-0005-0000-0000-000040090000}"/>
    <cellStyle name="Comma 5 5 4 3 5" xfId="30602" xr:uid="{00000000-0005-0000-0000-000041090000}"/>
    <cellStyle name="Comma 5 5 4 4" xfId="10410" xr:uid="{00000000-0005-0000-0000-000042090000}"/>
    <cellStyle name="Comma 5 5 4 4 2" xfId="23844" xr:uid="{00000000-0005-0000-0000-000043090000}"/>
    <cellStyle name="Comma 5 5 4 4 2 2" xfId="50756" xr:uid="{00000000-0005-0000-0000-000044090000}"/>
    <cellStyle name="Comma 5 5 4 4 3" xfId="37322" xr:uid="{00000000-0005-0000-0000-000045090000}"/>
    <cellStyle name="Comma 5 5 4 5" xfId="5932" xr:uid="{00000000-0005-0000-0000-000046090000}"/>
    <cellStyle name="Comma 5 5 4 5 2" xfId="19366" xr:uid="{00000000-0005-0000-0000-000047090000}"/>
    <cellStyle name="Comma 5 5 4 5 2 2" xfId="46278" xr:uid="{00000000-0005-0000-0000-000048090000}"/>
    <cellStyle name="Comma 5 5 4 5 3" xfId="32844" xr:uid="{00000000-0005-0000-0000-000049090000}"/>
    <cellStyle name="Comma 5 5 4 6" xfId="14887" xr:uid="{00000000-0005-0000-0000-00004A090000}"/>
    <cellStyle name="Comma 5 5 4 6 2" xfId="41799" xr:uid="{00000000-0005-0000-0000-00004B090000}"/>
    <cellStyle name="Comma 5 5 4 7" xfId="28365" xr:uid="{00000000-0005-0000-0000-00004C090000}"/>
    <cellStyle name="Comma 5 5 5" xfId="1901" xr:uid="{00000000-0005-0000-0000-00004D090000}"/>
    <cellStyle name="Comma 5 5 5 2" xfId="4138" xr:uid="{00000000-0005-0000-0000-00004E090000}"/>
    <cellStyle name="Comma 5 5 5 2 2" xfId="13095" xr:uid="{00000000-0005-0000-0000-00004F090000}"/>
    <cellStyle name="Comma 5 5 5 2 2 2" xfId="26529" xr:uid="{00000000-0005-0000-0000-000050090000}"/>
    <cellStyle name="Comma 5 5 5 2 2 2 2" xfId="53441" xr:uid="{00000000-0005-0000-0000-000051090000}"/>
    <cellStyle name="Comma 5 5 5 2 2 3" xfId="40007" xr:uid="{00000000-0005-0000-0000-000052090000}"/>
    <cellStyle name="Comma 5 5 5 2 3" xfId="8617" xr:uid="{00000000-0005-0000-0000-000053090000}"/>
    <cellStyle name="Comma 5 5 5 2 3 2" xfId="22051" xr:uid="{00000000-0005-0000-0000-000054090000}"/>
    <cellStyle name="Comma 5 5 5 2 3 2 2" xfId="48963" xr:uid="{00000000-0005-0000-0000-000055090000}"/>
    <cellStyle name="Comma 5 5 5 2 3 3" xfId="35529" xr:uid="{00000000-0005-0000-0000-000056090000}"/>
    <cellStyle name="Comma 5 5 5 2 4" xfId="17572" xr:uid="{00000000-0005-0000-0000-000057090000}"/>
    <cellStyle name="Comma 5 5 5 2 4 2" xfId="44484" xr:uid="{00000000-0005-0000-0000-000058090000}"/>
    <cellStyle name="Comma 5 5 5 2 5" xfId="31050" xr:uid="{00000000-0005-0000-0000-000059090000}"/>
    <cellStyle name="Comma 5 5 5 3" xfId="10858" xr:uid="{00000000-0005-0000-0000-00005A090000}"/>
    <cellStyle name="Comma 5 5 5 3 2" xfId="24292" xr:uid="{00000000-0005-0000-0000-00005B090000}"/>
    <cellStyle name="Comma 5 5 5 3 2 2" xfId="51204" xr:uid="{00000000-0005-0000-0000-00005C090000}"/>
    <cellStyle name="Comma 5 5 5 3 3" xfId="37770" xr:uid="{00000000-0005-0000-0000-00005D090000}"/>
    <cellStyle name="Comma 5 5 5 4" xfId="6380" xr:uid="{00000000-0005-0000-0000-00005E090000}"/>
    <cellStyle name="Comma 5 5 5 4 2" xfId="19814" xr:uid="{00000000-0005-0000-0000-00005F090000}"/>
    <cellStyle name="Comma 5 5 5 4 2 2" xfId="46726" xr:uid="{00000000-0005-0000-0000-000060090000}"/>
    <cellStyle name="Comma 5 5 5 4 3" xfId="33292" xr:uid="{00000000-0005-0000-0000-000061090000}"/>
    <cellStyle name="Comma 5 5 5 5" xfId="15335" xr:uid="{00000000-0005-0000-0000-000062090000}"/>
    <cellStyle name="Comma 5 5 5 5 2" xfId="42247" xr:uid="{00000000-0005-0000-0000-000063090000}"/>
    <cellStyle name="Comma 5 5 5 6" xfId="28813" xr:uid="{00000000-0005-0000-0000-000064090000}"/>
    <cellStyle name="Comma 5 5 6" xfId="3020" xr:uid="{00000000-0005-0000-0000-000065090000}"/>
    <cellStyle name="Comma 5 5 6 2" xfId="11977" xr:uid="{00000000-0005-0000-0000-000066090000}"/>
    <cellStyle name="Comma 5 5 6 2 2" xfId="25411" xr:uid="{00000000-0005-0000-0000-000067090000}"/>
    <cellStyle name="Comma 5 5 6 2 2 2" xfId="52323" xr:uid="{00000000-0005-0000-0000-000068090000}"/>
    <cellStyle name="Comma 5 5 6 2 3" xfId="38889" xr:uid="{00000000-0005-0000-0000-000069090000}"/>
    <cellStyle name="Comma 5 5 6 3" xfId="7499" xr:uid="{00000000-0005-0000-0000-00006A090000}"/>
    <cellStyle name="Comma 5 5 6 3 2" xfId="20933" xr:uid="{00000000-0005-0000-0000-00006B090000}"/>
    <cellStyle name="Comma 5 5 6 3 2 2" xfId="47845" xr:uid="{00000000-0005-0000-0000-00006C090000}"/>
    <cellStyle name="Comma 5 5 6 3 3" xfId="34411" xr:uid="{00000000-0005-0000-0000-00006D090000}"/>
    <cellStyle name="Comma 5 5 6 4" xfId="16454" xr:uid="{00000000-0005-0000-0000-00006E090000}"/>
    <cellStyle name="Comma 5 5 6 4 2" xfId="43366" xr:uid="{00000000-0005-0000-0000-00006F090000}"/>
    <cellStyle name="Comma 5 5 6 5" xfId="29932" xr:uid="{00000000-0005-0000-0000-000070090000}"/>
    <cellStyle name="Comma 5 5 7" xfId="9740" xr:uid="{00000000-0005-0000-0000-000071090000}"/>
    <cellStyle name="Comma 5 5 7 2" xfId="23174" xr:uid="{00000000-0005-0000-0000-000072090000}"/>
    <cellStyle name="Comma 5 5 7 2 2" xfId="50086" xr:uid="{00000000-0005-0000-0000-000073090000}"/>
    <cellStyle name="Comma 5 5 7 3" xfId="36652" xr:uid="{00000000-0005-0000-0000-000074090000}"/>
    <cellStyle name="Comma 5 5 8" xfId="5262" xr:uid="{00000000-0005-0000-0000-000075090000}"/>
    <cellStyle name="Comma 5 5 8 2" xfId="18696" xr:uid="{00000000-0005-0000-0000-000076090000}"/>
    <cellStyle name="Comma 5 5 8 2 2" xfId="45608" xr:uid="{00000000-0005-0000-0000-000077090000}"/>
    <cellStyle name="Comma 5 5 8 3" xfId="32174" xr:uid="{00000000-0005-0000-0000-000078090000}"/>
    <cellStyle name="Comma 5 5 9" xfId="14217" xr:uid="{00000000-0005-0000-0000-000079090000}"/>
    <cellStyle name="Comma 5 5 9 2" xfId="41129" xr:uid="{00000000-0005-0000-0000-00007A090000}"/>
    <cellStyle name="Comma 5 6" xfId="933" xr:uid="{00000000-0005-0000-0000-00007B090000}"/>
    <cellStyle name="Comma 5 6 2" xfId="1604" xr:uid="{00000000-0005-0000-0000-00007C090000}"/>
    <cellStyle name="Comma 5 6 2 2" xfId="2722" xr:uid="{00000000-0005-0000-0000-00007D090000}"/>
    <cellStyle name="Comma 5 6 2 2 2" xfId="4959" xr:uid="{00000000-0005-0000-0000-00007E090000}"/>
    <cellStyle name="Comma 5 6 2 2 2 2" xfId="13916" xr:uid="{00000000-0005-0000-0000-00007F090000}"/>
    <cellStyle name="Comma 5 6 2 2 2 2 2" xfId="27350" xr:uid="{00000000-0005-0000-0000-000080090000}"/>
    <cellStyle name="Comma 5 6 2 2 2 2 2 2" xfId="54262" xr:uid="{00000000-0005-0000-0000-000081090000}"/>
    <cellStyle name="Comma 5 6 2 2 2 2 3" xfId="40828" xr:uid="{00000000-0005-0000-0000-000082090000}"/>
    <cellStyle name="Comma 5 6 2 2 2 3" xfId="9438" xr:uid="{00000000-0005-0000-0000-000083090000}"/>
    <cellStyle name="Comma 5 6 2 2 2 3 2" xfId="22872" xr:uid="{00000000-0005-0000-0000-000084090000}"/>
    <cellStyle name="Comma 5 6 2 2 2 3 2 2" xfId="49784" xr:uid="{00000000-0005-0000-0000-000085090000}"/>
    <cellStyle name="Comma 5 6 2 2 2 3 3" xfId="36350" xr:uid="{00000000-0005-0000-0000-000086090000}"/>
    <cellStyle name="Comma 5 6 2 2 2 4" xfId="18393" xr:uid="{00000000-0005-0000-0000-000087090000}"/>
    <cellStyle name="Comma 5 6 2 2 2 4 2" xfId="45305" xr:uid="{00000000-0005-0000-0000-000088090000}"/>
    <cellStyle name="Comma 5 6 2 2 2 5" xfId="31871" xr:uid="{00000000-0005-0000-0000-000089090000}"/>
    <cellStyle name="Comma 5 6 2 2 3" xfId="11679" xr:uid="{00000000-0005-0000-0000-00008A090000}"/>
    <cellStyle name="Comma 5 6 2 2 3 2" xfId="25113" xr:uid="{00000000-0005-0000-0000-00008B090000}"/>
    <cellStyle name="Comma 5 6 2 2 3 2 2" xfId="52025" xr:uid="{00000000-0005-0000-0000-00008C090000}"/>
    <cellStyle name="Comma 5 6 2 2 3 3" xfId="38591" xr:uid="{00000000-0005-0000-0000-00008D090000}"/>
    <cellStyle name="Comma 5 6 2 2 4" xfId="7201" xr:uid="{00000000-0005-0000-0000-00008E090000}"/>
    <cellStyle name="Comma 5 6 2 2 4 2" xfId="20635" xr:uid="{00000000-0005-0000-0000-00008F090000}"/>
    <cellStyle name="Comma 5 6 2 2 4 2 2" xfId="47547" xr:uid="{00000000-0005-0000-0000-000090090000}"/>
    <cellStyle name="Comma 5 6 2 2 4 3" xfId="34113" xr:uid="{00000000-0005-0000-0000-000091090000}"/>
    <cellStyle name="Comma 5 6 2 2 5" xfId="16156" xr:uid="{00000000-0005-0000-0000-000092090000}"/>
    <cellStyle name="Comma 5 6 2 2 5 2" xfId="43068" xr:uid="{00000000-0005-0000-0000-000093090000}"/>
    <cellStyle name="Comma 5 6 2 2 6" xfId="29634" xr:uid="{00000000-0005-0000-0000-000094090000}"/>
    <cellStyle name="Comma 5 6 2 3" xfId="3841" xr:uid="{00000000-0005-0000-0000-000095090000}"/>
    <cellStyle name="Comma 5 6 2 3 2" xfId="12798" xr:uid="{00000000-0005-0000-0000-000096090000}"/>
    <cellStyle name="Comma 5 6 2 3 2 2" xfId="26232" xr:uid="{00000000-0005-0000-0000-000097090000}"/>
    <cellStyle name="Comma 5 6 2 3 2 2 2" xfId="53144" xr:uid="{00000000-0005-0000-0000-000098090000}"/>
    <cellStyle name="Comma 5 6 2 3 2 3" xfId="39710" xr:uid="{00000000-0005-0000-0000-000099090000}"/>
    <cellStyle name="Comma 5 6 2 3 3" xfId="8320" xr:uid="{00000000-0005-0000-0000-00009A090000}"/>
    <cellStyle name="Comma 5 6 2 3 3 2" xfId="21754" xr:uid="{00000000-0005-0000-0000-00009B090000}"/>
    <cellStyle name="Comma 5 6 2 3 3 2 2" xfId="48666" xr:uid="{00000000-0005-0000-0000-00009C090000}"/>
    <cellStyle name="Comma 5 6 2 3 3 3" xfId="35232" xr:uid="{00000000-0005-0000-0000-00009D090000}"/>
    <cellStyle name="Comma 5 6 2 3 4" xfId="17275" xr:uid="{00000000-0005-0000-0000-00009E090000}"/>
    <cellStyle name="Comma 5 6 2 3 4 2" xfId="44187" xr:uid="{00000000-0005-0000-0000-00009F090000}"/>
    <cellStyle name="Comma 5 6 2 3 5" xfId="30753" xr:uid="{00000000-0005-0000-0000-0000A0090000}"/>
    <cellStyle name="Comma 5 6 2 4" xfId="10561" xr:uid="{00000000-0005-0000-0000-0000A1090000}"/>
    <cellStyle name="Comma 5 6 2 4 2" xfId="23995" xr:uid="{00000000-0005-0000-0000-0000A2090000}"/>
    <cellStyle name="Comma 5 6 2 4 2 2" xfId="50907" xr:uid="{00000000-0005-0000-0000-0000A3090000}"/>
    <cellStyle name="Comma 5 6 2 4 3" xfId="37473" xr:uid="{00000000-0005-0000-0000-0000A4090000}"/>
    <cellStyle name="Comma 5 6 2 5" xfId="6083" xr:uid="{00000000-0005-0000-0000-0000A5090000}"/>
    <cellStyle name="Comma 5 6 2 5 2" xfId="19517" xr:uid="{00000000-0005-0000-0000-0000A6090000}"/>
    <cellStyle name="Comma 5 6 2 5 2 2" xfId="46429" xr:uid="{00000000-0005-0000-0000-0000A7090000}"/>
    <cellStyle name="Comma 5 6 2 5 3" xfId="32995" xr:uid="{00000000-0005-0000-0000-0000A8090000}"/>
    <cellStyle name="Comma 5 6 2 6" xfId="15038" xr:uid="{00000000-0005-0000-0000-0000A9090000}"/>
    <cellStyle name="Comma 5 6 2 6 2" xfId="41950" xr:uid="{00000000-0005-0000-0000-0000AA090000}"/>
    <cellStyle name="Comma 5 6 2 7" xfId="28516" xr:uid="{00000000-0005-0000-0000-0000AB090000}"/>
    <cellStyle name="Comma 5 6 3" xfId="2052" xr:uid="{00000000-0005-0000-0000-0000AC090000}"/>
    <cellStyle name="Comma 5 6 3 2" xfId="4289" xr:uid="{00000000-0005-0000-0000-0000AD090000}"/>
    <cellStyle name="Comma 5 6 3 2 2" xfId="13246" xr:uid="{00000000-0005-0000-0000-0000AE090000}"/>
    <cellStyle name="Comma 5 6 3 2 2 2" xfId="26680" xr:uid="{00000000-0005-0000-0000-0000AF090000}"/>
    <cellStyle name="Comma 5 6 3 2 2 2 2" xfId="53592" xr:uid="{00000000-0005-0000-0000-0000B0090000}"/>
    <cellStyle name="Comma 5 6 3 2 2 3" xfId="40158" xr:uid="{00000000-0005-0000-0000-0000B1090000}"/>
    <cellStyle name="Comma 5 6 3 2 3" xfId="8768" xr:uid="{00000000-0005-0000-0000-0000B2090000}"/>
    <cellStyle name="Comma 5 6 3 2 3 2" xfId="22202" xr:uid="{00000000-0005-0000-0000-0000B3090000}"/>
    <cellStyle name="Comma 5 6 3 2 3 2 2" xfId="49114" xr:uid="{00000000-0005-0000-0000-0000B4090000}"/>
    <cellStyle name="Comma 5 6 3 2 3 3" xfId="35680" xr:uid="{00000000-0005-0000-0000-0000B5090000}"/>
    <cellStyle name="Comma 5 6 3 2 4" xfId="17723" xr:uid="{00000000-0005-0000-0000-0000B6090000}"/>
    <cellStyle name="Comma 5 6 3 2 4 2" xfId="44635" xr:uid="{00000000-0005-0000-0000-0000B7090000}"/>
    <cellStyle name="Comma 5 6 3 2 5" xfId="31201" xr:uid="{00000000-0005-0000-0000-0000B8090000}"/>
    <cellStyle name="Comma 5 6 3 3" xfId="11009" xr:uid="{00000000-0005-0000-0000-0000B9090000}"/>
    <cellStyle name="Comma 5 6 3 3 2" xfId="24443" xr:uid="{00000000-0005-0000-0000-0000BA090000}"/>
    <cellStyle name="Comma 5 6 3 3 2 2" xfId="51355" xr:uid="{00000000-0005-0000-0000-0000BB090000}"/>
    <cellStyle name="Comma 5 6 3 3 3" xfId="37921" xr:uid="{00000000-0005-0000-0000-0000BC090000}"/>
    <cellStyle name="Comma 5 6 3 4" xfId="6531" xr:uid="{00000000-0005-0000-0000-0000BD090000}"/>
    <cellStyle name="Comma 5 6 3 4 2" xfId="19965" xr:uid="{00000000-0005-0000-0000-0000BE090000}"/>
    <cellStyle name="Comma 5 6 3 4 2 2" xfId="46877" xr:uid="{00000000-0005-0000-0000-0000BF090000}"/>
    <cellStyle name="Comma 5 6 3 4 3" xfId="33443" xr:uid="{00000000-0005-0000-0000-0000C0090000}"/>
    <cellStyle name="Comma 5 6 3 5" xfId="15486" xr:uid="{00000000-0005-0000-0000-0000C1090000}"/>
    <cellStyle name="Comma 5 6 3 5 2" xfId="42398" xr:uid="{00000000-0005-0000-0000-0000C2090000}"/>
    <cellStyle name="Comma 5 6 3 6" xfId="28964" xr:uid="{00000000-0005-0000-0000-0000C3090000}"/>
    <cellStyle name="Comma 5 6 4" xfId="3171" xr:uid="{00000000-0005-0000-0000-0000C4090000}"/>
    <cellStyle name="Comma 5 6 4 2" xfId="12128" xr:uid="{00000000-0005-0000-0000-0000C5090000}"/>
    <cellStyle name="Comma 5 6 4 2 2" xfId="25562" xr:uid="{00000000-0005-0000-0000-0000C6090000}"/>
    <cellStyle name="Comma 5 6 4 2 2 2" xfId="52474" xr:uid="{00000000-0005-0000-0000-0000C7090000}"/>
    <cellStyle name="Comma 5 6 4 2 3" xfId="39040" xr:uid="{00000000-0005-0000-0000-0000C8090000}"/>
    <cellStyle name="Comma 5 6 4 3" xfId="7650" xr:uid="{00000000-0005-0000-0000-0000C9090000}"/>
    <cellStyle name="Comma 5 6 4 3 2" xfId="21084" xr:uid="{00000000-0005-0000-0000-0000CA090000}"/>
    <cellStyle name="Comma 5 6 4 3 2 2" xfId="47996" xr:uid="{00000000-0005-0000-0000-0000CB090000}"/>
    <cellStyle name="Comma 5 6 4 3 3" xfId="34562" xr:uid="{00000000-0005-0000-0000-0000CC090000}"/>
    <cellStyle name="Comma 5 6 4 4" xfId="16605" xr:uid="{00000000-0005-0000-0000-0000CD090000}"/>
    <cellStyle name="Comma 5 6 4 4 2" xfId="43517" xr:uid="{00000000-0005-0000-0000-0000CE090000}"/>
    <cellStyle name="Comma 5 6 4 5" xfId="30083" xr:uid="{00000000-0005-0000-0000-0000CF090000}"/>
    <cellStyle name="Comma 5 6 5" xfId="9891" xr:uid="{00000000-0005-0000-0000-0000D0090000}"/>
    <cellStyle name="Comma 5 6 5 2" xfId="23325" xr:uid="{00000000-0005-0000-0000-0000D1090000}"/>
    <cellStyle name="Comma 5 6 5 2 2" xfId="50237" xr:uid="{00000000-0005-0000-0000-0000D2090000}"/>
    <cellStyle name="Comma 5 6 5 3" xfId="36803" xr:uid="{00000000-0005-0000-0000-0000D3090000}"/>
    <cellStyle name="Comma 5 6 6" xfId="5413" xr:uid="{00000000-0005-0000-0000-0000D4090000}"/>
    <cellStyle name="Comma 5 6 6 2" xfId="18847" xr:uid="{00000000-0005-0000-0000-0000D5090000}"/>
    <cellStyle name="Comma 5 6 6 2 2" xfId="45759" xr:uid="{00000000-0005-0000-0000-0000D6090000}"/>
    <cellStyle name="Comma 5 6 6 3" xfId="32325" xr:uid="{00000000-0005-0000-0000-0000D7090000}"/>
    <cellStyle name="Comma 5 6 7" xfId="14368" xr:uid="{00000000-0005-0000-0000-0000D8090000}"/>
    <cellStyle name="Comma 5 6 7 2" xfId="41280" xr:uid="{00000000-0005-0000-0000-0000D9090000}"/>
    <cellStyle name="Comma 5 6 8" xfId="27846" xr:uid="{00000000-0005-0000-0000-0000DA090000}"/>
    <cellStyle name="Comma 5 7" xfId="1158" xr:uid="{00000000-0005-0000-0000-0000DB090000}"/>
    <cellStyle name="Comma 5 7 2" xfId="2276" xr:uid="{00000000-0005-0000-0000-0000DC090000}"/>
    <cellStyle name="Comma 5 7 2 2" xfId="4513" xr:uid="{00000000-0005-0000-0000-0000DD090000}"/>
    <cellStyle name="Comma 5 7 2 2 2" xfId="13470" xr:uid="{00000000-0005-0000-0000-0000DE090000}"/>
    <cellStyle name="Comma 5 7 2 2 2 2" xfId="26904" xr:uid="{00000000-0005-0000-0000-0000DF090000}"/>
    <cellStyle name="Comma 5 7 2 2 2 2 2" xfId="53816" xr:uid="{00000000-0005-0000-0000-0000E0090000}"/>
    <cellStyle name="Comma 5 7 2 2 2 3" xfId="40382" xr:uid="{00000000-0005-0000-0000-0000E1090000}"/>
    <cellStyle name="Comma 5 7 2 2 3" xfId="8992" xr:uid="{00000000-0005-0000-0000-0000E2090000}"/>
    <cellStyle name="Comma 5 7 2 2 3 2" xfId="22426" xr:uid="{00000000-0005-0000-0000-0000E3090000}"/>
    <cellStyle name="Comma 5 7 2 2 3 2 2" xfId="49338" xr:uid="{00000000-0005-0000-0000-0000E4090000}"/>
    <cellStyle name="Comma 5 7 2 2 3 3" xfId="35904" xr:uid="{00000000-0005-0000-0000-0000E5090000}"/>
    <cellStyle name="Comma 5 7 2 2 4" xfId="17947" xr:uid="{00000000-0005-0000-0000-0000E6090000}"/>
    <cellStyle name="Comma 5 7 2 2 4 2" xfId="44859" xr:uid="{00000000-0005-0000-0000-0000E7090000}"/>
    <cellStyle name="Comma 5 7 2 2 5" xfId="31425" xr:uid="{00000000-0005-0000-0000-0000E8090000}"/>
    <cellStyle name="Comma 5 7 2 3" xfId="11233" xr:uid="{00000000-0005-0000-0000-0000E9090000}"/>
    <cellStyle name="Comma 5 7 2 3 2" xfId="24667" xr:uid="{00000000-0005-0000-0000-0000EA090000}"/>
    <cellStyle name="Comma 5 7 2 3 2 2" xfId="51579" xr:uid="{00000000-0005-0000-0000-0000EB090000}"/>
    <cellStyle name="Comma 5 7 2 3 3" xfId="38145" xr:uid="{00000000-0005-0000-0000-0000EC090000}"/>
    <cellStyle name="Comma 5 7 2 4" xfId="6755" xr:uid="{00000000-0005-0000-0000-0000ED090000}"/>
    <cellStyle name="Comma 5 7 2 4 2" xfId="20189" xr:uid="{00000000-0005-0000-0000-0000EE090000}"/>
    <cellStyle name="Comma 5 7 2 4 2 2" xfId="47101" xr:uid="{00000000-0005-0000-0000-0000EF090000}"/>
    <cellStyle name="Comma 5 7 2 4 3" xfId="33667" xr:uid="{00000000-0005-0000-0000-0000F0090000}"/>
    <cellStyle name="Comma 5 7 2 5" xfId="15710" xr:uid="{00000000-0005-0000-0000-0000F1090000}"/>
    <cellStyle name="Comma 5 7 2 5 2" xfId="42622" xr:uid="{00000000-0005-0000-0000-0000F2090000}"/>
    <cellStyle name="Comma 5 7 2 6" xfId="29188" xr:uid="{00000000-0005-0000-0000-0000F3090000}"/>
    <cellStyle name="Comma 5 7 3" xfId="3395" xr:uid="{00000000-0005-0000-0000-0000F4090000}"/>
    <cellStyle name="Comma 5 7 3 2" xfId="12352" xr:uid="{00000000-0005-0000-0000-0000F5090000}"/>
    <cellStyle name="Comma 5 7 3 2 2" xfId="25786" xr:uid="{00000000-0005-0000-0000-0000F6090000}"/>
    <cellStyle name="Comma 5 7 3 2 2 2" xfId="52698" xr:uid="{00000000-0005-0000-0000-0000F7090000}"/>
    <cellStyle name="Comma 5 7 3 2 3" xfId="39264" xr:uid="{00000000-0005-0000-0000-0000F8090000}"/>
    <cellStyle name="Comma 5 7 3 3" xfId="7874" xr:uid="{00000000-0005-0000-0000-0000F9090000}"/>
    <cellStyle name="Comma 5 7 3 3 2" xfId="21308" xr:uid="{00000000-0005-0000-0000-0000FA090000}"/>
    <cellStyle name="Comma 5 7 3 3 2 2" xfId="48220" xr:uid="{00000000-0005-0000-0000-0000FB090000}"/>
    <cellStyle name="Comma 5 7 3 3 3" xfId="34786" xr:uid="{00000000-0005-0000-0000-0000FC090000}"/>
    <cellStyle name="Comma 5 7 3 4" xfId="16829" xr:uid="{00000000-0005-0000-0000-0000FD090000}"/>
    <cellStyle name="Comma 5 7 3 4 2" xfId="43741" xr:uid="{00000000-0005-0000-0000-0000FE090000}"/>
    <cellStyle name="Comma 5 7 3 5" xfId="30307" xr:uid="{00000000-0005-0000-0000-0000FF090000}"/>
    <cellStyle name="Comma 5 7 4" xfId="10115" xr:uid="{00000000-0005-0000-0000-0000000A0000}"/>
    <cellStyle name="Comma 5 7 4 2" xfId="23549" xr:uid="{00000000-0005-0000-0000-0000010A0000}"/>
    <cellStyle name="Comma 5 7 4 2 2" xfId="50461" xr:uid="{00000000-0005-0000-0000-0000020A0000}"/>
    <cellStyle name="Comma 5 7 4 3" xfId="37027" xr:uid="{00000000-0005-0000-0000-0000030A0000}"/>
    <cellStyle name="Comma 5 7 5" xfId="5637" xr:uid="{00000000-0005-0000-0000-0000040A0000}"/>
    <cellStyle name="Comma 5 7 5 2" xfId="19071" xr:uid="{00000000-0005-0000-0000-0000050A0000}"/>
    <cellStyle name="Comma 5 7 5 2 2" xfId="45983" xr:uid="{00000000-0005-0000-0000-0000060A0000}"/>
    <cellStyle name="Comma 5 7 5 3" xfId="32549" xr:uid="{00000000-0005-0000-0000-0000070A0000}"/>
    <cellStyle name="Comma 5 7 6" xfId="14592" xr:uid="{00000000-0005-0000-0000-0000080A0000}"/>
    <cellStyle name="Comma 5 7 6 2" xfId="41504" xr:uid="{00000000-0005-0000-0000-0000090A0000}"/>
    <cellStyle name="Comma 5 7 7" xfId="28070" xr:uid="{00000000-0005-0000-0000-00000A0A0000}"/>
    <cellStyle name="Comma 5 8" xfId="1381" xr:uid="{00000000-0005-0000-0000-00000B0A0000}"/>
    <cellStyle name="Comma 5 8 2" xfId="2499" xr:uid="{00000000-0005-0000-0000-00000C0A0000}"/>
    <cellStyle name="Comma 5 8 2 2" xfId="4736" xr:uid="{00000000-0005-0000-0000-00000D0A0000}"/>
    <cellStyle name="Comma 5 8 2 2 2" xfId="13693" xr:uid="{00000000-0005-0000-0000-00000E0A0000}"/>
    <cellStyle name="Comma 5 8 2 2 2 2" xfId="27127" xr:uid="{00000000-0005-0000-0000-00000F0A0000}"/>
    <cellStyle name="Comma 5 8 2 2 2 2 2" xfId="54039" xr:uid="{00000000-0005-0000-0000-0000100A0000}"/>
    <cellStyle name="Comma 5 8 2 2 2 3" xfId="40605" xr:uid="{00000000-0005-0000-0000-0000110A0000}"/>
    <cellStyle name="Comma 5 8 2 2 3" xfId="9215" xr:uid="{00000000-0005-0000-0000-0000120A0000}"/>
    <cellStyle name="Comma 5 8 2 2 3 2" xfId="22649" xr:uid="{00000000-0005-0000-0000-0000130A0000}"/>
    <cellStyle name="Comma 5 8 2 2 3 2 2" xfId="49561" xr:uid="{00000000-0005-0000-0000-0000140A0000}"/>
    <cellStyle name="Comma 5 8 2 2 3 3" xfId="36127" xr:uid="{00000000-0005-0000-0000-0000150A0000}"/>
    <cellStyle name="Comma 5 8 2 2 4" xfId="18170" xr:uid="{00000000-0005-0000-0000-0000160A0000}"/>
    <cellStyle name="Comma 5 8 2 2 4 2" xfId="45082" xr:uid="{00000000-0005-0000-0000-0000170A0000}"/>
    <cellStyle name="Comma 5 8 2 2 5" xfId="31648" xr:uid="{00000000-0005-0000-0000-0000180A0000}"/>
    <cellStyle name="Comma 5 8 2 3" xfId="11456" xr:uid="{00000000-0005-0000-0000-0000190A0000}"/>
    <cellStyle name="Comma 5 8 2 3 2" xfId="24890" xr:uid="{00000000-0005-0000-0000-00001A0A0000}"/>
    <cellStyle name="Comma 5 8 2 3 2 2" xfId="51802" xr:uid="{00000000-0005-0000-0000-00001B0A0000}"/>
    <cellStyle name="Comma 5 8 2 3 3" xfId="38368" xr:uid="{00000000-0005-0000-0000-00001C0A0000}"/>
    <cellStyle name="Comma 5 8 2 4" xfId="6978" xr:uid="{00000000-0005-0000-0000-00001D0A0000}"/>
    <cellStyle name="Comma 5 8 2 4 2" xfId="20412" xr:uid="{00000000-0005-0000-0000-00001E0A0000}"/>
    <cellStyle name="Comma 5 8 2 4 2 2" xfId="47324" xr:uid="{00000000-0005-0000-0000-00001F0A0000}"/>
    <cellStyle name="Comma 5 8 2 4 3" xfId="33890" xr:uid="{00000000-0005-0000-0000-0000200A0000}"/>
    <cellStyle name="Comma 5 8 2 5" xfId="15933" xr:uid="{00000000-0005-0000-0000-0000210A0000}"/>
    <cellStyle name="Comma 5 8 2 5 2" xfId="42845" xr:uid="{00000000-0005-0000-0000-0000220A0000}"/>
    <cellStyle name="Comma 5 8 2 6" xfId="29411" xr:uid="{00000000-0005-0000-0000-0000230A0000}"/>
    <cellStyle name="Comma 5 8 3" xfId="3618" xr:uid="{00000000-0005-0000-0000-0000240A0000}"/>
    <cellStyle name="Comma 5 8 3 2" xfId="12575" xr:uid="{00000000-0005-0000-0000-0000250A0000}"/>
    <cellStyle name="Comma 5 8 3 2 2" xfId="26009" xr:uid="{00000000-0005-0000-0000-0000260A0000}"/>
    <cellStyle name="Comma 5 8 3 2 2 2" xfId="52921" xr:uid="{00000000-0005-0000-0000-0000270A0000}"/>
    <cellStyle name="Comma 5 8 3 2 3" xfId="39487" xr:uid="{00000000-0005-0000-0000-0000280A0000}"/>
    <cellStyle name="Comma 5 8 3 3" xfId="8097" xr:uid="{00000000-0005-0000-0000-0000290A0000}"/>
    <cellStyle name="Comma 5 8 3 3 2" xfId="21531" xr:uid="{00000000-0005-0000-0000-00002A0A0000}"/>
    <cellStyle name="Comma 5 8 3 3 2 2" xfId="48443" xr:uid="{00000000-0005-0000-0000-00002B0A0000}"/>
    <cellStyle name="Comma 5 8 3 3 3" xfId="35009" xr:uid="{00000000-0005-0000-0000-00002C0A0000}"/>
    <cellStyle name="Comma 5 8 3 4" xfId="17052" xr:uid="{00000000-0005-0000-0000-00002D0A0000}"/>
    <cellStyle name="Comma 5 8 3 4 2" xfId="43964" xr:uid="{00000000-0005-0000-0000-00002E0A0000}"/>
    <cellStyle name="Comma 5 8 3 5" xfId="30530" xr:uid="{00000000-0005-0000-0000-00002F0A0000}"/>
    <cellStyle name="Comma 5 8 4" xfId="10338" xr:uid="{00000000-0005-0000-0000-0000300A0000}"/>
    <cellStyle name="Comma 5 8 4 2" xfId="23772" xr:uid="{00000000-0005-0000-0000-0000310A0000}"/>
    <cellStyle name="Comma 5 8 4 2 2" xfId="50684" xr:uid="{00000000-0005-0000-0000-0000320A0000}"/>
    <cellStyle name="Comma 5 8 4 3" xfId="37250" xr:uid="{00000000-0005-0000-0000-0000330A0000}"/>
    <cellStyle name="Comma 5 8 5" xfId="5860" xr:uid="{00000000-0005-0000-0000-0000340A0000}"/>
    <cellStyle name="Comma 5 8 5 2" xfId="19294" xr:uid="{00000000-0005-0000-0000-0000350A0000}"/>
    <cellStyle name="Comma 5 8 5 2 2" xfId="46206" xr:uid="{00000000-0005-0000-0000-0000360A0000}"/>
    <cellStyle name="Comma 5 8 5 3" xfId="32772" xr:uid="{00000000-0005-0000-0000-0000370A0000}"/>
    <cellStyle name="Comma 5 8 6" xfId="14815" xr:uid="{00000000-0005-0000-0000-0000380A0000}"/>
    <cellStyle name="Comma 5 8 6 2" xfId="41727" xr:uid="{00000000-0005-0000-0000-0000390A0000}"/>
    <cellStyle name="Comma 5 8 7" xfId="28293" xr:uid="{00000000-0005-0000-0000-00003A0A0000}"/>
    <cellStyle name="Comma 5 9" xfId="1829" xr:uid="{00000000-0005-0000-0000-00003B0A0000}"/>
    <cellStyle name="Comma 5 9 2" xfId="4066" xr:uid="{00000000-0005-0000-0000-00003C0A0000}"/>
    <cellStyle name="Comma 5 9 2 2" xfId="13023" xr:uid="{00000000-0005-0000-0000-00003D0A0000}"/>
    <cellStyle name="Comma 5 9 2 2 2" xfId="26457" xr:uid="{00000000-0005-0000-0000-00003E0A0000}"/>
    <cellStyle name="Comma 5 9 2 2 2 2" xfId="53369" xr:uid="{00000000-0005-0000-0000-00003F0A0000}"/>
    <cellStyle name="Comma 5 9 2 2 3" xfId="39935" xr:uid="{00000000-0005-0000-0000-0000400A0000}"/>
    <cellStyle name="Comma 5 9 2 3" xfId="8545" xr:uid="{00000000-0005-0000-0000-0000410A0000}"/>
    <cellStyle name="Comma 5 9 2 3 2" xfId="21979" xr:uid="{00000000-0005-0000-0000-0000420A0000}"/>
    <cellStyle name="Comma 5 9 2 3 2 2" xfId="48891" xr:uid="{00000000-0005-0000-0000-0000430A0000}"/>
    <cellStyle name="Comma 5 9 2 3 3" xfId="35457" xr:uid="{00000000-0005-0000-0000-0000440A0000}"/>
    <cellStyle name="Comma 5 9 2 4" xfId="17500" xr:uid="{00000000-0005-0000-0000-0000450A0000}"/>
    <cellStyle name="Comma 5 9 2 4 2" xfId="44412" xr:uid="{00000000-0005-0000-0000-0000460A0000}"/>
    <cellStyle name="Comma 5 9 2 5" xfId="30978" xr:uid="{00000000-0005-0000-0000-0000470A0000}"/>
    <cellStyle name="Comma 5 9 3" xfId="10786" xr:uid="{00000000-0005-0000-0000-0000480A0000}"/>
    <cellStyle name="Comma 5 9 3 2" xfId="24220" xr:uid="{00000000-0005-0000-0000-0000490A0000}"/>
    <cellStyle name="Comma 5 9 3 2 2" xfId="51132" xr:uid="{00000000-0005-0000-0000-00004A0A0000}"/>
    <cellStyle name="Comma 5 9 3 3" xfId="37698" xr:uid="{00000000-0005-0000-0000-00004B0A0000}"/>
    <cellStyle name="Comma 5 9 4" xfId="6308" xr:uid="{00000000-0005-0000-0000-00004C0A0000}"/>
    <cellStyle name="Comma 5 9 4 2" xfId="19742" xr:uid="{00000000-0005-0000-0000-00004D0A0000}"/>
    <cellStyle name="Comma 5 9 4 2 2" xfId="46654" xr:uid="{00000000-0005-0000-0000-00004E0A0000}"/>
    <cellStyle name="Comma 5 9 4 3" xfId="33220" xr:uid="{00000000-0005-0000-0000-00004F0A0000}"/>
    <cellStyle name="Comma 5 9 5" xfId="15263" xr:uid="{00000000-0005-0000-0000-0000500A0000}"/>
    <cellStyle name="Comma 5 9 5 2" xfId="42175" xr:uid="{00000000-0005-0000-0000-0000510A0000}"/>
    <cellStyle name="Comma 5 9 6" xfId="28741" xr:uid="{00000000-0005-0000-0000-0000520A0000}"/>
    <cellStyle name="Comma 6" xfId="876" xr:uid="{00000000-0005-0000-0000-0000530A0000}"/>
    <cellStyle name="Comma 7" xfId="27594" xr:uid="{00000000-0005-0000-0000-0000540A0000}"/>
    <cellStyle name="Comma 8" xfId="54489" xr:uid="{00000000-0005-0000-0000-0000550A0000}"/>
    <cellStyle name="Comma 9" xfId="383" xr:uid="{00000000-0005-0000-0000-0000560A0000}"/>
    <cellStyle name="Comma0" xfId="466" xr:uid="{00000000-0005-0000-0000-0000570A0000}"/>
    <cellStyle name="ContentsHyperlink" xfId="467" xr:uid="{00000000-0005-0000-0000-0000580A0000}"/>
    <cellStyle name="creekside" xfId="468" xr:uid="{00000000-0005-0000-0000-0000590A0000}"/>
    <cellStyle name="Currency" xfId="54491" builtinId="4"/>
    <cellStyle name="Currency 2" xfId="11" xr:uid="{00000000-0005-0000-0000-00005B0A0000}"/>
    <cellStyle name="Currency 3" xfId="877" xr:uid="{00000000-0005-0000-0000-00005C0A0000}"/>
    <cellStyle name="Currency 3 10" xfId="14355" xr:uid="{00000000-0005-0000-0000-00005D0A0000}"/>
    <cellStyle name="Currency 3 10 2" xfId="41267" xr:uid="{00000000-0005-0000-0000-00005E0A0000}"/>
    <cellStyle name="Currency 3 11" xfId="27833" xr:uid="{00000000-0005-0000-0000-00005F0A0000}"/>
    <cellStyle name="Currency 3 12" xfId="54484" xr:uid="{00000000-0005-0000-0000-0000600A0000}"/>
    <cellStyle name="Currency 3 2" xfId="879" xr:uid="{00000000-0005-0000-0000-0000610A0000}"/>
    <cellStyle name="Currency 3 3" xfId="1144" xr:uid="{00000000-0005-0000-0000-0000620A0000}"/>
    <cellStyle name="Currency 3 3 2" xfId="1814" xr:uid="{00000000-0005-0000-0000-0000630A0000}"/>
    <cellStyle name="Currency 3 3 2 2" xfId="2932" xr:uid="{00000000-0005-0000-0000-0000640A0000}"/>
    <cellStyle name="Currency 3 3 2 2 2" xfId="5169" xr:uid="{00000000-0005-0000-0000-0000650A0000}"/>
    <cellStyle name="Currency 3 3 2 2 2 2" xfId="14126" xr:uid="{00000000-0005-0000-0000-0000660A0000}"/>
    <cellStyle name="Currency 3 3 2 2 2 2 2" xfId="27560" xr:uid="{00000000-0005-0000-0000-0000670A0000}"/>
    <cellStyle name="Currency 3 3 2 2 2 2 2 2" xfId="54472" xr:uid="{00000000-0005-0000-0000-0000680A0000}"/>
    <cellStyle name="Currency 3 3 2 2 2 2 3" xfId="41038" xr:uid="{00000000-0005-0000-0000-0000690A0000}"/>
    <cellStyle name="Currency 3 3 2 2 2 3" xfId="9648" xr:uid="{00000000-0005-0000-0000-00006A0A0000}"/>
    <cellStyle name="Currency 3 3 2 2 2 3 2" xfId="23082" xr:uid="{00000000-0005-0000-0000-00006B0A0000}"/>
    <cellStyle name="Currency 3 3 2 2 2 3 2 2" xfId="49994" xr:uid="{00000000-0005-0000-0000-00006C0A0000}"/>
    <cellStyle name="Currency 3 3 2 2 2 3 3" xfId="36560" xr:uid="{00000000-0005-0000-0000-00006D0A0000}"/>
    <cellStyle name="Currency 3 3 2 2 2 4" xfId="18603" xr:uid="{00000000-0005-0000-0000-00006E0A0000}"/>
    <cellStyle name="Currency 3 3 2 2 2 4 2" xfId="45515" xr:uid="{00000000-0005-0000-0000-00006F0A0000}"/>
    <cellStyle name="Currency 3 3 2 2 2 5" xfId="32081" xr:uid="{00000000-0005-0000-0000-0000700A0000}"/>
    <cellStyle name="Currency 3 3 2 2 3" xfId="11889" xr:uid="{00000000-0005-0000-0000-0000710A0000}"/>
    <cellStyle name="Currency 3 3 2 2 3 2" xfId="25323" xr:uid="{00000000-0005-0000-0000-0000720A0000}"/>
    <cellStyle name="Currency 3 3 2 2 3 2 2" xfId="52235" xr:uid="{00000000-0005-0000-0000-0000730A0000}"/>
    <cellStyle name="Currency 3 3 2 2 3 3" xfId="38801" xr:uid="{00000000-0005-0000-0000-0000740A0000}"/>
    <cellStyle name="Currency 3 3 2 2 4" xfId="7411" xr:uid="{00000000-0005-0000-0000-0000750A0000}"/>
    <cellStyle name="Currency 3 3 2 2 4 2" xfId="20845" xr:uid="{00000000-0005-0000-0000-0000760A0000}"/>
    <cellStyle name="Currency 3 3 2 2 4 2 2" xfId="47757" xr:uid="{00000000-0005-0000-0000-0000770A0000}"/>
    <cellStyle name="Currency 3 3 2 2 4 3" xfId="34323" xr:uid="{00000000-0005-0000-0000-0000780A0000}"/>
    <cellStyle name="Currency 3 3 2 2 5" xfId="16366" xr:uid="{00000000-0005-0000-0000-0000790A0000}"/>
    <cellStyle name="Currency 3 3 2 2 5 2" xfId="43278" xr:uid="{00000000-0005-0000-0000-00007A0A0000}"/>
    <cellStyle name="Currency 3 3 2 2 6" xfId="29844" xr:uid="{00000000-0005-0000-0000-00007B0A0000}"/>
    <cellStyle name="Currency 3 3 2 3" xfId="4051" xr:uid="{00000000-0005-0000-0000-00007C0A0000}"/>
    <cellStyle name="Currency 3 3 2 3 2" xfId="13008" xr:uid="{00000000-0005-0000-0000-00007D0A0000}"/>
    <cellStyle name="Currency 3 3 2 3 2 2" xfId="26442" xr:uid="{00000000-0005-0000-0000-00007E0A0000}"/>
    <cellStyle name="Currency 3 3 2 3 2 2 2" xfId="53354" xr:uid="{00000000-0005-0000-0000-00007F0A0000}"/>
    <cellStyle name="Currency 3 3 2 3 2 3" xfId="39920" xr:uid="{00000000-0005-0000-0000-0000800A0000}"/>
    <cellStyle name="Currency 3 3 2 3 3" xfId="8530" xr:uid="{00000000-0005-0000-0000-0000810A0000}"/>
    <cellStyle name="Currency 3 3 2 3 3 2" xfId="21964" xr:uid="{00000000-0005-0000-0000-0000820A0000}"/>
    <cellStyle name="Currency 3 3 2 3 3 2 2" xfId="48876" xr:uid="{00000000-0005-0000-0000-0000830A0000}"/>
    <cellStyle name="Currency 3 3 2 3 3 3" xfId="35442" xr:uid="{00000000-0005-0000-0000-0000840A0000}"/>
    <cellStyle name="Currency 3 3 2 3 4" xfId="17485" xr:uid="{00000000-0005-0000-0000-0000850A0000}"/>
    <cellStyle name="Currency 3 3 2 3 4 2" xfId="44397" xr:uid="{00000000-0005-0000-0000-0000860A0000}"/>
    <cellStyle name="Currency 3 3 2 3 5" xfId="30963" xr:uid="{00000000-0005-0000-0000-0000870A0000}"/>
    <cellStyle name="Currency 3 3 2 4" xfId="10771" xr:uid="{00000000-0005-0000-0000-0000880A0000}"/>
    <cellStyle name="Currency 3 3 2 4 2" xfId="24205" xr:uid="{00000000-0005-0000-0000-0000890A0000}"/>
    <cellStyle name="Currency 3 3 2 4 2 2" xfId="51117" xr:uid="{00000000-0005-0000-0000-00008A0A0000}"/>
    <cellStyle name="Currency 3 3 2 4 3" xfId="37683" xr:uid="{00000000-0005-0000-0000-00008B0A0000}"/>
    <cellStyle name="Currency 3 3 2 5" xfId="6293" xr:uid="{00000000-0005-0000-0000-00008C0A0000}"/>
    <cellStyle name="Currency 3 3 2 5 2" xfId="19727" xr:uid="{00000000-0005-0000-0000-00008D0A0000}"/>
    <cellStyle name="Currency 3 3 2 5 2 2" xfId="46639" xr:uid="{00000000-0005-0000-0000-00008E0A0000}"/>
    <cellStyle name="Currency 3 3 2 5 3" xfId="33205" xr:uid="{00000000-0005-0000-0000-00008F0A0000}"/>
    <cellStyle name="Currency 3 3 2 6" xfId="15248" xr:uid="{00000000-0005-0000-0000-0000900A0000}"/>
    <cellStyle name="Currency 3 3 2 6 2" xfId="42160" xr:uid="{00000000-0005-0000-0000-0000910A0000}"/>
    <cellStyle name="Currency 3 3 2 7" xfId="28726" xr:uid="{00000000-0005-0000-0000-0000920A0000}"/>
    <cellStyle name="Currency 3 3 3" xfId="2262" xr:uid="{00000000-0005-0000-0000-0000930A0000}"/>
    <cellStyle name="Currency 3 3 3 2" xfId="4499" xr:uid="{00000000-0005-0000-0000-0000940A0000}"/>
    <cellStyle name="Currency 3 3 3 2 2" xfId="13456" xr:uid="{00000000-0005-0000-0000-0000950A0000}"/>
    <cellStyle name="Currency 3 3 3 2 2 2" xfId="26890" xr:uid="{00000000-0005-0000-0000-0000960A0000}"/>
    <cellStyle name="Currency 3 3 3 2 2 2 2" xfId="53802" xr:uid="{00000000-0005-0000-0000-0000970A0000}"/>
    <cellStyle name="Currency 3 3 3 2 2 3" xfId="40368" xr:uid="{00000000-0005-0000-0000-0000980A0000}"/>
    <cellStyle name="Currency 3 3 3 2 3" xfId="8978" xr:uid="{00000000-0005-0000-0000-0000990A0000}"/>
    <cellStyle name="Currency 3 3 3 2 3 2" xfId="22412" xr:uid="{00000000-0005-0000-0000-00009A0A0000}"/>
    <cellStyle name="Currency 3 3 3 2 3 2 2" xfId="49324" xr:uid="{00000000-0005-0000-0000-00009B0A0000}"/>
    <cellStyle name="Currency 3 3 3 2 3 3" xfId="35890" xr:uid="{00000000-0005-0000-0000-00009C0A0000}"/>
    <cellStyle name="Currency 3 3 3 2 4" xfId="17933" xr:uid="{00000000-0005-0000-0000-00009D0A0000}"/>
    <cellStyle name="Currency 3 3 3 2 4 2" xfId="44845" xr:uid="{00000000-0005-0000-0000-00009E0A0000}"/>
    <cellStyle name="Currency 3 3 3 2 5" xfId="31411" xr:uid="{00000000-0005-0000-0000-00009F0A0000}"/>
    <cellStyle name="Currency 3 3 3 3" xfId="11219" xr:uid="{00000000-0005-0000-0000-0000A00A0000}"/>
    <cellStyle name="Currency 3 3 3 3 2" xfId="24653" xr:uid="{00000000-0005-0000-0000-0000A10A0000}"/>
    <cellStyle name="Currency 3 3 3 3 2 2" xfId="51565" xr:uid="{00000000-0005-0000-0000-0000A20A0000}"/>
    <cellStyle name="Currency 3 3 3 3 3" xfId="38131" xr:uid="{00000000-0005-0000-0000-0000A30A0000}"/>
    <cellStyle name="Currency 3 3 3 4" xfId="6741" xr:uid="{00000000-0005-0000-0000-0000A40A0000}"/>
    <cellStyle name="Currency 3 3 3 4 2" xfId="20175" xr:uid="{00000000-0005-0000-0000-0000A50A0000}"/>
    <cellStyle name="Currency 3 3 3 4 2 2" xfId="47087" xr:uid="{00000000-0005-0000-0000-0000A60A0000}"/>
    <cellStyle name="Currency 3 3 3 4 3" xfId="33653" xr:uid="{00000000-0005-0000-0000-0000A70A0000}"/>
    <cellStyle name="Currency 3 3 3 5" xfId="15696" xr:uid="{00000000-0005-0000-0000-0000A80A0000}"/>
    <cellStyle name="Currency 3 3 3 5 2" xfId="42608" xr:uid="{00000000-0005-0000-0000-0000A90A0000}"/>
    <cellStyle name="Currency 3 3 3 6" xfId="29174" xr:uid="{00000000-0005-0000-0000-0000AA0A0000}"/>
    <cellStyle name="Currency 3 3 4" xfId="3381" xr:uid="{00000000-0005-0000-0000-0000AB0A0000}"/>
    <cellStyle name="Currency 3 3 4 2" xfId="12338" xr:uid="{00000000-0005-0000-0000-0000AC0A0000}"/>
    <cellStyle name="Currency 3 3 4 2 2" xfId="25772" xr:uid="{00000000-0005-0000-0000-0000AD0A0000}"/>
    <cellStyle name="Currency 3 3 4 2 2 2" xfId="52684" xr:uid="{00000000-0005-0000-0000-0000AE0A0000}"/>
    <cellStyle name="Currency 3 3 4 2 3" xfId="39250" xr:uid="{00000000-0005-0000-0000-0000AF0A0000}"/>
    <cellStyle name="Currency 3 3 4 3" xfId="7860" xr:uid="{00000000-0005-0000-0000-0000B00A0000}"/>
    <cellStyle name="Currency 3 3 4 3 2" xfId="21294" xr:uid="{00000000-0005-0000-0000-0000B10A0000}"/>
    <cellStyle name="Currency 3 3 4 3 2 2" xfId="48206" xr:uid="{00000000-0005-0000-0000-0000B20A0000}"/>
    <cellStyle name="Currency 3 3 4 3 3" xfId="34772" xr:uid="{00000000-0005-0000-0000-0000B30A0000}"/>
    <cellStyle name="Currency 3 3 4 4" xfId="16815" xr:uid="{00000000-0005-0000-0000-0000B40A0000}"/>
    <cellStyle name="Currency 3 3 4 4 2" xfId="43727" xr:uid="{00000000-0005-0000-0000-0000B50A0000}"/>
    <cellStyle name="Currency 3 3 4 5" xfId="30293" xr:uid="{00000000-0005-0000-0000-0000B60A0000}"/>
    <cellStyle name="Currency 3 3 5" xfId="10101" xr:uid="{00000000-0005-0000-0000-0000B70A0000}"/>
    <cellStyle name="Currency 3 3 5 2" xfId="23535" xr:uid="{00000000-0005-0000-0000-0000B80A0000}"/>
    <cellStyle name="Currency 3 3 5 2 2" xfId="50447" xr:uid="{00000000-0005-0000-0000-0000B90A0000}"/>
    <cellStyle name="Currency 3 3 5 3" xfId="37013" xr:uid="{00000000-0005-0000-0000-0000BA0A0000}"/>
    <cellStyle name="Currency 3 3 6" xfId="5623" xr:uid="{00000000-0005-0000-0000-0000BB0A0000}"/>
    <cellStyle name="Currency 3 3 6 2" xfId="19057" xr:uid="{00000000-0005-0000-0000-0000BC0A0000}"/>
    <cellStyle name="Currency 3 3 6 2 2" xfId="45969" xr:uid="{00000000-0005-0000-0000-0000BD0A0000}"/>
    <cellStyle name="Currency 3 3 6 3" xfId="32535" xr:uid="{00000000-0005-0000-0000-0000BE0A0000}"/>
    <cellStyle name="Currency 3 3 7" xfId="14578" xr:uid="{00000000-0005-0000-0000-0000BF0A0000}"/>
    <cellStyle name="Currency 3 3 7 2" xfId="41490" xr:uid="{00000000-0005-0000-0000-0000C00A0000}"/>
    <cellStyle name="Currency 3 3 8" xfId="28056" xr:uid="{00000000-0005-0000-0000-0000C10A0000}"/>
    <cellStyle name="Currency 3 4" xfId="1368" xr:uid="{00000000-0005-0000-0000-0000C20A0000}"/>
    <cellStyle name="Currency 3 4 2" xfId="2486" xr:uid="{00000000-0005-0000-0000-0000C30A0000}"/>
    <cellStyle name="Currency 3 4 2 2" xfId="4723" xr:uid="{00000000-0005-0000-0000-0000C40A0000}"/>
    <cellStyle name="Currency 3 4 2 2 2" xfId="13680" xr:uid="{00000000-0005-0000-0000-0000C50A0000}"/>
    <cellStyle name="Currency 3 4 2 2 2 2" xfId="27114" xr:uid="{00000000-0005-0000-0000-0000C60A0000}"/>
    <cellStyle name="Currency 3 4 2 2 2 2 2" xfId="54026" xr:uid="{00000000-0005-0000-0000-0000C70A0000}"/>
    <cellStyle name="Currency 3 4 2 2 2 3" xfId="40592" xr:uid="{00000000-0005-0000-0000-0000C80A0000}"/>
    <cellStyle name="Currency 3 4 2 2 3" xfId="9202" xr:uid="{00000000-0005-0000-0000-0000C90A0000}"/>
    <cellStyle name="Currency 3 4 2 2 3 2" xfId="22636" xr:uid="{00000000-0005-0000-0000-0000CA0A0000}"/>
    <cellStyle name="Currency 3 4 2 2 3 2 2" xfId="49548" xr:uid="{00000000-0005-0000-0000-0000CB0A0000}"/>
    <cellStyle name="Currency 3 4 2 2 3 3" xfId="36114" xr:uid="{00000000-0005-0000-0000-0000CC0A0000}"/>
    <cellStyle name="Currency 3 4 2 2 4" xfId="18157" xr:uid="{00000000-0005-0000-0000-0000CD0A0000}"/>
    <cellStyle name="Currency 3 4 2 2 4 2" xfId="45069" xr:uid="{00000000-0005-0000-0000-0000CE0A0000}"/>
    <cellStyle name="Currency 3 4 2 2 5" xfId="31635" xr:uid="{00000000-0005-0000-0000-0000CF0A0000}"/>
    <cellStyle name="Currency 3 4 2 3" xfId="11443" xr:uid="{00000000-0005-0000-0000-0000D00A0000}"/>
    <cellStyle name="Currency 3 4 2 3 2" xfId="24877" xr:uid="{00000000-0005-0000-0000-0000D10A0000}"/>
    <cellStyle name="Currency 3 4 2 3 2 2" xfId="51789" xr:uid="{00000000-0005-0000-0000-0000D20A0000}"/>
    <cellStyle name="Currency 3 4 2 3 3" xfId="38355" xr:uid="{00000000-0005-0000-0000-0000D30A0000}"/>
    <cellStyle name="Currency 3 4 2 4" xfId="6965" xr:uid="{00000000-0005-0000-0000-0000D40A0000}"/>
    <cellStyle name="Currency 3 4 2 4 2" xfId="20399" xr:uid="{00000000-0005-0000-0000-0000D50A0000}"/>
    <cellStyle name="Currency 3 4 2 4 2 2" xfId="47311" xr:uid="{00000000-0005-0000-0000-0000D60A0000}"/>
    <cellStyle name="Currency 3 4 2 4 3" xfId="33877" xr:uid="{00000000-0005-0000-0000-0000D70A0000}"/>
    <cellStyle name="Currency 3 4 2 5" xfId="15920" xr:uid="{00000000-0005-0000-0000-0000D80A0000}"/>
    <cellStyle name="Currency 3 4 2 5 2" xfId="42832" xr:uid="{00000000-0005-0000-0000-0000D90A0000}"/>
    <cellStyle name="Currency 3 4 2 6" xfId="29398" xr:uid="{00000000-0005-0000-0000-0000DA0A0000}"/>
    <cellStyle name="Currency 3 4 3" xfId="3605" xr:uid="{00000000-0005-0000-0000-0000DB0A0000}"/>
    <cellStyle name="Currency 3 4 3 2" xfId="12562" xr:uid="{00000000-0005-0000-0000-0000DC0A0000}"/>
    <cellStyle name="Currency 3 4 3 2 2" xfId="25996" xr:uid="{00000000-0005-0000-0000-0000DD0A0000}"/>
    <cellStyle name="Currency 3 4 3 2 2 2" xfId="52908" xr:uid="{00000000-0005-0000-0000-0000DE0A0000}"/>
    <cellStyle name="Currency 3 4 3 2 3" xfId="39474" xr:uid="{00000000-0005-0000-0000-0000DF0A0000}"/>
    <cellStyle name="Currency 3 4 3 3" xfId="8084" xr:uid="{00000000-0005-0000-0000-0000E00A0000}"/>
    <cellStyle name="Currency 3 4 3 3 2" xfId="21518" xr:uid="{00000000-0005-0000-0000-0000E10A0000}"/>
    <cellStyle name="Currency 3 4 3 3 2 2" xfId="48430" xr:uid="{00000000-0005-0000-0000-0000E20A0000}"/>
    <cellStyle name="Currency 3 4 3 3 3" xfId="34996" xr:uid="{00000000-0005-0000-0000-0000E30A0000}"/>
    <cellStyle name="Currency 3 4 3 4" xfId="17039" xr:uid="{00000000-0005-0000-0000-0000E40A0000}"/>
    <cellStyle name="Currency 3 4 3 4 2" xfId="43951" xr:uid="{00000000-0005-0000-0000-0000E50A0000}"/>
    <cellStyle name="Currency 3 4 3 5" xfId="30517" xr:uid="{00000000-0005-0000-0000-0000E60A0000}"/>
    <cellStyle name="Currency 3 4 4" xfId="10325" xr:uid="{00000000-0005-0000-0000-0000E70A0000}"/>
    <cellStyle name="Currency 3 4 4 2" xfId="23759" xr:uid="{00000000-0005-0000-0000-0000E80A0000}"/>
    <cellStyle name="Currency 3 4 4 2 2" xfId="50671" xr:uid="{00000000-0005-0000-0000-0000E90A0000}"/>
    <cellStyle name="Currency 3 4 4 3" xfId="37237" xr:uid="{00000000-0005-0000-0000-0000EA0A0000}"/>
    <cellStyle name="Currency 3 4 5" xfId="5847" xr:uid="{00000000-0005-0000-0000-0000EB0A0000}"/>
    <cellStyle name="Currency 3 4 5 2" xfId="19281" xr:uid="{00000000-0005-0000-0000-0000EC0A0000}"/>
    <cellStyle name="Currency 3 4 5 2 2" xfId="46193" xr:uid="{00000000-0005-0000-0000-0000ED0A0000}"/>
    <cellStyle name="Currency 3 4 5 3" xfId="32759" xr:uid="{00000000-0005-0000-0000-0000EE0A0000}"/>
    <cellStyle name="Currency 3 4 6" xfId="14802" xr:uid="{00000000-0005-0000-0000-0000EF0A0000}"/>
    <cellStyle name="Currency 3 4 6 2" xfId="41714" xr:uid="{00000000-0005-0000-0000-0000F00A0000}"/>
    <cellStyle name="Currency 3 4 7" xfId="28280" xr:uid="{00000000-0005-0000-0000-0000F10A0000}"/>
    <cellStyle name="Currency 3 5" xfId="1591" xr:uid="{00000000-0005-0000-0000-0000F20A0000}"/>
    <cellStyle name="Currency 3 5 2" xfId="2709" xr:uid="{00000000-0005-0000-0000-0000F30A0000}"/>
    <cellStyle name="Currency 3 5 2 2" xfId="4946" xr:uid="{00000000-0005-0000-0000-0000F40A0000}"/>
    <cellStyle name="Currency 3 5 2 2 2" xfId="13903" xr:uid="{00000000-0005-0000-0000-0000F50A0000}"/>
    <cellStyle name="Currency 3 5 2 2 2 2" xfId="27337" xr:uid="{00000000-0005-0000-0000-0000F60A0000}"/>
    <cellStyle name="Currency 3 5 2 2 2 2 2" xfId="54249" xr:uid="{00000000-0005-0000-0000-0000F70A0000}"/>
    <cellStyle name="Currency 3 5 2 2 2 3" xfId="40815" xr:uid="{00000000-0005-0000-0000-0000F80A0000}"/>
    <cellStyle name="Currency 3 5 2 2 3" xfId="9425" xr:uid="{00000000-0005-0000-0000-0000F90A0000}"/>
    <cellStyle name="Currency 3 5 2 2 3 2" xfId="22859" xr:uid="{00000000-0005-0000-0000-0000FA0A0000}"/>
    <cellStyle name="Currency 3 5 2 2 3 2 2" xfId="49771" xr:uid="{00000000-0005-0000-0000-0000FB0A0000}"/>
    <cellStyle name="Currency 3 5 2 2 3 3" xfId="36337" xr:uid="{00000000-0005-0000-0000-0000FC0A0000}"/>
    <cellStyle name="Currency 3 5 2 2 4" xfId="18380" xr:uid="{00000000-0005-0000-0000-0000FD0A0000}"/>
    <cellStyle name="Currency 3 5 2 2 4 2" xfId="45292" xr:uid="{00000000-0005-0000-0000-0000FE0A0000}"/>
    <cellStyle name="Currency 3 5 2 2 5" xfId="31858" xr:uid="{00000000-0005-0000-0000-0000FF0A0000}"/>
    <cellStyle name="Currency 3 5 2 3" xfId="11666" xr:uid="{00000000-0005-0000-0000-0000000B0000}"/>
    <cellStyle name="Currency 3 5 2 3 2" xfId="25100" xr:uid="{00000000-0005-0000-0000-0000010B0000}"/>
    <cellStyle name="Currency 3 5 2 3 2 2" xfId="52012" xr:uid="{00000000-0005-0000-0000-0000020B0000}"/>
    <cellStyle name="Currency 3 5 2 3 3" xfId="38578" xr:uid="{00000000-0005-0000-0000-0000030B0000}"/>
    <cellStyle name="Currency 3 5 2 4" xfId="7188" xr:uid="{00000000-0005-0000-0000-0000040B0000}"/>
    <cellStyle name="Currency 3 5 2 4 2" xfId="20622" xr:uid="{00000000-0005-0000-0000-0000050B0000}"/>
    <cellStyle name="Currency 3 5 2 4 2 2" xfId="47534" xr:uid="{00000000-0005-0000-0000-0000060B0000}"/>
    <cellStyle name="Currency 3 5 2 4 3" xfId="34100" xr:uid="{00000000-0005-0000-0000-0000070B0000}"/>
    <cellStyle name="Currency 3 5 2 5" xfId="16143" xr:uid="{00000000-0005-0000-0000-0000080B0000}"/>
    <cellStyle name="Currency 3 5 2 5 2" xfId="43055" xr:uid="{00000000-0005-0000-0000-0000090B0000}"/>
    <cellStyle name="Currency 3 5 2 6" xfId="29621" xr:uid="{00000000-0005-0000-0000-00000A0B0000}"/>
    <cellStyle name="Currency 3 5 3" xfId="3828" xr:uid="{00000000-0005-0000-0000-00000B0B0000}"/>
    <cellStyle name="Currency 3 5 3 2" xfId="12785" xr:uid="{00000000-0005-0000-0000-00000C0B0000}"/>
    <cellStyle name="Currency 3 5 3 2 2" xfId="26219" xr:uid="{00000000-0005-0000-0000-00000D0B0000}"/>
    <cellStyle name="Currency 3 5 3 2 2 2" xfId="53131" xr:uid="{00000000-0005-0000-0000-00000E0B0000}"/>
    <cellStyle name="Currency 3 5 3 2 3" xfId="39697" xr:uid="{00000000-0005-0000-0000-00000F0B0000}"/>
    <cellStyle name="Currency 3 5 3 3" xfId="8307" xr:uid="{00000000-0005-0000-0000-0000100B0000}"/>
    <cellStyle name="Currency 3 5 3 3 2" xfId="21741" xr:uid="{00000000-0005-0000-0000-0000110B0000}"/>
    <cellStyle name="Currency 3 5 3 3 2 2" xfId="48653" xr:uid="{00000000-0005-0000-0000-0000120B0000}"/>
    <cellStyle name="Currency 3 5 3 3 3" xfId="35219" xr:uid="{00000000-0005-0000-0000-0000130B0000}"/>
    <cellStyle name="Currency 3 5 3 4" xfId="17262" xr:uid="{00000000-0005-0000-0000-0000140B0000}"/>
    <cellStyle name="Currency 3 5 3 4 2" xfId="44174" xr:uid="{00000000-0005-0000-0000-0000150B0000}"/>
    <cellStyle name="Currency 3 5 3 5" xfId="30740" xr:uid="{00000000-0005-0000-0000-0000160B0000}"/>
    <cellStyle name="Currency 3 5 4" xfId="10548" xr:uid="{00000000-0005-0000-0000-0000170B0000}"/>
    <cellStyle name="Currency 3 5 4 2" xfId="23982" xr:uid="{00000000-0005-0000-0000-0000180B0000}"/>
    <cellStyle name="Currency 3 5 4 2 2" xfId="50894" xr:uid="{00000000-0005-0000-0000-0000190B0000}"/>
    <cellStyle name="Currency 3 5 4 3" xfId="37460" xr:uid="{00000000-0005-0000-0000-00001A0B0000}"/>
    <cellStyle name="Currency 3 5 5" xfId="6070" xr:uid="{00000000-0005-0000-0000-00001B0B0000}"/>
    <cellStyle name="Currency 3 5 5 2" xfId="19504" xr:uid="{00000000-0005-0000-0000-00001C0B0000}"/>
    <cellStyle name="Currency 3 5 5 2 2" xfId="46416" xr:uid="{00000000-0005-0000-0000-00001D0B0000}"/>
    <cellStyle name="Currency 3 5 5 3" xfId="32982" xr:uid="{00000000-0005-0000-0000-00001E0B0000}"/>
    <cellStyle name="Currency 3 5 6" xfId="15025" xr:uid="{00000000-0005-0000-0000-00001F0B0000}"/>
    <cellStyle name="Currency 3 5 6 2" xfId="41937" xr:uid="{00000000-0005-0000-0000-0000200B0000}"/>
    <cellStyle name="Currency 3 5 7" xfId="28503" xr:uid="{00000000-0005-0000-0000-0000210B0000}"/>
    <cellStyle name="Currency 3 6" xfId="2039" xr:uid="{00000000-0005-0000-0000-0000220B0000}"/>
    <cellStyle name="Currency 3 6 2" xfId="4276" xr:uid="{00000000-0005-0000-0000-0000230B0000}"/>
    <cellStyle name="Currency 3 6 2 2" xfId="13233" xr:uid="{00000000-0005-0000-0000-0000240B0000}"/>
    <cellStyle name="Currency 3 6 2 2 2" xfId="26667" xr:uid="{00000000-0005-0000-0000-0000250B0000}"/>
    <cellStyle name="Currency 3 6 2 2 2 2" xfId="53579" xr:uid="{00000000-0005-0000-0000-0000260B0000}"/>
    <cellStyle name="Currency 3 6 2 2 3" xfId="40145" xr:uid="{00000000-0005-0000-0000-0000270B0000}"/>
    <cellStyle name="Currency 3 6 2 3" xfId="8755" xr:uid="{00000000-0005-0000-0000-0000280B0000}"/>
    <cellStyle name="Currency 3 6 2 3 2" xfId="22189" xr:uid="{00000000-0005-0000-0000-0000290B0000}"/>
    <cellStyle name="Currency 3 6 2 3 2 2" xfId="49101" xr:uid="{00000000-0005-0000-0000-00002A0B0000}"/>
    <cellStyle name="Currency 3 6 2 3 3" xfId="35667" xr:uid="{00000000-0005-0000-0000-00002B0B0000}"/>
    <cellStyle name="Currency 3 6 2 4" xfId="17710" xr:uid="{00000000-0005-0000-0000-00002C0B0000}"/>
    <cellStyle name="Currency 3 6 2 4 2" xfId="44622" xr:uid="{00000000-0005-0000-0000-00002D0B0000}"/>
    <cellStyle name="Currency 3 6 2 5" xfId="31188" xr:uid="{00000000-0005-0000-0000-00002E0B0000}"/>
    <cellStyle name="Currency 3 6 3" xfId="10996" xr:uid="{00000000-0005-0000-0000-00002F0B0000}"/>
    <cellStyle name="Currency 3 6 3 2" xfId="24430" xr:uid="{00000000-0005-0000-0000-0000300B0000}"/>
    <cellStyle name="Currency 3 6 3 2 2" xfId="51342" xr:uid="{00000000-0005-0000-0000-0000310B0000}"/>
    <cellStyle name="Currency 3 6 3 3" xfId="37908" xr:uid="{00000000-0005-0000-0000-0000320B0000}"/>
    <cellStyle name="Currency 3 6 4" xfId="6518" xr:uid="{00000000-0005-0000-0000-0000330B0000}"/>
    <cellStyle name="Currency 3 6 4 2" xfId="19952" xr:uid="{00000000-0005-0000-0000-0000340B0000}"/>
    <cellStyle name="Currency 3 6 4 2 2" xfId="46864" xr:uid="{00000000-0005-0000-0000-0000350B0000}"/>
    <cellStyle name="Currency 3 6 4 3" xfId="33430" xr:uid="{00000000-0005-0000-0000-0000360B0000}"/>
    <cellStyle name="Currency 3 6 5" xfId="15473" xr:uid="{00000000-0005-0000-0000-0000370B0000}"/>
    <cellStyle name="Currency 3 6 5 2" xfId="42385" xr:uid="{00000000-0005-0000-0000-0000380B0000}"/>
    <cellStyle name="Currency 3 6 6" xfId="28951" xr:uid="{00000000-0005-0000-0000-0000390B0000}"/>
    <cellStyle name="Currency 3 7" xfId="3158" xr:uid="{00000000-0005-0000-0000-00003A0B0000}"/>
    <cellStyle name="Currency 3 7 2" xfId="12115" xr:uid="{00000000-0005-0000-0000-00003B0B0000}"/>
    <cellStyle name="Currency 3 7 2 2" xfId="25549" xr:uid="{00000000-0005-0000-0000-00003C0B0000}"/>
    <cellStyle name="Currency 3 7 2 2 2" xfId="52461" xr:uid="{00000000-0005-0000-0000-00003D0B0000}"/>
    <cellStyle name="Currency 3 7 2 3" xfId="39027" xr:uid="{00000000-0005-0000-0000-00003E0B0000}"/>
    <cellStyle name="Currency 3 7 3" xfId="7637" xr:uid="{00000000-0005-0000-0000-00003F0B0000}"/>
    <cellStyle name="Currency 3 7 3 2" xfId="21071" xr:uid="{00000000-0005-0000-0000-0000400B0000}"/>
    <cellStyle name="Currency 3 7 3 2 2" xfId="47983" xr:uid="{00000000-0005-0000-0000-0000410B0000}"/>
    <cellStyle name="Currency 3 7 3 3" xfId="34549" xr:uid="{00000000-0005-0000-0000-0000420B0000}"/>
    <cellStyle name="Currency 3 7 4" xfId="16592" xr:uid="{00000000-0005-0000-0000-0000430B0000}"/>
    <cellStyle name="Currency 3 7 4 2" xfId="43504" xr:uid="{00000000-0005-0000-0000-0000440B0000}"/>
    <cellStyle name="Currency 3 7 5" xfId="30070" xr:uid="{00000000-0005-0000-0000-0000450B0000}"/>
    <cellStyle name="Currency 3 8" xfId="9878" xr:uid="{00000000-0005-0000-0000-0000460B0000}"/>
    <cellStyle name="Currency 3 8 2" xfId="23312" xr:uid="{00000000-0005-0000-0000-0000470B0000}"/>
    <cellStyle name="Currency 3 8 2 2" xfId="50224" xr:uid="{00000000-0005-0000-0000-0000480B0000}"/>
    <cellStyle name="Currency 3 8 3" xfId="36790" xr:uid="{00000000-0005-0000-0000-0000490B0000}"/>
    <cellStyle name="Currency 3 9" xfId="5400" xr:uid="{00000000-0005-0000-0000-00004A0B0000}"/>
    <cellStyle name="Currency 3 9 2" xfId="18834" xr:uid="{00000000-0005-0000-0000-00004B0B0000}"/>
    <cellStyle name="Currency 3 9 2 2" xfId="45746" xr:uid="{00000000-0005-0000-0000-00004C0B0000}"/>
    <cellStyle name="Currency 3 9 3" xfId="32312" xr:uid="{00000000-0005-0000-0000-00004D0B0000}"/>
    <cellStyle name="Currency 4" xfId="27595" xr:uid="{00000000-0005-0000-0000-00004E0B0000}"/>
    <cellStyle name="Currency0" xfId="469" xr:uid="{00000000-0005-0000-0000-00004F0B0000}"/>
    <cellStyle name="Date" xfId="470" xr:uid="{00000000-0005-0000-0000-0000500B0000}"/>
    <cellStyle name="Explanatory Text 2" xfId="907" xr:uid="{00000000-0005-0000-0000-0000510B0000}"/>
    <cellStyle name="Explanatory Text 3" xfId="27596" xr:uid="{00000000-0005-0000-0000-0000520B0000}"/>
    <cellStyle name="Explanatory Text 4" xfId="471" xr:uid="{00000000-0005-0000-0000-0000530B0000}"/>
    <cellStyle name="Fixed" xfId="472" xr:uid="{00000000-0005-0000-0000-0000540B0000}"/>
    <cellStyle name="Good 2" xfId="908" xr:uid="{00000000-0005-0000-0000-0000550B0000}"/>
    <cellStyle name="Good 3" xfId="27597" xr:uid="{00000000-0005-0000-0000-0000560B0000}"/>
    <cellStyle name="Good 4" xfId="473" xr:uid="{00000000-0005-0000-0000-0000570B0000}"/>
    <cellStyle name="Heading 1 2" xfId="909" xr:uid="{00000000-0005-0000-0000-0000580B0000}"/>
    <cellStyle name="Heading 1 3" xfId="27598" xr:uid="{00000000-0005-0000-0000-0000590B0000}"/>
    <cellStyle name="Heading 1 4" xfId="474" xr:uid="{00000000-0005-0000-0000-00005A0B0000}"/>
    <cellStyle name="Heading 2 2" xfId="910" xr:uid="{00000000-0005-0000-0000-00005B0B0000}"/>
    <cellStyle name="Heading 2 3" xfId="27599" xr:uid="{00000000-0005-0000-0000-00005C0B0000}"/>
    <cellStyle name="Heading 2 4" xfId="475" xr:uid="{00000000-0005-0000-0000-00005D0B0000}"/>
    <cellStyle name="Heading 3 2" xfId="911" xr:uid="{00000000-0005-0000-0000-00005E0B0000}"/>
    <cellStyle name="Heading 3 3" xfId="27600" xr:uid="{00000000-0005-0000-0000-00005F0B0000}"/>
    <cellStyle name="Heading 3 4" xfId="476" xr:uid="{00000000-0005-0000-0000-0000600B0000}"/>
    <cellStyle name="Heading 4 2" xfId="912" xr:uid="{00000000-0005-0000-0000-0000610B0000}"/>
    <cellStyle name="Heading 4 3" xfId="27601" xr:uid="{00000000-0005-0000-0000-0000620B0000}"/>
    <cellStyle name="Heading 4 4" xfId="477" xr:uid="{00000000-0005-0000-0000-0000630B0000}"/>
    <cellStyle name="Hyperlink" xfId="42" builtinId="8"/>
    <cellStyle name="Hyperlink 2" xfId="12" xr:uid="{00000000-0005-0000-0000-0000650B0000}"/>
    <cellStyle name="Hyperlink 2 2" xfId="639" xr:uid="{00000000-0005-0000-0000-0000660B0000}"/>
    <cellStyle name="Hyperlink 3" xfId="478" xr:uid="{00000000-0005-0000-0000-0000670B0000}"/>
    <cellStyle name="Input 2" xfId="913" xr:uid="{00000000-0005-0000-0000-0000680B0000}"/>
    <cellStyle name="Input 3" xfId="27602" xr:uid="{00000000-0005-0000-0000-0000690B0000}"/>
    <cellStyle name="Input 4" xfId="479" xr:uid="{00000000-0005-0000-0000-00006A0B0000}"/>
    <cellStyle name="Line no." xfId="480" xr:uid="{00000000-0005-0000-0000-00006B0B0000}"/>
    <cellStyle name="Lines" xfId="481" xr:uid="{00000000-0005-0000-0000-00006C0B0000}"/>
    <cellStyle name="Linked Cell 2" xfId="914" xr:uid="{00000000-0005-0000-0000-00006D0B0000}"/>
    <cellStyle name="Linked Cell 3" xfId="27603" xr:uid="{00000000-0005-0000-0000-00006E0B0000}"/>
    <cellStyle name="Linked Cell 4" xfId="482" xr:uid="{00000000-0005-0000-0000-00006F0B0000}"/>
    <cellStyle name="Neutral 2" xfId="915" xr:uid="{00000000-0005-0000-0000-0000700B0000}"/>
    <cellStyle name="Neutral 3" xfId="27604" xr:uid="{00000000-0005-0000-0000-0000710B0000}"/>
    <cellStyle name="Neutral 4" xfId="483" xr:uid="{00000000-0005-0000-0000-0000720B0000}"/>
    <cellStyle name="Normal" xfId="0" builtinId="0"/>
    <cellStyle name="Normal 10" xfId="649" xr:uid="{00000000-0005-0000-0000-0000740B0000}"/>
    <cellStyle name="Normal 10 10" xfId="2947" xr:uid="{00000000-0005-0000-0000-0000750B0000}"/>
    <cellStyle name="Normal 10 10 2" xfId="11904" xr:uid="{00000000-0005-0000-0000-0000760B0000}"/>
    <cellStyle name="Normal 10 10 2 2" xfId="25338" xr:uid="{00000000-0005-0000-0000-0000770B0000}"/>
    <cellStyle name="Normal 10 10 2 2 2" xfId="52250" xr:uid="{00000000-0005-0000-0000-0000780B0000}"/>
    <cellStyle name="Normal 10 10 2 3" xfId="38816" xr:uid="{00000000-0005-0000-0000-0000790B0000}"/>
    <cellStyle name="Normal 10 10 3" xfId="7426" xr:uid="{00000000-0005-0000-0000-00007A0B0000}"/>
    <cellStyle name="Normal 10 10 3 2" xfId="20860" xr:uid="{00000000-0005-0000-0000-00007B0B0000}"/>
    <cellStyle name="Normal 10 10 3 2 2" xfId="47772" xr:uid="{00000000-0005-0000-0000-00007C0B0000}"/>
    <cellStyle name="Normal 10 10 3 3" xfId="34338" xr:uid="{00000000-0005-0000-0000-00007D0B0000}"/>
    <cellStyle name="Normal 10 10 4" xfId="16381" xr:uid="{00000000-0005-0000-0000-00007E0B0000}"/>
    <cellStyle name="Normal 10 10 4 2" xfId="43293" xr:uid="{00000000-0005-0000-0000-00007F0B0000}"/>
    <cellStyle name="Normal 10 10 5" xfId="29859" xr:uid="{00000000-0005-0000-0000-0000800B0000}"/>
    <cellStyle name="Normal 10 11" xfId="9667" xr:uid="{00000000-0005-0000-0000-0000810B0000}"/>
    <cellStyle name="Normal 10 11 2" xfId="23101" xr:uid="{00000000-0005-0000-0000-0000820B0000}"/>
    <cellStyle name="Normal 10 11 2 2" xfId="50013" xr:uid="{00000000-0005-0000-0000-0000830B0000}"/>
    <cellStyle name="Normal 10 11 3" xfId="36579" xr:uid="{00000000-0005-0000-0000-0000840B0000}"/>
    <cellStyle name="Normal 10 12" xfId="5189" xr:uid="{00000000-0005-0000-0000-0000850B0000}"/>
    <cellStyle name="Normal 10 12 2" xfId="18623" xr:uid="{00000000-0005-0000-0000-0000860B0000}"/>
    <cellStyle name="Normal 10 12 2 2" xfId="45535" xr:uid="{00000000-0005-0000-0000-0000870B0000}"/>
    <cellStyle name="Normal 10 12 3" xfId="32101" xr:uid="{00000000-0005-0000-0000-0000880B0000}"/>
    <cellStyle name="Normal 10 13" xfId="14144" xr:uid="{00000000-0005-0000-0000-0000890B0000}"/>
    <cellStyle name="Normal 10 13 2" xfId="41056" xr:uid="{00000000-0005-0000-0000-00008A0B0000}"/>
    <cellStyle name="Normal 10 14" xfId="27622" xr:uid="{00000000-0005-0000-0000-00008B0B0000}"/>
    <cellStyle name="Normal 10 2" xfId="684" xr:uid="{00000000-0005-0000-0000-00008C0B0000}"/>
    <cellStyle name="Normal 10 2 10" xfId="5209" xr:uid="{00000000-0005-0000-0000-00008D0B0000}"/>
    <cellStyle name="Normal 10 2 10 2" xfId="18643" xr:uid="{00000000-0005-0000-0000-00008E0B0000}"/>
    <cellStyle name="Normal 10 2 10 2 2" xfId="45555" xr:uid="{00000000-0005-0000-0000-00008F0B0000}"/>
    <cellStyle name="Normal 10 2 10 3" xfId="32121" xr:uid="{00000000-0005-0000-0000-0000900B0000}"/>
    <cellStyle name="Normal 10 2 11" xfId="14164" xr:uid="{00000000-0005-0000-0000-0000910B0000}"/>
    <cellStyle name="Normal 10 2 11 2" xfId="41076" xr:uid="{00000000-0005-0000-0000-0000920B0000}"/>
    <cellStyle name="Normal 10 2 12" xfId="27642" xr:uid="{00000000-0005-0000-0000-0000930B0000}"/>
    <cellStyle name="Normal 10 2 2" xfId="828" xr:uid="{00000000-0005-0000-0000-0000940B0000}"/>
    <cellStyle name="Normal 10 2 2 10" xfId="27786" xr:uid="{00000000-0005-0000-0000-0000950B0000}"/>
    <cellStyle name="Normal 10 2 2 2" xfId="1096" xr:uid="{00000000-0005-0000-0000-0000960B0000}"/>
    <cellStyle name="Normal 10 2 2 2 2" xfId="1767" xr:uid="{00000000-0005-0000-0000-0000970B0000}"/>
    <cellStyle name="Normal 10 2 2 2 2 2" xfId="2885" xr:uid="{00000000-0005-0000-0000-0000980B0000}"/>
    <cellStyle name="Normal 10 2 2 2 2 2 2" xfId="5122" xr:uid="{00000000-0005-0000-0000-0000990B0000}"/>
    <cellStyle name="Normal 10 2 2 2 2 2 2 2" xfId="14079" xr:uid="{00000000-0005-0000-0000-00009A0B0000}"/>
    <cellStyle name="Normal 10 2 2 2 2 2 2 2 2" xfId="27513" xr:uid="{00000000-0005-0000-0000-00009B0B0000}"/>
    <cellStyle name="Normal 10 2 2 2 2 2 2 2 2 2" xfId="54425" xr:uid="{00000000-0005-0000-0000-00009C0B0000}"/>
    <cellStyle name="Normal 10 2 2 2 2 2 2 2 3" xfId="40991" xr:uid="{00000000-0005-0000-0000-00009D0B0000}"/>
    <cellStyle name="Normal 10 2 2 2 2 2 2 3" xfId="9601" xr:uid="{00000000-0005-0000-0000-00009E0B0000}"/>
    <cellStyle name="Normal 10 2 2 2 2 2 2 3 2" xfId="23035" xr:uid="{00000000-0005-0000-0000-00009F0B0000}"/>
    <cellStyle name="Normal 10 2 2 2 2 2 2 3 2 2" xfId="49947" xr:uid="{00000000-0005-0000-0000-0000A00B0000}"/>
    <cellStyle name="Normal 10 2 2 2 2 2 2 3 3" xfId="36513" xr:uid="{00000000-0005-0000-0000-0000A10B0000}"/>
    <cellStyle name="Normal 10 2 2 2 2 2 2 4" xfId="18556" xr:uid="{00000000-0005-0000-0000-0000A20B0000}"/>
    <cellStyle name="Normal 10 2 2 2 2 2 2 4 2" xfId="45468" xr:uid="{00000000-0005-0000-0000-0000A30B0000}"/>
    <cellStyle name="Normal 10 2 2 2 2 2 2 5" xfId="32034" xr:uid="{00000000-0005-0000-0000-0000A40B0000}"/>
    <cellStyle name="Normal 10 2 2 2 2 2 3" xfId="11842" xr:uid="{00000000-0005-0000-0000-0000A50B0000}"/>
    <cellStyle name="Normal 10 2 2 2 2 2 3 2" xfId="25276" xr:uid="{00000000-0005-0000-0000-0000A60B0000}"/>
    <cellStyle name="Normal 10 2 2 2 2 2 3 2 2" xfId="52188" xr:uid="{00000000-0005-0000-0000-0000A70B0000}"/>
    <cellStyle name="Normal 10 2 2 2 2 2 3 3" xfId="38754" xr:uid="{00000000-0005-0000-0000-0000A80B0000}"/>
    <cellStyle name="Normal 10 2 2 2 2 2 4" xfId="7364" xr:uid="{00000000-0005-0000-0000-0000A90B0000}"/>
    <cellStyle name="Normal 10 2 2 2 2 2 4 2" xfId="20798" xr:uid="{00000000-0005-0000-0000-0000AA0B0000}"/>
    <cellStyle name="Normal 10 2 2 2 2 2 4 2 2" xfId="47710" xr:uid="{00000000-0005-0000-0000-0000AB0B0000}"/>
    <cellStyle name="Normal 10 2 2 2 2 2 4 3" xfId="34276" xr:uid="{00000000-0005-0000-0000-0000AC0B0000}"/>
    <cellStyle name="Normal 10 2 2 2 2 2 5" xfId="16319" xr:uid="{00000000-0005-0000-0000-0000AD0B0000}"/>
    <cellStyle name="Normal 10 2 2 2 2 2 5 2" xfId="43231" xr:uid="{00000000-0005-0000-0000-0000AE0B0000}"/>
    <cellStyle name="Normal 10 2 2 2 2 2 6" xfId="29797" xr:uid="{00000000-0005-0000-0000-0000AF0B0000}"/>
    <cellStyle name="Normal 10 2 2 2 2 3" xfId="4004" xr:uid="{00000000-0005-0000-0000-0000B00B0000}"/>
    <cellStyle name="Normal 10 2 2 2 2 3 2" xfId="12961" xr:uid="{00000000-0005-0000-0000-0000B10B0000}"/>
    <cellStyle name="Normal 10 2 2 2 2 3 2 2" xfId="26395" xr:uid="{00000000-0005-0000-0000-0000B20B0000}"/>
    <cellStyle name="Normal 10 2 2 2 2 3 2 2 2" xfId="53307" xr:uid="{00000000-0005-0000-0000-0000B30B0000}"/>
    <cellStyle name="Normal 10 2 2 2 2 3 2 3" xfId="39873" xr:uid="{00000000-0005-0000-0000-0000B40B0000}"/>
    <cellStyle name="Normal 10 2 2 2 2 3 3" xfId="8483" xr:uid="{00000000-0005-0000-0000-0000B50B0000}"/>
    <cellStyle name="Normal 10 2 2 2 2 3 3 2" xfId="21917" xr:uid="{00000000-0005-0000-0000-0000B60B0000}"/>
    <cellStyle name="Normal 10 2 2 2 2 3 3 2 2" xfId="48829" xr:uid="{00000000-0005-0000-0000-0000B70B0000}"/>
    <cellStyle name="Normal 10 2 2 2 2 3 3 3" xfId="35395" xr:uid="{00000000-0005-0000-0000-0000B80B0000}"/>
    <cellStyle name="Normal 10 2 2 2 2 3 4" xfId="17438" xr:uid="{00000000-0005-0000-0000-0000B90B0000}"/>
    <cellStyle name="Normal 10 2 2 2 2 3 4 2" xfId="44350" xr:uid="{00000000-0005-0000-0000-0000BA0B0000}"/>
    <cellStyle name="Normal 10 2 2 2 2 3 5" xfId="30916" xr:uid="{00000000-0005-0000-0000-0000BB0B0000}"/>
    <cellStyle name="Normal 10 2 2 2 2 4" xfId="10724" xr:uid="{00000000-0005-0000-0000-0000BC0B0000}"/>
    <cellStyle name="Normal 10 2 2 2 2 4 2" xfId="24158" xr:uid="{00000000-0005-0000-0000-0000BD0B0000}"/>
    <cellStyle name="Normal 10 2 2 2 2 4 2 2" xfId="51070" xr:uid="{00000000-0005-0000-0000-0000BE0B0000}"/>
    <cellStyle name="Normal 10 2 2 2 2 4 3" xfId="37636" xr:uid="{00000000-0005-0000-0000-0000BF0B0000}"/>
    <cellStyle name="Normal 10 2 2 2 2 5" xfId="6246" xr:uid="{00000000-0005-0000-0000-0000C00B0000}"/>
    <cellStyle name="Normal 10 2 2 2 2 5 2" xfId="19680" xr:uid="{00000000-0005-0000-0000-0000C10B0000}"/>
    <cellStyle name="Normal 10 2 2 2 2 5 2 2" xfId="46592" xr:uid="{00000000-0005-0000-0000-0000C20B0000}"/>
    <cellStyle name="Normal 10 2 2 2 2 5 3" xfId="33158" xr:uid="{00000000-0005-0000-0000-0000C30B0000}"/>
    <cellStyle name="Normal 10 2 2 2 2 6" xfId="15201" xr:uid="{00000000-0005-0000-0000-0000C40B0000}"/>
    <cellStyle name="Normal 10 2 2 2 2 6 2" xfId="42113" xr:uid="{00000000-0005-0000-0000-0000C50B0000}"/>
    <cellStyle name="Normal 10 2 2 2 2 7" xfId="28679" xr:uid="{00000000-0005-0000-0000-0000C60B0000}"/>
    <cellStyle name="Normal 10 2 2 2 3" xfId="2215" xr:uid="{00000000-0005-0000-0000-0000C70B0000}"/>
    <cellStyle name="Normal 10 2 2 2 3 2" xfId="4452" xr:uid="{00000000-0005-0000-0000-0000C80B0000}"/>
    <cellStyle name="Normal 10 2 2 2 3 2 2" xfId="13409" xr:uid="{00000000-0005-0000-0000-0000C90B0000}"/>
    <cellStyle name="Normal 10 2 2 2 3 2 2 2" xfId="26843" xr:uid="{00000000-0005-0000-0000-0000CA0B0000}"/>
    <cellStyle name="Normal 10 2 2 2 3 2 2 2 2" xfId="53755" xr:uid="{00000000-0005-0000-0000-0000CB0B0000}"/>
    <cellStyle name="Normal 10 2 2 2 3 2 2 3" xfId="40321" xr:uid="{00000000-0005-0000-0000-0000CC0B0000}"/>
    <cellStyle name="Normal 10 2 2 2 3 2 3" xfId="8931" xr:uid="{00000000-0005-0000-0000-0000CD0B0000}"/>
    <cellStyle name="Normal 10 2 2 2 3 2 3 2" xfId="22365" xr:uid="{00000000-0005-0000-0000-0000CE0B0000}"/>
    <cellStyle name="Normal 10 2 2 2 3 2 3 2 2" xfId="49277" xr:uid="{00000000-0005-0000-0000-0000CF0B0000}"/>
    <cellStyle name="Normal 10 2 2 2 3 2 3 3" xfId="35843" xr:uid="{00000000-0005-0000-0000-0000D00B0000}"/>
    <cellStyle name="Normal 10 2 2 2 3 2 4" xfId="17886" xr:uid="{00000000-0005-0000-0000-0000D10B0000}"/>
    <cellStyle name="Normal 10 2 2 2 3 2 4 2" xfId="44798" xr:uid="{00000000-0005-0000-0000-0000D20B0000}"/>
    <cellStyle name="Normal 10 2 2 2 3 2 5" xfId="31364" xr:uid="{00000000-0005-0000-0000-0000D30B0000}"/>
    <cellStyle name="Normal 10 2 2 2 3 3" xfId="11172" xr:uid="{00000000-0005-0000-0000-0000D40B0000}"/>
    <cellStyle name="Normal 10 2 2 2 3 3 2" xfId="24606" xr:uid="{00000000-0005-0000-0000-0000D50B0000}"/>
    <cellStyle name="Normal 10 2 2 2 3 3 2 2" xfId="51518" xr:uid="{00000000-0005-0000-0000-0000D60B0000}"/>
    <cellStyle name="Normal 10 2 2 2 3 3 3" xfId="38084" xr:uid="{00000000-0005-0000-0000-0000D70B0000}"/>
    <cellStyle name="Normal 10 2 2 2 3 4" xfId="6694" xr:uid="{00000000-0005-0000-0000-0000D80B0000}"/>
    <cellStyle name="Normal 10 2 2 2 3 4 2" xfId="20128" xr:uid="{00000000-0005-0000-0000-0000D90B0000}"/>
    <cellStyle name="Normal 10 2 2 2 3 4 2 2" xfId="47040" xr:uid="{00000000-0005-0000-0000-0000DA0B0000}"/>
    <cellStyle name="Normal 10 2 2 2 3 4 3" xfId="33606" xr:uid="{00000000-0005-0000-0000-0000DB0B0000}"/>
    <cellStyle name="Normal 10 2 2 2 3 5" xfId="15649" xr:uid="{00000000-0005-0000-0000-0000DC0B0000}"/>
    <cellStyle name="Normal 10 2 2 2 3 5 2" xfId="42561" xr:uid="{00000000-0005-0000-0000-0000DD0B0000}"/>
    <cellStyle name="Normal 10 2 2 2 3 6" xfId="29127" xr:uid="{00000000-0005-0000-0000-0000DE0B0000}"/>
    <cellStyle name="Normal 10 2 2 2 4" xfId="3334" xr:uid="{00000000-0005-0000-0000-0000DF0B0000}"/>
    <cellStyle name="Normal 10 2 2 2 4 2" xfId="12291" xr:uid="{00000000-0005-0000-0000-0000E00B0000}"/>
    <cellStyle name="Normal 10 2 2 2 4 2 2" xfId="25725" xr:uid="{00000000-0005-0000-0000-0000E10B0000}"/>
    <cellStyle name="Normal 10 2 2 2 4 2 2 2" xfId="52637" xr:uid="{00000000-0005-0000-0000-0000E20B0000}"/>
    <cellStyle name="Normal 10 2 2 2 4 2 3" xfId="39203" xr:uid="{00000000-0005-0000-0000-0000E30B0000}"/>
    <cellStyle name="Normal 10 2 2 2 4 3" xfId="7813" xr:uid="{00000000-0005-0000-0000-0000E40B0000}"/>
    <cellStyle name="Normal 10 2 2 2 4 3 2" xfId="21247" xr:uid="{00000000-0005-0000-0000-0000E50B0000}"/>
    <cellStyle name="Normal 10 2 2 2 4 3 2 2" xfId="48159" xr:uid="{00000000-0005-0000-0000-0000E60B0000}"/>
    <cellStyle name="Normal 10 2 2 2 4 3 3" xfId="34725" xr:uid="{00000000-0005-0000-0000-0000E70B0000}"/>
    <cellStyle name="Normal 10 2 2 2 4 4" xfId="16768" xr:uid="{00000000-0005-0000-0000-0000E80B0000}"/>
    <cellStyle name="Normal 10 2 2 2 4 4 2" xfId="43680" xr:uid="{00000000-0005-0000-0000-0000E90B0000}"/>
    <cellStyle name="Normal 10 2 2 2 4 5" xfId="30246" xr:uid="{00000000-0005-0000-0000-0000EA0B0000}"/>
    <cellStyle name="Normal 10 2 2 2 5" xfId="10054" xr:uid="{00000000-0005-0000-0000-0000EB0B0000}"/>
    <cellStyle name="Normal 10 2 2 2 5 2" xfId="23488" xr:uid="{00000000-0005-0000-0000-0000EC0B0000}"/>
    <cellStyle name="Normal 10 2 2 2 5 2 2" xfId="50400" xr:uid="{00000000-0005-0000-0000-0000ED0B0000}"/>
    <cellStyle name="Normal 10 2 2 2 5 3" xfId="36966" xr:uid="{00000000-0005-0000-0000-0000EE0B0000}"/>
    <cellStyle name="Normal 10 2 2 2 6" xfId="5576" xr:uid="{00000000-0005-0000-0000-0000EF0B0000}"/>
    <cellStyle name="Normal 10 2 2 2 6 2" xfId="19010" xr:uid="{00000000-0005-0000-0000-0000F00B0000}"/>
    <cellStyle name="Normal 10 2 2 2 6 2 2" xfId="45922" xr:uid="{00000000-0005-0000-0000-0000F10B0000}"/>
    <cellStyle name="Normal 10 2 2 2 6 3" xfId="32488" xr:uid="{00000000-0005-0000-0000-0000F20B0000}"/>
    <cellStyle name="Normal 10 2 2 2 7" xfId="14531" xr:uid="{00000000-0005-0000-0000-0000F30B0000}"/>
    <cellStyle name="Normal 10 2 2 2 7 2" xfId="41443" xr:uid="{00000000-0005-0000-0000-0000F40B0000}"/>
    <cellStyle name="Normal 10 2 2 2 8" xfId="28009" xr:uid="{00000000-0005-0000-0000-0000F50B0000}"/>
    <cellStyle name="Normal 10 2 2 3" xfId="1321" xr:uid="{00000000-0005-0000-0000-0000F60B0000}"/>
    <cellStyle name="Normal 10 2 2 3 2" xfId="2439" xr:uid="{00000000-0005-0000-0000-0000F70B0000}"/>
    <cellStyle name="Normal 10 2 2 3 2 2" xfId="4676" xr:uid="{00000000-0005-0000-0000-0000F80B0000}"/>
    <cellStyle name="Normal 10 2 2 3 2 2 2" xfId="13633" xr:uid="{00000000-0005-0000-0000-0000F90B0000}"/>
    <cellStyle name="Normal 10 2 2 3 2 2 2 2" xfId="27067" xr:uid="{00000000-0005-0000-0000-0000FA0B0000}"/>
    <cellStyle name="Normal 10 2 2 3 2 2 2 2 2" xfId="53979" xr:uid="{00000000-0005-0000-0000-0000FB0B0000}"/>
    <cellStyle name="Normal 10 2 2 3 2 2 2 3" xfId="40545" xr:uid="{00000000-0005-0000-0000-0000FC0B0000}"/>
    <cellStyle name="Normal 10 2 2 3 2 2 3" xfId="9155" xr:uid="{00000000-0005-0000-0000-0000FD0B0000}"/>
    <cellStyle name="Normal 10 2 2 3 2 2 3 2" xfId="22589" xr:uid="{00000000-0005-0000-0000-0000FE0B0000}"/>
    <cellStyle name="Normal 10 2 2 3 2 2 3 2 2" xfId="49501" xr:uid="{00000000-0005-0000-0000-0000FF0B0000}"/>
    <cellStyle name="Normal 10 2 2 3 2 2 3 3" xfId="36067" xr:uid="{00000000-0005-0000-0000-0000000C0000}"/>
    <cellStyle name="Normal 10 2 2 3 2 2 4" xfId="18110" xr:uid="{00000000-0005-0000-0000-0000010C0000}"/>
    <cellStyle name="Normal 10 2 2 3 2 2 4 2" xfId="45022" xr:uid="{00000000-0005-0000-0000-0000020C0000}"/>
    <cellStyle name="Normal 10 2 2 3 2 2 5" xfId="31588" xr:uid="{00000000-0005-0000-0000-0000030C0000}"/>
    <cellStyle name="Normal 10 2 2 3 2 3" xfId="11396" xr:uid="{00000000-0005-0000-0000-0000040C0000}"/>
    <cellStyle name="Normal 10 2 2 3 2 3 2" xfId="24830" xr:uid="{00000000-0005-0000-0000-0000050C0000}"/>
    <cellStyle name="Normal 10 2 2 3 2 3 2 2" xfId="51742" xr:uid="{00000000-0005-0000-0000-0000060C0000}"/>
    <cellStyle name="Normal 10 2 2 3 2 3 3" xfId="38308" xr:uid="{00000000-0005-0000-0000-0000070C0000}"/>
    <cellStyle name="Normal 10 2 2 3 2 4" xfId="6918" xr:uid="{00000000-0005-0000-0000-0000080C0000}"/>
    <cellStyle name="Normal 10 2 2 3 2 4 2" xfId="20352" xr:uid="{00000000-0005-0000-0000-0000090C0000}"/>
    <cellStyle name="Normal 10 2 2 3 2 4 2 2" xfId="47264" xr:uid="{00000000-0005-0000-0000-00000A0C0000}"/>
    <cellStyle name="Normal 10 2 2 3 2 4 3" xfId="33830" xr:uid="{00000000-0005-0000-0000-00000B0C0000}"/>
    <cellStyle name="Normal 10 2 2 3 2 5" xfId="15873" xr:uid="{00000000-0005-0000-0000-00000C0C0000}"/>
    <cellStyle name="Normal 10 2 2 3 2 5 2" xfId="42785" xr:uid="{00000000-0005-0000-0000-00000D0C0000}"/>
    <cellStyle name="Normal 10 2 2 3 2 6" xfId="29351" xr:uid="{00000000-0005-0000-0000-00000E0C0000}"/>
    <cellStyle name="Normal 10 2 2 3 3" xfId="3558" xr:uid="{00000000-0005-0000-0000-00000F0C0000}"/>
    <cellStyle name="Normal 10 2 2 3 3 2" xfId="12515" xr:uid="{00000000-0005-0000-0000-0000100C0000}"/>
    <cellStyle name="Normal 10 2 2 3 3 2 2" xfId="25949" xr:uid="{00000000-0005-0000-0000-0000110C0000}"/>
    <cellStyle name="Normal 10 2 2 3 3 2 2 2" xfId="52861" xr:uid="{00000000-0005-0000-0000-0000120C0000}"/>
    <cellStyle name="Normal 10 2 2 3 3 2 3" xfId="39427" xr:uid="{00000000-0005-0000-0000-0000130C0000}"/>
    <cellStyle name="Normal 10 2 2 3 3 3" xfId="8037" xr:uid="{00000000-0005-0000-0000-0000140C0000}"/>
    <cellStyle name="Normal 10 2 2 3 3 3 2" xfId="21471" xr:uid="{00000000-0005-0000-0000-0000150C0000}"/>
    <cellStyle name="Normal 10 2 2 3 3 3 2 2" xfId="48383" xr:uid="{00000000-0005-0000-0000-0000160C0000}"/>
    <cellStyle name="Normal 10 2 2 3 3 3 3" xfId="34949" xr:uid="{00000000-0005-0000-0000-0000170C0000}"/>
    <cellStyle name="Normal 10 2 2 3 3 4" xfId="16992" xr:uid="{00000000-0005-0000-0000-0000180C0000}"/>
    <cellStyle name="Normal 10 2 2 3 3 4 2" xfId="43904" xr:uid="{00000000-0005-0000-0000-0000190C0000}"/>
    <cellStyle name="Normal 10 2 2 3 3 5" xfId="30470" xr:uid="{00000000-0005-0000-0000-00001A0C0000}"/>
    <cellStyle name="Normal 10 2 2 3 4" xfId="10278" xr:uid="{00000000-0005-0000-0000-00001B0C0000}"/>
    <cellStyle name="Normal 10 2 2 3 4 2" xfId="23712" xr:uid="{00000000-0005-0000-0000-00001C0C0000}"/>
    <cellStyle name="Normal 10 2 2 3 4 2 2" xfId="50624" xr:uid="{00000000-0005-0000-0000-00001D0C0000}"/>
    <cellStyle name="Normal 10 2 2 3 4 3" xfId="37190" xr:uid="{00000000-0005-0000-0000-00001E0C0000}"/>
    <cellStyle name="Normal 10 2 2 3 5" xfId="5800" xr:uid="{00000000-0005-0000-0000-00001F0C0000}"/>
    <cellStyle name="Normal 10 2 2 3 5 2" xfId="19234" xr:uid="{00000000-0005-0000-0000-0000200C0000}"/>
    <cellStyle name="Normal 10 2 2 3 5 2 2" xfId="46146" xr:uid="{00000000-0005-0000-0000-0000210C0000}"/>
    <cellStyle name="Normal 10 2 2 3 5 3" xfId="32712" xr:uid="{00000000-0005-0000-0000-0000220C0000}"/>
    <cellStyle name="Normal 10 2 2 3 6" xfId="14755" xr:uid="{00000000-0005-0000-0000-0000230C0000}"/>
    <cellStyle name="Normal 10 2 2 3 6 2" xfId="41667" xr:uid="{00000000-0005-0000-0000-0000240C0000}"/>
    <cellStyle name="Normal 10 2 2 3 7" xfId="28233" xr:uid="{00000000-0005-0000-0000-0000250C0000}"/>
    <cellStyle name="Normal 10 2 2 4" xfId="1544" xr:uid="{00000000-0005-0000-0000-0000260C0000}"/>
    <cellStyle name="Normal 10 2 2 4 2" xfId="2662" xr:uid="{00000000-0005-0000-0000-0000270C0000}"/>
    <cellStyle name="Normal 10 2 2 4 2 2" xfId="4899" xr:uid="{00000000-0005-0000-0000-0000280C0000}"/>
    <cellStyle name="Normal 10 2 2 4 2 2 2" xfId="13856" xr:uid="{00000000-0005-0000-0000-0000290C0000}"/>
    <cellStyle name="Normal 10 2 2 4 2 2 2 2" xfId="27290" xr:uid="{00000000-0005-0000-0000-00002A0C0000}"/>
    <cellStyle name="Normal 10 2 2 4 2 2 2 2 2" xfId="54202" xr:uid="{00000000-0005-0000-0000-00002B0C0000}"/>
    <cellStyle name="Normal 10 2 2 4 2 2 2 3" xfId="40768" xr:uid="{00000000-0005-0000-0000-00002C0C0000}"/>
    <cellStyle name="Normal 10 2 2 4 2 2 3" xfId="9378" xr:uid="{00000000-0005-0000-0000-00002D0C0000}"/>
    <cellStyle name="Normal 10 2 2 4 2 2 3 2" xfId="22812" xr:uid="{00000000-0005-0000-0000-00002E0C0000}"/>
    <cellStyle name="Normal 10 2 2 4 2 2 3 2 2" xfId="49724" xr:uid="{00000000-0005-0000-0000-00002F0C0000}"/>
    <cellStyle name="Normal 10 2 2 4 2 2 3 3" xfId="36290" xr:uid="{00000000-0005-0000-0000-0000300C0000}"/>
    <cellStyle name="Normal 10 2 2 4 2 2 4" xfId="18333" xr:uid="{00000000-0005-0000-0000-0000310C0000}"/>
    <cellStyle name="Normal 10 2 2 4 2 2 4 2" xfId="45245" xr:uid="{00000000-0005-0000-0000-0000320C0000}"/>
    <cellStyle name="Normal 10 2 2 4 2 2 5" xfId="31811" xr:uid="{00000000-0005-0000-0000-0000330C0000}"/>
    <cellStyle name="Normal 10 2 2 4 2 3" xfId="11619" xr:uid="{00000000-0005-0000-0000-0000340C0000}"/>
    <cellStyle name="Normal 10 2 2 4 2 3 2" xfId="25053" xr:uid="{00000000-0005-0000-0000-0000350C0000}"/>
    <cellStyle name="Normal 10 2 2 4 2 3 2 2" xfId="51965" xr:uid="{00000000-0005-0000-0000-0000360C0000}"/>
    <cellStyle name="Normal 10 2 2 4 2 3 3" xfId="38531" xr:uid="{00000000-0005-0000-0000-0000370C0000}"/>
    <cellStyle name="Normal 10 2 2 4 2 4" xfId="7141" xr:uid="{00000000-0005-0000-0000-0000380C0000}"/>
    <cellStyle name="Normal 10 2 2 4 2 4 2" xfId="20575" xr:uid="{00000000-0005-0000-0000-0000390C0000}"/>
    <cellStyle name="Normal 10 2 2 4 2 4 2 2" xfId="47487" xr:uid="{00000000-0005-0000-0000-00003A0C0000}"/>
    <cellStyle name="Normal 10 2 2 4 2 4 3" xfId="34053" xr:uid="{00000000-0005-0000-0000-00003B0C0000}"/>
    <cellStyle name="Normal 10 2 2 4 2 5" xfId="16096" xr:uid="{00000000-0005-0000-0000-00003C0C0000}"/>
    <cellStyle name="Normal 10 2 2 4 2 5 2" xfId="43008" xr:uid="{00000000-0005-0000-0000-00003D0C0000}"/>
    <cellStyle name="Normal 10 2 2 4 2 6" xfId="29574" xr:uid="{00000000-0005-0000-0000-00003E0C0000}"/>
    <cellStyle name="Normal 10 2 2 4 3" xfId="3781" xr:uid="{00000000-0005-0000-0000-00003F0C0000}"/>
    <cellStyle name="Normal 10 2 2 4 3 2" xfId="12738" xr:uid="{00000000-0005-0000-0000-0000400C0000}"/>
    <cellStyle name="Normal 10 2 2 4 3 2 2" xfId="26172" xr:uid="{00000000-0005-0000-0000-0000410C0000}"/>
    <cellStyle name="Normal 10 2 2 4 3 2 2 2" xfId="53084" xr:uid="{00000000-0005-0000-0000-0000420C0000}"/>
    <cellStyle name="Normal 10 2 2 4 3 2 3" xfId="39650" xr:uid="{00000000-0005-0000-0000-0000430C0000}"/>
    <cellStyle name="Normal 10 2 2 4 3 3" xfId="8260" xr:uid="{00000000-0005-0000-0000-0000440C0000}"/>
    <cellStyle name="Normal 10 2 2 4 3 3 2" xfId="21694" xr:uid="{00000000-0005-0000-0000-0000450C0000}"/>
    <cellStyle name="Normal 10 2 2 4 3 3 2 2" xfId="48606" xr:uid="{00000000-0005-0000-0000-0000460C0000}"/>
    <cellStyle name="Normal 10 2 2 4 3 3 3" xfId="35172" xr:uid="{00000000-0005-0000-0000-0000470C0000}"/>
    <cellStyle name="Normal 10 2 2 4 3 4" xfId="17215" xr:uid="{00000000-0005-0000-0000-0000480C0000}"/>
    <cellStyle name="Normal 10 2 2 4 3 4 2" xfId="44127" xr:uid="{00000000-0005-0000-0000-0000490C0000}"/>
    <cellStyle name="Normal 10 2 2 4 3 5" xfId="30693" xr:uid="{00000000-0005-0000-0000-00004A0C0000}"/>
    <cellStyle name="Normal 10 2 2 4 4" xfId="10501" xr:uid="{00000000-0005-0000-0000-00004B0C0000}"/>
    <cellStyle name="Normal 10 2 2 4 4 2" xfId="23935" xr:uid="{00000000-0005-0000-0000-00004C0C0000}"/>
    <cellStyle name="Normal 10 2 2 4 4 2 2" xfId="50847" xr:uid="{00000000-0005-0000-0000-00004D0C0000}"/>
    <cellStyle name="Normal 10 2 2 4 4 3" xfId="37413" xr:uid="{00000000-0005-0000-0000-00004E0C0000}"/>
    <cellStyle name="Normal 10 2 2 4 5" xfId="6023" xr:uid="{00000000-0005-0000-0000-00004F0C0000}"/>
    <cellStyle name="Normal 10 2 2 4 5 2" xfId="19457" xr:uid="{00000000-0005-0000-0000-0000500C0000}"/>
    <cellStyle name="Normal 10 2 2 4 5 2 2" xfId="46369" xr:uid="{00000000-0005-0000-0000-0000510C0000}"/>
    <cellStyle name="Normal 10 2 2 4 5 3" xfId="32935" xr:uid="{00000000-0005-0000-0000-0000520C0000}"/>
    <cellStyle name="Normal 10 2 2 4 6" xfId="14978" xr:uid="{00000000-0005-0000-0000-0000530C0000}"/>
    <cellStyle name="Normal 10 2 2 4 6 2" xfId="41890" xr:uid="{00000000-0005-0000-0000-0000540C0000}"/>
    <cellStyle name="Normal 10 2 2 4 7" xfId="28456" xr:uid="{00000000-0005-0000-0000-0000550C0000}"/>
    <cellStyle name="Normal 10 2 2 5" xfId="1992" xr:uid="{00000000-0005-0000-0000-0000560C0000}"/>
    <cellStyle name="Normal 10 2 2 5 2" xfId="4229" xr:uid="{00000000-0005-0000-0000-0000570C0000}"/>
    <cellStyle name="Normal 10 2 2 5 2 2" xfId="13186" xr:uid="{00000000-0005-0000-0000-0000580C0000}"/>
    <cellStyle name="Normal 10 2 2 5 2 2 2" xfId="26620" xr:uid="{00000000-0005-0000-0000-0000590C0000}"/>
    <cellStyle name="Normal 10 2 2 5 2 2 2 2" xfId="53532" xr:uid="{00000000-0005-0000-0000-00005A0C0000}"/>
    <cellStyle name="Normal 10 2 2 5 2 2 3" xfId="40098" xr:uid="{00000000-0005-0000-0000-00005B0C0000}"/>
    <cellStyle name="Normal 10 2 2 5 2 3" xfId="8708" xr:uid="{00000000-0005-0000-0000-00005C0C0000}"/>
    <cellStyle name="Normal 10 2 2 5 2 3 2" xfId="22142" xr:uid="{00000000-0005-0000-0000-00005D0C0000}"/>
    <cellStyle name="Normal 10 2 2 5 2 3 2 2" xfId="49054" xr:uid="{00000000-0005-0000-0000-00005E0C0000}"/>
    <cellStyle name="Normal 10 2 2 5 2 3 3" xfId="35620" xr:uid="{00000000-0005-0000-0000-00005F0C0000}"/>
    <cellStyle name="Normal 10 2 2 5 2 4" xfId="17663" xr:uid="{00000000-0005-0000-0000-0000600C0000}"/>
    <cellStyle name="Normal 10 2 2 5 2 4 2" xfId="44575" xr:uid="{00000000-0005-0000-0000-0000610C0000}"/>
    <cellStyle name="Normal 10 2 2 5 2 5" xfId="31141" xr:uid="{00000000-0005-0000-0000-0000620C0000}"/>
    <cellStyle name="Normal 10 2 2 5 3" xfId="10949" xr:uid="{00000000-0005-0000-0000-0000630C0000}"/>
    <cellStyle name="Normal 10 2 2 5 3 2" xfId="24383" xr:uid="{00000000-0005-0000-0000-0000640C0000}"/>
    <cellStyle name="Normal 10 2 2 5 3 2 2" xfId="51295" xr:uid="{00000000-0005-0000-0000-0000650C0000}"/>
    <cellStyle name="Normal 10 2 2 5 3 3" xfId="37861" xr:uid="{00000000-0005-0000-0000-0000660C0000}"/>
    <cellStyle name="Normal 10 2 2 5 4" xfId="6471" xr:uid="{00000000-0005-0000-0000-0000670C0000}"/>
    <cellStyle name="Normal 10 2 2 5 4 2" xfId="19905" xr:uid="{00000000-0005-0000-0000-0000680C0000}"/>
    <cellStyle name="Normal 10 2 2 5 4 2 2" xfId="46817" xr:uid="{00000000-0005-0000-0000-0000690C0000}"/>
    <cellStyle name="Normal 10 2 2 5 4 3" xfId="33383" xr:uid="{00000000-0005-0000-0000-00006A0C0000}"/>
    <cellStyle name="Normal 10 2 2 5 5" xfId="15426" xr:uid="{00000000-0005-0000-0000-00006B0C0000}"/>
    <cellStyle name="Normal 10 2 2 5 5 2" xfId="42338" xr:uid="{00000000-0005-0000-0000-00006C0C0000}"/>
    <cellStyle name="Normal 10 2 2 5 6" xfId="28904" xr:uid="{00000000-0005-0000-0000-00006D0C0000}"/>
    <cellStyle name="Normal 10 2 2 6" xfId="3111" xr:uid="{00000000-0005-0000-0000-00006E0C0000}"/>
    <cellStyle name="Normal 10 2 2 6 2" xfId="12068" xr:uid="{00000000-0005-0000-0000-00006F0C0000}"/>
    <cellStyle name="Normal 10 2 2 6 2 2" xfId="25502" xr:uid="{00000000-0005-0000-0000-0000700C0000}"/>
    <cellStyle name="Normal 10 2 2 6 2 2 2" xfId="52414" xr:uid="{00000000-0005-0000-0000-0000710C0000}"/>
    <cellStyle name="Normal 10 2 2 6 2 3" xfId="38980" xr:uid="{00000000-0005-0000-0000-0000720C0000}"/>
    <cellStyle name="Normal 10 2 2 6 3" xfId="7590" xr:uid="{00000000-0005-0000-0000-0000730C0000}"/>
    <cellStyle name="Normal 10 2 2 6 3 2" xfId="21024" xr:uid="{00000000-0005-0000-0000-0000740C0000}"/>
    <cellStyle name="Normal 10 2 2 6 3 2 2" xfId="47936" xr:uid="{00000000-0005-0000-0000-0000750C0000}"/>
    <cellStyle name="Normal 10 2 2 6 3 3" xfId="34502" xr:uid="{00000000-0005-0000-0000-0000760C0000}"/>
    <cellStyle name="Normal 10 2 2 6 4" xfId="16545" xr:uid="{00000000-0005-0000-0000-0000770C0000}"/>
    <cellStyle name="Normal 10 2 2 6 4 2" xfId="43457" xr:uid="{00000000-0005-0000-0000-0000780C0000}"/>
    <cellStyle name="Normal 10 2 2 6 5" xfId="30023" xr:uid="{00000000-0005-0000-0000-0000790C0000}"/>
    <cellStyle name="Normal 10 2 2 7" xfId="9831" xr:uid="{00000000-0005-0000-0000-00007A0C0000}"/>
    <cellStyle name="Normal 10 2 2 7 2" xfId="23265" xr:uid="{00000000-0005-0000-0000-00007B0C0000}"/>
    <cellStyle name="Normal 10 2 2 7 2 2" xfId="50177" xr:uid="{00000000-0005-0000-0000-00007C0C0000}"/>
    <cellStyle name="Normal 10 2 2 7 3" xfId="36743" xr:uid="{00000000-0005-0000-0000-00007D0C0000}"/>
    <cellStyle name="Normal 10 2 2 8" xfId="5353" xr:uid="{00000000-0005-0000-0000-00007E0C0000}"/>
    <cellStyle name="Normal 10 2 2 8 2" xfId="18787" xr:uid="{00000000-0005-0000-0000-00007F0C0000}"/>
    <cellStyle name="Normal 10 2 2 8 2 2" xfId="45699" xr:uid="{00000000-0005-0000-0000-0000800C0000}"/>
    <cellStyle name="Normal 10 2 2 8 3" xfId="32265" xr:uid="{00000000-0005-0000-0000-0000810C0000}"/>
    <cellStyle name="Normal 10 2 2 9" xfId="14308" xr:uid="{00000000-0005-0000-0000-0000820C0000}"/>
    <cellStyle name="Normal 10 2 2 9 2" xfId="41220" xr:uid="{00000000-0005-0000-0000-0000830C0000}"/>
    <cellStyle name="Normal 10 2 3" xfId="756" xr:uid="{00000000-0005-0000-0000-0000840C0000}"/>
    <cellStyle name="Normal 10 2 3 10" xfId="27714" xr:uid="{00000000-0005-0000-0000-0000850C0000}"/>
    <cellStyle name="Normal 10 2 3 2" xfId="1024" xr:uid="{00000000-0005-0000-0000-0000860C0000}"/>
    <cellStyle name="Normal 10 2 3 2 2" xfId="1695" xr:uid="{00000000-0005-0000-0000-0000870C0000}"/>
    <cellStyle name="Normal 10 2 3 2 2 2" xfId="2813" xr:uid="{00000000-0005-0000-0000-0000880C0000}"/>
    <cellStyle name="Normal 10 2 3 2 2 2 2" xfId="5050" xr:uid="{00000000-0005-0000-0000-0000890C0000}"/>
    <cellStyle name="Normal 10 2 3 2 2 2 2 2" xfId="14007" xr:uid="{00000000-0005-0000-0000-00008A0C0000}"/>
    <cellStyle name="Normal 10 2 3 2 2 2 2 2 2" xfId="27441" xr:uid="{00000000-0005-0000-0000-00008B0C0000}"/>
    <cellStyle name="Normal 10 2 3 2 2 2 2 2 2 2" xfId="54353" xr:uid="{00000000-0005-0000-0000-00008C0C0000}"/>
    <cellStyle name="Normal 10 2 3 2 2 2 2 2 3" xfId="40919" xr:uid="{00000000-0005-0000-0000-00008D0C0000}"/>
    <cellStyle name="Normal 10 2 3 2 2 2 2 3" xfId="9529" xr:uid="{00000000-0005-0000-0000-00008E0C0000}"/>
    <cellStyle name="Normal 10 2 3 2 2 2 2 3 2" xfId="22963" xr:uid="{00000000-0005-0000-0000-00008F0C0000}"/>
    <cellStyle name="Normal 10 2 3 2 2 2 2 3 2 2" xfId="49875" xr:uid="{00000000-0005-0000-0000-0000900C0000}"/>
    <cellStyle name="Normal 10 2 3 2 2 2 2 3 3" xfId="36441" xr:uid="{00000000-0005-0000-0000-0000910C0000}"/>
    <cellStyle name="Normal 10 2 3 2 2 2 2 4" xfId="18484" xr:uid="{00000000-0005-0000-0000-0000920C0000}"/>
    <cellStyle name="Normal 10 2 3 2 2 2 2 4 2" xfId="45396" xr:uid="{00000000-0005-0000-0000-0000930C0000}"/>
    <cellStyle name="Normal 10 2 3 2 2 2 2 5" xfId="31962" xr:uid="{00000000-0005-0000-0000-0000940C0000}"/>
    <cellStyle name="Normal 10 2 3 2 2 2 3" xfId="11770" xr:uid="{00000000-0005-0000-0000-0000950C0000}"/>
    <cellStyle name="Normal 10 2 3 2 2 2 3 2" xfId="25204" xr:uid="{00000000-0005-0000-0000-0000960C0000}"/>
    <cellStyle name="Normal 10 2 3 2 2 2 3 2 2" xfId="52116" xr:uid="{00000000-0005-0000-0000-0000970C0000}"/>
    <cellStyle name="Normal 10 2 3 2 2 2 3 3" xfId="38682" xr:uid="{00000000-0005-0000-0000-0000980C0000}"/>
    <cellStyle name="Normal 10 2 3 2 2 2 4" xfId="7292" xr:uid="{00000000-0005-0000-0000-0000990C0000}"/>
    <cellStyle name="Normal 10 2 3 2 2 2 4 2" xfId="20726" xr:uid="{00000000-0005-0000-0000-00009A0C0000}"/>
    <cellStyle name="Normal 10 2 3 2 2 2 4 2 2" xfId="47638" xr:uid="{00000000-0005-0000-0000-00009B0C0000}"/>
    <cellStyle name="Normal 10 2 3 2 2 2 4 3" xfId="34204" xr:uid="{00000000-0005-0000-0000-00009C0C0000}"/>
    <cellStyle name="Normal 10 2 3 2 2 2 5" xfId="16247" xr:uid="{00000000-0005-0000-0000-00009D0C0000}"/>
    <cellStyle name="Normal 10 2 3 2 2 2 5 2" xfId="43159" xr:uid="{00000000-0005-0000-0000-00009E0C0000}"/>
    <cellStyle name="Normal 10 2 3 2 2 2 6" xfId="29725" xr:uid="{00000000-0005-0000-0000-00009F0C0000}"/>
    <cellStyle name="Normal 10 2 3 2 2 3" xfId="3932" xr:uid="{00000000-0005-0000-0000-0000A00C0000}"/>
    <cellStyle name="Normal 10 2 3 2 2 3 2" xfId="12889" xr:uid="{00000000-0005-0000-0000-0000A10C0000}"/>
    <cellStyle name="Normal 10 2 3 2 2 3 2 2" xfId="26323" xr:uid="{00000000-0005-0000-0000-0000A20C0000}"/>
    <cellStyle name="Normal 10 2 3 2 2 3 2 2 2" xfId="53235" xr:uid="{00000000-0005-0000-0000-0000A30C0000}"/>
    <cellStyle name="Normal 10 2 3 2 2 3 2 3" xfId="39801" xr:uid="{00000000-0005-0000-0000-0000A40C0000}"/>
    <cellStyle name="Normal 10 2 3 2 2 3 3" xfId="8411" xr:uid="{00000000-0005-0000-0000-0000A50C0000}"/>
    <cellStyle name="Normal 10 2 3 2 2 3 3 2" xfId="21845" xr:uid="{00000000-0005-0000-0000-0000A60C0000}"/>
    <cellStyle name="Normal 10 2 3 2 2 3 3 2 2" xfId="48757" xr:uid="{00000000-0005-0000-0000-0000A70C0000}"/>
    <cellStyle name="Normal 10 2 3 2 2 3 3 3" xfId="35323" xr:uid="{00000000-0005-0000-0000-0000A80C0000}"/>
    <cellStyle name="Normal 10 2 3 2 2 3 4" xfId="17366" xr:uid="{00000000-0005-0000-0000-0000A90C0000}"/>
    <cellStyle name="Normal 10 2 3 2 2 3 4 2" xfId="44278" xr:uid="{00000000-0005-0000-0000-0000AA0C0000}"/>
    <cellStyle name="Normal 10 2 3 2 2 3 5" xfId="30844" xr:uid="{00000000-0005-0000-0000-0000AB0C0000}"/>
    <cellStyle name="Normal 10 2 3 2 2 4" xfId="10652" xr:uid="{00000000-0005-0000-0000-0000AC0C0000}"/>
    <cellStyle name="Normal 10 2 3 2 2 4 2" xfId="24086" xr:uid="{00000000-0005-0000-0000-0000AD0C0000}"/>
    <cellStyle name="Normal 10 2 3 2 2 4 2 2" xfId="50998" xr:uid="{00000000-0005-0000-0000-0000AE0C0000}"/>
    <cellStyle name="Normal 10 2 3 2 2 4 3" xfId="37564" xr:uid="{00000000-0005-0000-0000-0000AF0C0000}"/>
    <cellStyle name="Normal 10 2 3 2 2 5" xfId="6174" xr:uid="{00000000-0005-0000-0000-0000B00C0000}"/>
    <cellStyle name="Normal 10 2 3 2 2 5 2" xfId="19608" xr:uid="{00000000-0005-0000-0000-0000B10C0000}"/>
    <cellStyle name="Normal 10 2 3 2 2 5 2 2" xfId="46520" xr:uid="{00000000-0005-0000-0000-0000B20C0000}"/>
    <cellStyle name="Normal 10 2 3 2 2 5 3" xfId="33086" xr:uid="{00000000-0005-0000-0000-0000B30C0000}"/>
    <cellStyle name="Normal 10 2 3 2 2 6" xfId="15129" xr:uid="{00000000-0005-0000-0000-0000B40C0000}"/>
    <cellStyle name="Normal 10 2 3 2 2 6 2" xfId="42041" xr:uid="{00000000-0005-0000-0000-0000B50C0000}"/>
    <cellStyle name="Normal 10 2 3 2 2 7" xfId="28607" xr:uid="{00000000-0005-0000-0000-0000B60C0000}"/>
    <cellStyle name="Normal 10 2 3 2 3" xfId="2143" xr:uid="{00000000-0005-0000-0000-0000B70C0000}"/>
    <cellStyle name="Normal 10 2 3 2 3 2" xfId="4380" xr:uid="{00000000-0005-0000-0000-0000B80C0000}"/>
    <cellStyle name="Normal 10 2 3 2 3 2 2" xfId="13337" xr:uid="{00000000-0005-0000-0000-0000B90C0000}"/>
    <cellStyle name="Normal 10 2 3 2 3 2 2 2" xfId="26771" xr:uid="{00000000-0005-0000-0000-0000BA0C0000}"/>
    <cellStyle name="Normal 10 2 3 2 3 2 2 2 2" xfId="53683" xr:uid="{00000000-0005-0000-0000-0000BB0C0000}"/>
    <cellStyle name="Normal 10 2 3 2 3 2 2 3" xfId="40249" xr:uid="{00000000-0005-0000-0000-0000BC0C0000}"/>
    <cellStyle name="Normal 10 2 3 2 3 2 3" xfId="8859" xr:uid="{00000000-0005-0000-0000-0000BD0C0000}"/>
    <cellStyle name="Normal 10 2 3 2 3 2 3 2" xfId="22293" xr:uid="{00000000-0005-0000-0000-0000BE0C0000}"/>
    <cellStyle name="Normal 10 2 3 2 3 2 3 2 2" xfId="49205" xr:uid="{00000000-0005-0000-0000-0000BF0C0000}"/>
    <cellStyle name="Normal 10 2 3 2 3 2 3 3" xfId="35771" xr:uid="{00000000-0005-0000-0000-0000C00C0000}"/>
    <cellStyle name="Normal 10 2 3 2 3 2 4" xfId="17814" xr:uid="{00000000-0005-0000-0000-0000C10C0000}"/>
    <cellStyle name="Normal 10 2 3 2 3 2 4 2" xfId="44726" xr:uid="{00000000-0005-0000-0000-0000C20C0000}"/>
    <cellStyle name="Normal 10 2 3 2 3 2 5" xfId="31292" xr:uid="{00000000-0005-0000-0000-0000C30C0000}"/>
    <cellStyle name="Normal 10 2 3 2 3 3" xfId="11100" xr:uid="{00000000-0005-0000-0000-0000C40C0000}"/>
    <cellStyle name="Normal 10 2 3 2 3 3 2" xfId="24534" xr:uid="{00000000-0005-0000-0000-0000C50C0000}"/>
    <cellStyle name="Normal 10 2 3 2 3 3 2 2" xfId="51446" xr:uid="{00000000-0005-0000-0000-0000C60C0000}"/>
    <cellStyle name="Normal 10 2 3 2 3 3 3" xfId="38012" xr:uid="{00000000-0005-0000-0000-0000C70C0000}"/>
    <cellStyle name="Normal 10 2 3 2 3 4" xfId="6622" xr:uid="{00000000-0005-0000-0000-0000C80C0000}"/>
    <cellStyle name="Normal 10 2 3 2 3 4 2" xfId="20056" xr:uid="{00000000-0005-0000-0000-0000C90C0000}"/>
    <cellStyle name="Normal 10 2 3 2 3 4 2 2" xfId="46968" xr:uid="{00000000-0005-0000-0000-0000CA0C0000}"/>
    <cellStyle name="Normal 10 2 3 2 3 4 3" xfId="33534" xr:uid="{00000000-0005-0000-0000-0000CB0C0000}"/>
    <cellStyle name="Normal 10 2 3 2 3 5" xfId="15577" xr:uid="{00000000-0005-0000-0000-0000CC0C0000}"/>
    <cellStyle name="Normal 10 2 3 2 3 5 2" xfId="42489" xr:uid="{00000000-0005-0000-0000-0000CD0C0000}"/>
    <cellStyle name="Normal 10 2 3 2 3 6" xfId="29055" xr:uid="{00000000-0005-0000-0000-0000CE0C0000}"/>
    <cellStyle name="Normal 10 2 3 2 4" xfId="3262" xr:uid="{00000000-0005-0000-0000-0000CF0C0000}"/>
    <cellStyle name="Normal 10 2 3 2 4 2" xfId="12219" xr:uid="{00000000-0005-0000-0000-0000D00C0000}"/>
    <cellStyle name="Normal 10 2 3 2 4 2 2" xfId="25653" xr:uid="{00000000-0005-0000-0000-0000D10C0000}"/>
    <cellStyle name="Normal 10 2 3 2 4 2 2 2" xfId="52565" xr:uid="{00000000-0005-0000-0000-0000D20C0000}"/>
    <cellStyle name="Normal 10 2 3 2 4 2 3" xfId="39131" xr:uid="{00000000-0005-0000-0000-0000D30C0000}"/>
    <cellStyle name="Normal 10 2 3 2 4 3" xfId="7741" xr:uid="{00000000-0005-0000-0000-0000D40C0000}"/>
    <cellStyle name="Normal 10 2 3 2 4 3 2" xfId="21175" xr:uid="{00000000-0005-0000-0000-0000D50C0000}"/>
    <cellStyle name="Normal 10 2 3 2 4 3 2 2" xfId="48087" xr:uid="{00000000-0005-0000-0000-0000D60C0000}"/>
    <cellStyle name="Normal 10 2 3 2 4 3 3" xfId="34653" xr:uid="{00000000-0005-0000-0000-0000D70C0000}"/>
    <cellStyle name="Normal 10 2 3 2 4 4" xfId="16696" xr:uid="{00000000-0005-0000-0000-0000D80C0000}"/>
    <cellStyle name="Normal 10 2 3 2 4 4 2" xfId="43608" xr:uid="{00000000-0005-0000-0000-0000D90C0000}"/>
    <cellStyle name="Normal 10 2 3 2 4 5" xfId="30174" xr:uid="{00000000-0005-0000-0000-0000DA0C0000}"/>
    <cellStyle name="Normal 10 2 3 2 5" xfId="9982" xr:uid="{00000000-0005-0000-0000-0000DB0C0000}"/>
    <cellStyle name="Normal 10 2 3 2 5 2" xfId="23416" xr:uid="{00000000-0005-0000-0000-0000DC0C0000}"/>
    <cellStyle name="Normal 10 2 3 2 5 2 2" xfId="50328" xr:uid="{00000000-0005-0000-0000-0000DD0C0000}"/>
    <cellStyle name="Normal 10 2 3 2 5 3" xfId="36894" xr:uid="{00000000-0005-0000-0000-0000DE0C0000}"/>
    <cellStyle name="Normal 10 2 3 2 6" xfId="5504" xr:uid="{00000000-0005-0000-0000-0000DF0C0000}"/>
    <cellStyle name="Normal 10 2 3 2 6 2" xfId="18938" xr:uid="{00000000-0005-0000-0000-0000E00C0000}"/>
    <cellStyle name="Normal 10 2 3 2 6 2 2" xfId="45850" xr:uid="{00000000-0005-0000-0000-0000E10C0000}"/>
    <cellStyle name="Normal 10 2 3 2 6 3" xfId="32416" xr:uid="{00000000-0005-0000-0000-0000E20C0000}"/>
    <cellStyle name="Normal 10 2 3 2 7" xfId="14459" xr:uid="{00000000-0005-0000-0000-0000E30C0000}"/>
    <cellStyle name="Normal 10 2 3 2 7 2" xfId="41371" xr:uid="{00000000-0005-0000-0000-0000E40C0000}"/>
    <cellStyle name="Normal 10 2 3 2 8" xfId="27937" xr:uid="{00000000-0005-0000-0000-0000E50C0000}"/>
    <cellStyle name="Normal 10 2 3 3" xfId="1249" xr:uid="{00000000-0005-0000-0000-0000E60C0000}"/>
    <cellStyle name="Normal 10 2 3 3 2" xfId="2367" xr:uid="{00000000-0005-0000-0000-0000E70C0000}"/>
    <cellStyle name="Normal 10 2 3 3 2 2" xfId="4604" xr:uid="{00000000-0005-0000-0000-0000E80C0000}"/>
    <cellStyle name="Normal 10 2 3 3 2 2 2" xfId="13561" xr:uid="{00000000-0005-0000-0000-0000E90C0000}"/>
    <cellStyle name="Normal 10 2 3 3 2 2 2 2" xfId="26995" xr:uid="{00000000-0005-0000-0000-0000EA0C0000}"/>
    <cellStyle name="Normal 10 2 3 3 2 2 2 2 2" xfId="53907" xr:uid="{00000000-0005-0000-0000-0000EB0C0000}"/>
    <cellStyle name="Normal 10 2 3 3 2 2 2 3" xfId="40473" xr:uid="{00000000-0005-0000-0000-0000EC0C0000}"/>
    <cellStyle name="Normal 10 2 3 3 2 2 3" xfId="9083" xr:uid="{00000000-0005-0000-0000-0000ED0C0000}"/>
    <cellStyle name="Normal 10 2 3 3 2 2 3 2" xfId="22517" xr:uid="{00000000-0005-0000-0000-0000EE0C0000}"/>
    <cellStyle name="Normal 10 2 3 3 2 2 3 2 2" xfId="49429" xr:uid="{00000000-0005-0000-0000-0000EF0C0000}"/>
    <cellStyle name="Normal 10 2 3 3 2 2 3 3" xfId="35995" xr:uid="{00000000-0005-0000-0000-0000F00C0000}"/>
    <cellStyle name="Normal 10 2 3 3 2 2 4" xfId="18038" xr:uid="{00000000-0005-0000-0000-0000F10C0000}"/>
    <cellStyle name="Normal 10 2 3 3 2 2 4 2" xfId="44950" xr:uid="{00000000-0005-0000-0000-0000F20C0000}"/>
    <cellStyle name="Normal 10 2 3 3 2 2 5" xfId="31516" xr:uid="{00000000-0005-0000-0000-0000F30C0000}"/>
    <cellStyle name="Normal 10 2 3 3 2 3" xfId="11324" xr:uid="{00000000-0005-0000-0000-0000F40C0000}"/>
    <cellStyle name="Normal 10 2 3 3 2 3 2" xfId="24758" xr:uid="{00000000-0005-0000-0000-0000F50C0000}"/>
    <cellStyle name="Normal 10 2 3 3 2 3 2 2" xfId="51670" xr:uid="{00000000-0005-0000-0000-0000F60C0000}"/>
    <cellStyle name="Normal 10 2 3 3 2 3 3" xfId="38236" xr:uid="{00000000-0005-0000-0000-0000F70C0000}"/>
    <cellStyle name="Normal 10 2 3 3 2 4" xfId="6846" xr:uid="{00000000-0005-0000-0000-0000F80C0000}"/>
    <cellStyle name="Normal 10 2 3 3 2 4 2" xfId="20280" xr:uid="{00000000-0005-0000-0000-0000F90C0000}"/>
    <cellStyle name="Normal 10 2 3 3 2 4 2 2" xfId="47192" xr:uid="{00000000-0005-0000-0000-0000FA0C0000}"/>
    <cellStyle name="Normal 10 2 3 3 2 4 3" xfId="33758" xr:uid="{00000000-0005-0000-0000-0000FB0C0000}"/>
    <cellStyle name="Normal 10 2 3 3 2 5" xfId="15801" xr:uid="{00000000-0005-0000-0000-0000FC0C0000}"/>
    <cellStyle name="Normal 10 2 3 3 2 5 2" xfId="42713" xr:uid="{00000000-0005-0000-0000-0000FD0C0000}"/>
    <cellStyle name="Normal 10 2 3 3 2 6" xfId="29279" xr:uid="{00000000-0005-0000-0000-0000FE0C0000}"/>
    <cellStyle name="Normal 10 2 3 3 3" xfId="3486" xr:uid="{00000000-0005-0000-0000-0000FF0C0000}"/>
    <cellStyle name="Normal 10 2 3 3 3 2" xfId="12443" xr:uid="{00000000-0005-0000-0000-0000000D0000}"/>
    <cellStyle name="Normal 10 2 3 3 3 2 2" xfId="25877" xr:uid="{00000000-0005-0000-0000-0000010D0000}"/>
    <cellStyle name="Normal 10 2 3 3 3 2 2 2" xfId="52789" xr:uid="{00000000-0005-0000-0000-0000020D0000}"/>
    <cellStyle name="Normal 10 2 3 3 3 2 3" xfId="39355" xr:uid="{00000000-0005-0000-0000-0000030D0000}"/>
    <cellStyle name="Normal 10 2 3 3 3 3" xfId="7965" xr:uid="{00000000-0005-0000-0000-0000040D0000}"/>
    <cellStyle name="Normal 10 2 3 3 3 3 2" xfId="21399" xr:uid="{00000000-0005-0000-0000-0000050D0000}"/>
    <cellStyle name="Normal 10 2 3 3 3 3 2 2" xfId="48311" xr:uid="{00000000-0005-0000-0000-0000060D0000}"/>
    <cellStyle name="Normal 10 2 3 3 3 3 3" xfId="34877" xr:uid="{00000000-0005-0000-0000-0000070D0000}"/>
    <cellStyle name="Normal 10 2 3 3 3 4" xfId="16920" xr:uid="{00000000-0005-0000-0000-0000080D0000}"/>
    <cellStyle name="Normal 10 2 3 3 3 4 2" xfId="43832" xr:uid="{00000000-0005-0000-0000-0000090D0000}"/>
    <cellStyle name="Normal 10 2 3 3 3 5" xfId="30398" xr:uid="{00000000-0005-0000-0000-00000A0D0000}"/>
    <cellStyle name="Normal 10 2 3 3 4" xfId="10206" xr:uid="{00000000-0005-0000-0000-00000B0D0000}"/>
    <cellStyle name="Normal 10 2 3 3 4 2" xfId="23640" xr:uid="{00000000-0005-0000-0000-00000C0D0000}"/>
    <cellStyle name="Normal 10 2 3 3 4 2 2" xfId="50552" xr:uid="{00000000-0005-0000-0000-00000D0D0000}"/>
    <cellStyle name="Normal 10 2 3 3 4 3" xfId="37118" xr:uid="{00000000-0005-0000-0000-00000E0D0000}"/>
    <cellStyle name="Normal 10 2 3 3 5" xfId="5728" xr:uid="{00000000-0005-0000-0000-00000F0D0000}"/>
    <cellStyle name="Normal 10 2 3 3 5 2" xfId="19162" xr:uid="{00000000-0005-0000-0000-0000100D0000}"/>
    <cellStyle name="Normal 10 2 3 3 5 2 2" xfId="46074" xr:uid="{00000000-0005-0000-0000-0000110D0000}"/>
    <cellStyle name="Normal 10 2 3 3 5 3" xfId="32640" xr:uid="{00000000-0005-0000-0000-0000120D0000}"/>
    <cellStyle name="Normal 10 2 3 3 6" xfId="14683" xr:uid="{00000000-0005-0000-0000-0000130D0000}"/>
    <cellStyle name="Normal 10 2 3 3 6 2" xfId="41595" xr:uid="{00000000-0005-0000-0000-0000140D0000}"/>
    <cellStyle name="Normal 10 2 3 3 7" xfId="28161" xr:uid="{00000000-0005-0000-0000-0000150D0000}"/>
    <cellStyle name="Normal 10 2 3 4" xfId="1472" xr:uid="{00000000-0005-0000-0000-0000160D0000}"/>
    <cellStyle name="Normal 10 2 3 4 2" xfId="2590" xr:uid="{00000000-0005-0000-0000-0000170D0000}"/>
    <cellStyle name="Normal 10 2 3 4 2 2" xfId="4827" xr:uid="{00000000-0005-0000-0000-0000180D0000}"/>
    <cellStyle name="Normal 10 2 3 4 2 2 2" xfId="13784" xr:uid="{00000000-0005-0000-0000-0000190D0000}"/>
    <cellStyle name="Normal 10 2 3 4 2 2 2 2" xfId="27218" xr:uid="{00000000-0005-0000-0000-00001A0D0000}"/>
    <cellStyle name="Normal 10 2 3 4 2 2 2 2 2" xfId="54130" xr:uid="{00000000-0005-0000-0000-00001B0D0000}"/>
    <cellStyle name="Normal 10 2 3 4 2 2 2 3" xfId="40696" xr:uid="{00000000-0005-0000-0000-00001C0D0000}"/>
    <cellStyle name="Normal 10 2 3 4 2 2 3" xfId="9306" xr:uid="{00000000-0005-0000-0000-00001D0D0000}"/>
    <cellStyle name="Normal 10 2 3 4 2 2 3 2" xfId="22740" xr:uid="{00000000-0005-0000-0000-00001E0D0000}"/>
    <cellStyle name="Normal 10 2 3 4 2 2 3 2 2" xfId="49652" xr:uid="{00000000-0005-0000-0000-00001F0D0000}"/>
    <cellStyle name="Normal 10 2 3 4 2 2 3 3" xfId="36218" xr:uid="{00000000-0005-0000-0000-0000200D0000}"/>
    <cellStyle name="Normal 10 2 3 4 2 2 4" xfId="18261" xr:uid="{00000000-0005-0000-0000-0000210D0000}"/>
    <cellStyle name="Normal 10 2 3 4 2 2 4 2" xfId="45173" xr:uid="{00000000-0005-0000-0000-0000220D0000}"/>
    <cellStyle name="Normal 10 2 3 4 2 2 5" xfId="31739" xr:uid="{00000000-0005-0000-0000-0000230D0000}"/>
    <cellStyle name="Normal 10 2 3 4 2 3" xfId="11547" xr:uid="{00000000-0005-0000-0000-0000240D0000}"/>
    <cellStyle name="Normal 10 2 3 4 2 3 2" xfId="24981" xr:uid="{00000000-0005-0000-0000-0000250D0000}"/>
    <cellStyle name="Normal 10 2 3 4 2 3 2 2" xfId="51893" xr:uid="{00000000-0005-0000-0000-0000260D0000}"/>
    <cellStyle name="Normal 10 2 3 4 2 3 3" xfId="38459" xr:uid="{00000000-0005-0000-0000-0000270D0000}"/>
    <cellStyle name="Normal 10 2 3 4 2 4" xfId="7069" xr:uid="{00000000-0005-0000-0000-0000280D0000}"/>
    <cellStyle name="Normal 10 2 3 4 2 4 2" xfId="20503" xr:uid="{00000000-0005-0000-0000-0000290D0000}"/>
    <cellStyle name="Normal 10 2 3 4 2 4 2 2" xfId="47415" xr:uid="{00000000-0005-0000-0000-00002A0D0000}"/>
    <cellStyle name="Normal 10 2 3 4 2 4 3" xfId="33981" xr:uid="{00000000-0005-0000-0000-00002B0D0000}"/>
    <cellStyle name="Normal 10 2 3 4 2 5" xfId="16024" xr:uid="{00000000-0005-0000-0000-00002C0D0000}"/>
    <cellStyle name="Normal 10 2 3 4 2 5 2" xfId="42936" xr:uid="{00000000-0005-0000-0000-00002D0D0000}"/>
    <cellStyle name="Normal 10 2 3 4 2 6" xfId="29502" xr:uid="{00000000-0005-0000-0000-00002E0D0000}"/>
    <cellStyle name="Normal 10 2 3 4 3" xfId="3709" xr:uid="{00000000-0005-0000-0000-00002F0D0000}"/>
    <cellStyle name="Normal 10 2 3 4 3 2" xfId="12666" xr:uid="{00000000-0005-0000-0000-0000300D0000}"/>
    <cellStyle name="Normal 10 2 3 4 3 2 2" xfId="26100" xr:uid="{00000000-0005-0000-0000-0000310D0000}"/>
    <cellStyle name="Normal 10 2 3 4 3 2 2 2" xfId="53012" xr:uid="{00000000-0005-0000-0000-0000320D0000}"/>
    <cellStyle name="Normal 10 2 3 4 3 2 3" xfId="39578" xr:uid="{00000000-0005-0000-0000-0000330D0000}"/>
    <cellStyle name="Normal 10 2 3 4 3 3" xfId="8188" xr:uid="{00000000-0005-0000-0000-0000340D0000}"/>
    <cellStyle name="Normal 10 2 3 4 3 3 2" xfId="21622" xr:uid="{00000000-0005-0000-0000-0000350D0000}"/>
    <cellStyle name="Normal 10 2 3 4 3 3 2 2" xfId="48534" xr:uid="{00000000-0005-0000-0000-0000360D0000}"/>
    <cellStyle name="Normal 10 2 3 4 3 3 3" xfId="35100" xr:uid="{00000000-0005-0000-0000-0000370D0000}"/>
    <cellStyle name="Normal 10 2 3 4 3 4" xfId="17143" xr:uid="{00000000-0005-0000-0000-0000380D0000}"/>
    <cellStyle name="Normal 10 2 3 4 3 4 2" xfId="44055" xr:uid="{00000000-0005-0000-0000-0000390D0000}"/>
    <cellStyle name="Normal 10 2 3 4 3 5" xfId="30621" xr:uid="{00000000-0005-0000-0000-00003A0D0000}"/>
    <cellStyle name="Normal 10 2 3 4 4" xfId="10429" xr:uid="{00000000-0005-0000-0000-00003B0D0000}"/>
    <cellStyle name="Normal 10 2 3 4 4 2" xfId="23863" xr:uid="{00000000-0005-0000-0000-00003C0D0000}"/>
    <cellStyle name="Normal 10 2 3 4 4 2 2" xfId="50775" xr:uid="{00000000-0005-0000-0000-00003D0D0000}"/>
    <cellStyle name="Normal 10 2 3 4 4 3" xfId="37341" xr:uid="{00000000-0005-0000-0000-00003E0D0000}"/>
    <cellStyle name="Normal 10 2 3 4 5" xfId="5951" xr:uid="{00000000-0005-0000-0000-00003F0D0000}"/>
    <cellStyle name="Normal 10 2 3 4 5 2" xfId="19385" xr:uid="{00000000-0005-0000-0000-0000400D0000}"/>
    <cellStyle name="Normal 10 2 3 4 5 2 2" xfId="46297" xr:uid="{00000000-0005-0000-0000-0000410D0000}"/>
    <cellStyle name="Normal 10 2 3 4 5 3" xfId="32863" xr:uid="{00000000-0005-0000-0000-0000420D0000}"/>
    <cellStyle name="Normal 10 2 3 4 6" xfId="14906" xr:uid="{00000000-0005-0000-0000-0000430D0000}"/>
    <cellStyle name="Normal 10 2 3 4 6 2" xfId="41818" xr:uid="{00000000-0005-0000-0000-0000440D0000}"/>
    <cellStyle name="Normal 10 2 3 4 7" xfId="28384" xr:uid="{00000000-0005-0000-0000-0000450D0000}"/>
    <cellStyle name="Normal 10 2 3 5" xfId="1920" xr:uid="{00000000-0005-0000-0000-0000460D0000}"/>
    <cellStyle name="Normal 10 2 3 5 2" xfId="4157" xr:uid="{00000000-0005-0000-0000-0000470D0000}"/>
    <cellStyle name="Normal 10 2 3 5 2 2" xfId="13114" xr:uid="{00000000-0005-0000-0000-0000480D0000}"/>
    <cellStyle name="Normal 10 2 3 5 2 2 2" xfId="26548" xr:uid="{00000000-0005-0000-0000-0000490D0000}"/>
    <cellStyle name="Normal 10 2 3 5 2 2 2 2" xfId="53460" xr:uid="{00000000-0005-0000-0000-00004A0D0000}"/>
    <cellStyle name="Normal 10 2 3 5 2 2 3" xfId="40026" xr:uid="{00000000-0005-0000-0000-00004B0D0000}"/>
    <cellStyle name="Normal 10 2 3 5 2 3" xfId="8636" xr:uid="{00000000-0005-0000-0000-00004C0D0000}"/>
    <cellStyle name="Normal 10 2 3 5 2 3 2" xfId="22070" xr:uid="{00000000-0005-0000-0000-00004D0D0000}"/>
    <cellStyle name="Normal 10 2 3 5 2 3 2 2" xfId="48982" xr:uid="{00000000-0005-0000-0000-00004E0D0000}"/>
    <cellStyle name="Normal 10 2 3 5 2 3 3" xfId="35548" xr:uid="{00000000-0005-0000-0000-00004F0D0000}"/>
    <cellStyle name="Normal 10 2 3 5 2 4" xfId="17591" xr:uid="{00000000-0005-0000-0000-0000500D0000}"/>
    <cellStyle name="Normal 10 2 3 5 2 4 2" xfId="44503" xr:uid="{00000000-0005-0000-0000-0000510D0000}"/>
    <cellStyle name="Normal 10 2 3 5 2 5" xfId="31069" xr:uid="{00000000-0005-0000-0000-0000520D0000}"/>
    <cellStyle name="Normal 10 2 3 5 3" xfId="10877" xr:uid="{00000000-0005-0000-0000-0000530D0000}"/>
    <cellStyle name="Normal 10 2 3 5 3 2" xfId="24311" xr:uid="{00000000-0005-0000-0000-0000540D0000}"/>
    <cellStyle name="Normal 10 2 3 5 3 2 2" xfId="51223" xr:uid="{00000000-0005-0000-0000-0000550D0000}"/>
    <cellStyle name="Normal 10 2 3 5 3 3" xfId="37789" xr:uid="{00000000-0005-0000-0000-0000560D0000}"/>
    <cellStyle name="Normal 10 2 3 5 4" xfId="6399" xr:uid="{00000000-0005-0000-0000-0000570D0000}"/>
    <cellStyle name="Normal 10 2 3 5 4 2" xfId="19833" xr:uid="{00000000-0005-0000-0000-0000580D0000}"/>
    <cellStyle name="Normal 10 2 3 5 4 2 2" xfId="46745" xr:uid="{00000000-0005-0000-0000-0000590D0000}"/>
    <cellStyle name="Normal 10 2 3 5 4 3" xfId="33311" xr:uid="{00000000-0005-0000-0000-00005A0D0000}"/>
    <cellStyle name="Normal 10 2 3 5 5" xfId="15354" xr:uid="{00000000-0005-0000-0000-00005B0D0000}"/>
    <cellStyle name="Normal 10 2 3 5 5 2" xfId="42266" xr:uid="{00000000-0005-0000-0000-00005C0D0000}"/>
    <cellStyle name="Normal 10 2 3 5 6" xfId="28832" xr:uid="{00000000-0005-0000-0000-00005D0D0000}"/>
    <cellStyle name="Normal 10 2 3 6" xfId="3039" xr:uid="{00000000-0005-0000-0000-00005E0D0000}"/>
    <cellStyle name="Normal 10 2 3 6 2" xfId="11996" xr:uid="{00000000-0005-0000-0000-00005F0D0000}"/>
    <cellStyle name="Normal 10 2 3 6 2 2" xfId="25430" xr:uid="{00000000-0005-0000-0000-0000600D0000}"/>
    <cellStyle name="Normal 10 2 3 6 2 2 2" xfId="52342" xr:uid="{00000000-0005-0000-0000-0000610D0000}"/>
    <cellStyle name="Normal 10 2 3 6 2 3" xfId="38908" xr:uid="{00000000-0005-0000-0000-0000620D0000}"/>
    <cellStyle name="Normal 10 2 3 6 3" xfId="7518" xr:uid="{00000000-0005-0000-0000-0000630D0000}"/>
    <cellStyle name="Normal 10 2 3 6 3 2" xfId="20952" xr:uid="{00000000-0005-0000-0000-0000640D0000}"/>
    <cellStyle name="Normal 10 2 3 6 3 2 2" xfId="47864" xr:uid="{00000000-0005-0000-0000-0000650D0000}"/>
    <cellStyle name="Normal 10 2 3 6 3 3" xfId="34430" xr:uid="{00000000-0005-0000-0000-0000660D0000}"/>
    <cellStyle name="Normal 10 2 3 6 4" xfId="16473" xr:uid="{00000000-0005-0000-0000-0000670D0000}"/>
    <cellStyle name="Normal 10 2 3 6 4 2" xfId="43385" xr:uid="{00000000-0005-0000-0000-0000680D0000}"/>
    <cellStyle name="Normal 10 2 3 6 5" xfId="29951" xr:uid="{00000000-0005-0000-0000-0000690D0000}"/>
    <cellStyle name="Normal 10 2 3 7" xfId="9759" xr:uid="{00000000-0005-0000-0000-00006A0D0000}"/>
    <cellStyle name="Normal 10 2 3 7 2" xfId="23193" xr:uid="{00000000-0005-0000-0000-00006B0D0000}"/>
    <cellStyle name="Normal 10 2 3 7 2 2" xfId="50105" xr:uid="{00000000-0005-0000-0000-00006C0D0000}"/>
    <cellStyle name="Normal 10 2 3 7 3" xfId="36671" xr:uid="{00000000-0005-0000-0000-00006D0D0000}"/>
    <cellStyle name="Normal 10 2 3 8" xfId="5281" xr:uid="{00000000-0005-0000-0000-00006E0D0000}"/>
    <cellStyle name="Normal 10 2 3 8 2" xfId="18715" xr:uid="{00000000-0005-0000-0000-00006F0D0000}"/>
    <cellStyle name="Normal 10 2 3 8 2 2" xfId="45627" xr:uid="{00000000-0005-0000-0000-0000700D0000}"/>
    <cellStyle name="Normal 10 2 3 8 3" xfId="32193" xr:uid="{00000000-0005-0000-0000-0000710D0000}"/>
    <cellStyle name="Normal 10 2 3 9" xfId="14236" xr:uid="{00000000-0005-0000-0000-0000720D0000}"/>
    <cellStyle name="Normal 10 2 3 9 2" xfId="41148" xr:uid="{00000000-0005-0000-0000-0000730D0000}"/>
    <cellStyle name="Normal 10 2 4" xfId="952" xr:uid="{00000000-0005-0000-0000-0000740D0000}"/>
    <cellStyle name="Normal 10 2 4 2" xfId="1623" xr:uid="{00000000-0005-0000-0000-0000750D0000}"/>
    <cellStyle name="Normal 10 2 4 2 2" xfId="2741" xr:uid="{00000000-0005-0000-0000-0000760D0000}"/>
    <cellStyle name="Normal 10 2 4 2 2 2" xfId="4978" xr:uid="{00000000-0005-0000-0000-0000770D0000}"/>
    <cellStyle name="Normal 10 2 4 2 2 2 2" xfId="13935" xr:uid="{00000000-0005-0000-0000-0000780D0000}"/>
    <cellStyle name="Normal 10 2 4 2 2 2 2 2" xfId="27369" xr:uid="{00000000-0005-0000-0000-0000790D0000}"/>
    <cellStyle name="Normal 10 2 4 2 2 2 2 2 2" xfId="54281" xr:uid="{00000000-0005-0000-0000-00007A0D0000}"/>
    <cellStyle name="Normal 10 2 4 2 2 2 2 3" xfId="40847" xr:uid="{00000000-0005-0000-0000-00007B0D0000}"/>
    <cellStyle name="Normal 10 2 4 2 2 2 3" xfId="9457" xr:uid="{00000000-0005-0000-0000-00007C0D0000}"/>
    <cellStyle name="Normal 10 2 4 2 2 2 3 2" xfId="22891" xr:uid="{00000000-0005-0000-0000-00007D0D0000}"/>
    <cellStyle name="Normal 10 2 4 2 2 2 3 2 2" xfId="49803" xr:uid="{00000000-0005-0000-0000-00007E0D0000}"/>
    <cellStyle name="Normal 10 2 4 2 2 2 3 3" xfId="36369" xr:uid="{00000000-0005-0000-0000-00007F0D0000}"/>
    <cellStyle name="Normal 10 2 4 2 2 2 4" xfId="18412" xr:uid="{00000000-0005-0000-0000-0000800D0000}"/>
    <cellStyle name="Normal 10 2 4 2 2 2 4 2" xfId="45324" xr:uid="{00000000-0005-0000-0000-0000810D0000}"/>
    <cellStyle name="Normal 10 2 4 2 2 2 5" xfId="31890" xr:uid="{00000000-0005-0000-0000-0000820D0000}"/>
    <cellStyle name="Normal 10 2 4 2 2 3" xfId="11698" xr:uid="{00000000-0005-0000-0000-0000830D0000}"/>
    <cellStyle name="Normal 10 2 4 2 2 3 2" xfId="25132" xr:uid="{00000000-0005-0000-0000-0000840D0000}"/>
    <cellStyle name="Normal 10 2 4 2 2 3 2 2" xfId="52044" xr:uid="{00000000-0005-0000-0000-0000850D0000}"/>
    <cellStyle name="Normal 10 2 4 2 2 3 3" xfId="38610" xr:uid="{00000000-0005-0000-0000-0000860D0000}"/>
    <cellStyle name="Normal 10 2 4 2 2 4" xfId="7220" xr:uid="{00000000-0005-0000-0000-0000870D0000}"/>
    <cellStyle name="Normal 10 2 4 2 2 4 2" xfId="20654" xr:uid="{00000000-0005-0000-0000-0000880D0000}"/>
    <cellStyle name="Normal 10 2 4 2 2 4 2 2" xfId="47566" xr:uid="{00000000-0005-0000-0000-0000890D0000}"/>
    <cellStyle name="Normal 10 2 4 2 2 4 3" xfId="34132" xr:uid="{00000000-0005-0000-0000-00008A0D0000}"/>
    <cellStyle name="Normal 10 2 4 2 2 5" xfId="16175" xr:uid="{00000000-0005-0000-0000-00008B0D0000}"/>
    <cellStyle name="Normal 10 2 4 2 2 5 2" xfId="43087" xr:uid="{00000000-0005-0000-0000-00008C0D0000}"/>
    <cellStyle name="Normal 10 2 4 2 2 6" xfId="29653" xr:uid="{00000000-0005-0000-0000-00008D0D0000}"/>
    <cellStyle name="Normal 10 2 4 2 3" xfId="3860" xr:uid="{00000000-0005-0000-0000-00008E0D0000}"/>
    <cellStyle name="Normal 10 2 4 2 3 2" xfId="12817" xr:uid="{00000000-0005-0000-0000-00008F0D0000}"/>
    <cellStyle name="Normal 10 2 4 2 3 2 2" xfId="26251" xr:uid="{00000000-0005-0000-0000-0000900D0000}"/>
    <cellStyle name="Normal 10 2 4 2 3 2 2 2" xfId="53163" xr:uid="{00000000-0005-0000-0000-0000910D0000}"/>
    <cellStyle name="Normal 10 2 4 2 3 2 3" xfId="39729" xr:uid="{00000000-0005-0000-0000-0000920D0000}"/>
    <cellStyle name="Normal 10 2 4 2 3 3" xfId="8339" xr:uid="{00000000-0005-0000-0000-0000930D0000}"/>
    <cellStyle name="Normal 10 2 4 2 3 3 2" xfId="21773" xr:uid="{00000000-0005-0000-0000-0000940D0000}"/>
    <cellStyle name="Normal 10 2 4 2 3 3 2 2" xfId="48685" xr:uid="{00000000-0005-0000-0000-0000950D0000}"/>
    <cellStyle name="Normal 10 2 4 2 3 3 3" xfId="35251" xr:uid="{00000000-0005-0000-0000-0000960D0000}"/>
    <cellStyle name="Normal 10 2 4 2 3 4" xfId="17294" xr:uid="{00000000-0005-0000-0000-0000970D0000}"/>
    <cellStyle name="Normal 10 2 4 2 3 4 2" xfId="44206" xr:uid="{00000000-0005-0000-0000-0000980D0000}"/>
    <cellStyle name="Normal 10 2 4 2 3 5" xfId="30772" xr:uid="{00000000-0005-0000-0000-0000990D0000}"/>
    <cellStyle name="Normal 10 2 4 2 4" xfId="10580" xr:uid="{00000000-0005-0000-0000-00009A0D0000}"/>
    <cellStyle name="Normal 10 2 4 2 4 2" xfId="24014" xr:uid="{00000000-0005-0000-0000-00009B0D0000}"/>
    <cellStyle name="Normal 10 2 4 2 4 2 2" xfId="50926" xr:uid="{00000000-0005-0000-0000-00009C0D0000}"/>
    <cellStyle name="Normal 10 2 4 2 4 3" xfId="37492" xr:uid="{00000000-0005-0000-0000-00009D0D0000}"/>
    <cellStyle name="Normal 10 2 4 2 5" xfId="6102" xr:uid="{00000000-0005-0000-0000-00009E0D0000}"/>
    <cellStyle name="Normal 10 2 4 2 5 2" xfId="19536" xr:uid="{00000000-0005-0000-0000-00009F0D0000}"/>
    <cellStyle name="Normal 10 2 4 2 5 2 2" xfId="46448" xr:uid="{00000000-0005-0000-0000-0000A00D0000}"/>
    <cellStyle name="Normal 10 2 4 2 5 3" xfId="33014" xr:uid="{00000000-0005-0000-0000-0000A10D0000}"/>
    <cellStyle name="Normal 10 2 4 2 6" xfId="15057" xr:uid="{00000000-0005-0000-0000-0000A20D0000}"/>
    <cellStyle name="Normal 10 2 4 2 6 2" xfId="41969" xr:uid="{00000000-0005-0000-0000-0000A30D0000}"/>
    <cellStyle name="Normal 10 2 4 2 7" xfId="28535" xr:uid="{00000000-0005-0000-0000-0000A40D0000}"/>
    <cellStyle name="Normal 10 2 4 3" xfId="2071" xr:uid="{00000000-0005-0000-0000-0000A50D0000}"/>
    <cellStyle name="Normal 10 2 4 3 2" xfId="4308" xr:uid="{00000000-0005-0000-0000-0000A60D0000}"/>
    <cellStyle name="Normal 10 2 4 3 2 2" xfId="13265" xr:uid="{00000000-0005-0000-0000-0000A70D0000}"/>
    <cellStyle name="Normal 10 2 4 3 2 2 2" xfId="26699" xr:uid="{00000000-0005-0000-0000-0000A80D0000}"/>
    <cellStyle name="Normal 10 2 4 3 2 2 2 2" xfId="53611" xr:uid="{00000000-0005-0000-0000-0000A90D0000}"/>
    <cellStyle name="Normal 10 2 4 3 2 2 3" xfId="40177" xr:uid="{00000000-0005-0000-0000-0000AA0D0000}"/>
    <cellStyle name="Normal 10 2 4 3 2 3" xfId="8787" xr:uid="{00000000-0005-0000-0000-0000AB0D0000}"/>
    <cellStyle name="Normal 10 2 4 3 2 3 2" xfId="22221" xr:uid="{00000000-0005-0000-0000-0000AC0D0000}"/>
    <cellStyle name="Normal 10 2 4 3 2 3 2 2" xfId="49133" xr:uid="{00000000-0005-0000-0000-0000AD0D0000}"/>
    <cellStyle name="Normal 10 2 4 3 2 3 3" xfId="35699" xr:uid="{00000000-0005-0000-0000-0000AE0D0000}"/>
    <cellStyle name="Normal 10 2 4 3 2 4" xfId="17742" xr:uid="{00000000-0005-0000-0000-0000AF0D0000}"/>
    <cellStyle name="Normal 10 2 4 3 2 4 2" xfId="44654" xr:uid="{00000000-0005-0000-0000-0000B00D0000}"/>
    <cellStyle name="Normal 10 2 4 3 2 5" xfId="31220" xr:uid="{00000000-0005-0000-0000-0000B10D0000}"/>
    <cellStyle name="Normal 10 2 4 3 3" xfId="11028" xr:uid="{00000000-0005-0000-0000-0000B20D0000}"/>
    <cellStyle name="Normal 10 2 4 3 3 2" xfId="24462" xr:uid="{00000000-0005-0000-0000-0000B30D0000}"/>
    <cellStyle name="Normal 10 2 4 3 3 2 2" xfId="51374" xr:uid="{00000000-0005-0000-0000-0000B40D0000}"/>
    <cellStyle name="Normal 10 2 4 3 3 3" xfId="37940" xr:uid="{00000000-0005-0000-0000-0000B50D0000}"/>
    <cellStyle name="Normal 10 2 4 3 4" xfId="6550" xr:uid="{00000000-0005-0000-0000-0000B60D0000}"/>
    <cellStyle name="Normal 10 2 4 3 4 2" xfId="19984" xr:uid="{00000000-0005-0000-0000-0000B70D0000}"/>
    <cellStyle name="Normal 10 2 4 3 4 2 2" xfId="46896" xr:uid="{00000000-0005-0000-0000-0000B80D0000}"/>
    <cellStyle name="Normal 10 2 4 3 4 3" xfId="33462" xr:uid="{00000000-0005-0000-0000-0000B90D0000}"/>
    <cellStyle name="Normal 10 2 4 3 5" xfId="15505" xr:uid="{00000000-0005-0000-0000-0000BA0D0000}"/>
    <cellStyle name="Normal 10 2 4 3 5 2" xfId="42417" xr:uid="{00000000-0005-0000-0000-0000BB0D0000}"/>
    <cellStyle name="Normal 10 2 4 3 6" xfId="28983" xr:uid="{00000000-0005-0000-0000-0000BC0D0000}"/>
    <cellStyle name="Normal 10 2 4 4" xfId="3190" xr:uid="{00000000-0005-0000-0000-0000BD0D0000}"/>
    <cellStyle name="Normal 10 2 4 4 2" xfId="12147" xr:uid="{00000000-0005-0000-0000-0000BE0D0000}"/>
    <cellStyle name="Normal 10 2 4 4 2 2" xfId="25581" xr:uid="{00000000-0005-0000-0000-0000BF0D0000}"/>
    <cellStyle name="Normal 10 2 4 4 2 2 2" xfId="52493" xr:uid="{00000000-0005-0000-0000-0000C00D0000}"/>
    <cellStyle name="Normal 10 2 4 4 2 3" xfId="39059" xr:uid="{00000000-0005-0000-0000-0000C10D0000}"/>
    <cellStyle name="Normal 10 2 4 4 3" xfId="7669" xr:uid="{00000000-0005-0000-0000-0000C20D0000}"/>
    <cellStyle name="Normal 10 2 4 4 3 2" xfId="21103" xr:uid="{00000000-0005-0000-0000-0000C30D0000}"/>
    <cellStyle name="Normal 10 2 4 4 3 2 2" xfId="48015" xr:uid="{00000000-0005-0000-0000-0000C40D0000}"/>
    <cellStyle name="Normal 10 2 4 4 3 3" xfId="34581" xr:uid="{00000000-0005-0000-0000-0000C50D0000}"/>
    <cellStyle name="Normal 10 2 4 4 4" xfId="16624" xr:uid="{00000000-0005-0000-0000-0000C60D0000}"/>
    <cellStyle name="Normal 10 2 4 4 4 2" xfId="43536" xr:uid="{00000000-0005-0000-0000-0000C70D0000}"/>
    <cellStyle name="Normal 10 2 4 4 5" xfId="30102" xr:uid="{00000000-0005-0000-0000-0000C80D0000}"/>
    <cellStyle name="Normal 10 2 4 5" xfId="9910" xr:uid="{00000000-0005-0000-0000-0000C90D0000}"/>
    <cellStyle name="Normal 10 2 4 5 2" xfId="23344" xr:uid="{00000000-0005-0000-0000-0000CA0D0000}"/>
    <cellStyle name="Normal 10 2 4 5 2 2" xfId="50256" xr:uid="{00000000-0005-0000-0000-0000CB0D0000}"/>
    <cellStyle name="Normal 10 2 4 5 3" xfId="36822" xr:uid="{00000000-0005-0000-0000-0000CC0D0000}"/>
    <cellStyle name="Normal 10 2 4 6" xfId="5432" xr:uid="{00000000-0005-0000-0000-0000CD0D0000}"/>
    <cellStyle name="Normal 10 2 4 6 2" xfId="18866" xr:uid="{00000000-0005-0000-0000-0000CE0D0000}"/>
    <cellStyle name="Normal 10 2 4 6 2 2" xfId="45778" xr:uid="{00000000-0005-0000-0000-0000CF0D0000}"/>
    <cellStyle name="Normal 10 2 4 6 3" xfId="32344" xr:uid="{00000000-0005-0000-0000-0000D00D0000}"/>
    <cellStyle name="Normal 10 2 4 7" xfId="14387" xr:uid="{00000000-0005-0000-0000-0000D10D0000}"/>
    <cellStyle name="Normal 10 2 4 7 2" xfId="41299" xr:uid="{00000000-0005-0000-0000-0000D20D0000}"/>
    <cellStyle name="Normal 10 2 4 8" xfId="27865" xr:uid="{00000000-0005-0000-0000-0000D30D0000}"/>
    <cellStyle name="Normal 10 2 5" xfId="1177" xr:uid="{00000000-0005-0000-0000-0000D40D0000}"/>
    <cellStyle name="Normal 10 2 5 2" xfId="2295" xr:uid="{00000000-0005-0000-0000-0000D50D0000}"/>
    <cellStyle name="Normal 10 2 5 2 2" xfId="4532" xr:uid="{00000000-0005-0000-0000-0000D60D0000}"/>
    <cellStyle name="Normal 10 2 5 2 2 2" xfId="13489" xr:uid="{00000000-0005-0000-0000-0000D70D0000}"/>
    <cellStyle name="Normal 10 2 5 2 2 2 2" xfId="26923" xr:uid="{00000000-0005-0000-0000-0000D80D0000}"/>
    <cellStyle name="Normal 10 2 5 2 2 2 2 2" xfId="53835" xr:uid="{00000000-0005-0000-0000-0000D90D0000}"/>
    <cellStyle name="Normal 10 2 5 2 2 2 3" xfId="40401" xr:uid="{00000000-0005-0000-0000-0000DA0D0000}"/>
    <cellStyle name="Normal 10 2 5 2 2 3" xfId="9011" xr:uid="{00000000-0005-0000-0000-0000DB0D0000}"/>
    <cellStyle name="Normal 10 2 5 2 2 3 2" xfId="22445" xr:uid="{00000000-0005-0000-0000-0000DC0D0000}"/>
    <cellStyle name="Normal 10 2 5 2 2 3 2 2" xfId="49357" xr:uid="{00000000-0005-0000-0000-0000DD0D0000}"/>
    <cellStyle name="Normal 10 2 5 2 2 3 3" xfId="35923" xr:uid="{00000000-0005-0000-0000-0000DE0D0000}"/>
    <cellStyle name="Normal 10 2 5 2 2 4" xfId="17966" xr:uid="{00000000-0005-0000-0000-0000DF0D0000}"/>
    <cellStyle name="Normal 10 2 5 2 2 4 2" xfId="44878" xr:uid="{00000000-0005-0000-0000-0000E00D0000}"/>
    <cellStyle name="Normal 10 2 5 2 2 5" xfId="31444" xr:uid="{00000000-0005-0000-0000-0000E10D0000}"/>
    <cellStyle name="Normal 10 2 5 2 3" xfId="11252" xr:uid="{00000000-0005-0000-0000-0000E20D0000}"/>
    <cellStyle name="Normal 10 2 5 2 3 2" xfId="24686" xr:uid="{00000000-0005-0000-0000-0000E30D0000}"/>
    <cellStyle name="Normal 10 2 5 2 3 2 2" xfId="51598" xr:uid="{00000000-0005-0000-0000-0000E40D0000}"/>
    <cellStyle name="Normal 10 2 5 2 3 3" xfId="38164" xr:uid="{00000000-0005-0000-0000-0000E50D0000}"/>
    <cellStyle name="Normal 10 2 5 2 4" xfId="6774" xr:uid="{00000000-0005-0000-0000-0000E60D0000}"/>
    <cellStyle name="Normal 10 2 5 2 4 2" xfId="20208" xr:uid="{00000000-0005-0000-0000-0000E70D0000}"/>
    <cellStyle name="Normal 10 2 5 2 4 2 2" xfId="47120" xr:uid="{00000000-0005-0000-0000-0000E80D0000}"/>
    <cellStyle name="Normal 10 2 5 2 4 3" xfId="33686" xr:uid="{00000000-0005-0000-0000-0000E90D0000}"/>
    <cellStyle name="Normal 10 2 5 2 5" xfId="15729" xr:uid="{00000000-0005-0000-0000-0000EA0D0000}"/>
    <cellStyle name="Normal 10 2 5 2 5 2" xfId="42641" xr:uid="{00000000-0005-0000-0000-0000EB0D0000}"/>
    <cellStyle name="Normal 10 2 5 2 6" xfId="29207" xr:uid="{00000000-0005-0000-0000-0000EC0D0000}"/>
    <cellStyle name="Normal 10 2 5 3" xfId="3414" xr:uid="{00000000-0005-0000-0000-0000ED0D0000}"/>
    <cellStyle name="Normal 10 2 5 3 2" xfId="12371" xr:uid="{00000000-0005-0000-0000-0000EE0D0000}"/>
    <cellStyle name="Normal 10 2 5 3 2 2" xfId="25805" xr:uid="{00000000-0005-0000-0000-0000EF0D0000}"/>
    <cellStyle name="Normal 10 2 5 3 2 2 2" xfId="52717" xr:uid="{00000000-0005-0000-0000-0000F00D0000}"/>
    <cellStyle name="Normal 10 2 5 3 2 3" xfId="39283" xr:uid="{00000000-0005-0000-0000-0000F10D0000}"/>
    <cellStyle name="Normal 10 2 5 3 3" xfId="7893" xr:uid="{00000000-0005-0000-0000-0000F20D0000}"/>
    <cellStyle name="Normal 10 2 5 3 3 2" xfId="21327" xr:uid="{00000000-0005-0000-0000-0000F30D0000}"/>
    <cellStyle name="Normal 10 2 5 3 3 2 2" xfId="48239" xr:uid="{00000000-0005-0000-0000-0000F40D0000}"/>
    <cellStyle name="Normal 10 2 5 3 3 3" xfId="34805" xr:uid="{00000000-0005-0000-0000-0000F50D0000}"/>
    <cellStyle name="Normal 10 2 5 3 4" xfId="16848" xr:uid="{00000000-0005-0000-0000-0000F60D0000}"/>
    <cellStyle name="Normal 10 2 5 3 4 2" xfId="43760" xr:uid="{00000000-0005-0000-0000-0000F70D0000}"/>
    <cellStyle name="Normal 10 2 5 3 5" xfId="30326" xr:uid="{00000000-0005-0000-0000-0000F80D0000}"/>
    <cellStyle name="Normal 10 2 5 4" xfId="10134" xr:uid="{00000000-0005-0000-0000-0000F90D0000}"/>
    <cellStyle name="Normal 10 2 5 4 2" xfId="23568" xr:uid="{00000000-0005-0000-0000-0000FA0D0000}"/>
    <cellStyle name="Normal 10 2 5 4 2 2" xfId="50480" xr:uid="{00000000-0005-0000-0000-0000FB0D0000}"/>
    <cellStyle name="Normal 10 2 5 4 3" xfId="37046" xr:uid="{00000000-0005-0000-0000-0000FC0D0000}"/>
    <cellStyle name="Normal 10 2 5 5" xfId="5656" xr:uid="{00000000-0005-0000-0000-0000FD0D0000}"/>
    <cellStyle name="Normal 10 2 5 5 2" xfId="19090" xr:uid="{00000000-0005-0000-0000-0000FE0D0000}"/>
    <cellStyle name="Normal 10 2 5 5 2 2" xfId="46002" xr:uid="{00000000-0005-0000-0000-0000FF0D0000}"/>
    <cellStyle name="Normal 10 2 5 5 3" xfId="32568" xr:uid="{00000000-0005-0000-0000-0000000E0000}"/>
    <cellStyle name="Normal 10 2 5 6" xfId="14611" xr:uid="{00000000-0005-0000-0000-0000010E0000}"/>
    <cellStyle name="Normal 10 2 5 6 2" xfId="41523" xr:uid="{00000000-0005-0000-0000-0000020E0000}"/>
    <cellStyle name="Normal 10 2 5 7" xfId="28089" xr:uid="{00000000-0005-0000-0000-0000030E0000}"/>
    <cellStyle name="Normal 10 2 6" xfId="1400" xr:uid="{00000000-0005-0000-0000-0000040E0000}"/>
    <cellStyle name="Normal 10 2 6 2" xfId="2518" xr:uid="{00000000-0005-0000-0000-0000050E0000}"/>
    <cellStyle name="Normal 10 2 6 2 2" xfId="4755" xr:uid="{00000000-0005-0000-0000-0000060E0000}"/>
    <cellStyle name="Normal 10 2 6 2 2 2" xfId="13712" xr:uid="{00000000-0005-0000-0000-0000070E0000}"/>
    <cellStyle name="Normal 10 2 6 2 2 2 2" xfId="27146" xr:uid="{00000000-0005-0000-0000-0000080E0000}"/>
    <cellStyle name="Normal 10 2 6 2 2 2 2 2" xfId="54058" xr:uid="{00000000-0005-0000-0000-0000090E0000}"/>
    <cellStyle name="Normal 10 2 6 2 2 2 3" xfId="40624" xr:uid="{00000000-0005-0000-0000-00000A0E0000}"/>
    <cellStyle name="Normal 10 2 6 2 2 3" xfId="9234" xr:uid="{00000000-0005-0000-0000-00000B0E0000}"/>
    <cellStyle name="Normal 10 2 6 2 2 3 2" xfId="22668" xr:uid="{00000000-0005-0000-0000-00000C0E0000}"/>
    <cellStyle name="Normal 10 2 6 2 2 3 2 2" xfId="49580" xr:uid="{00000000-0005-0000-0000-00000D0E0000}"/>
    <cellStyle name="Normal 10 2 6 2 2 3 3" xfId="36146" xr:uid="{00000000-0005-0000-0000-00000E0E0000}"/>
    <cellStyle name="Normal 10 2 6 2 2 4" xfId="18189" xr:uid="{00000000-0005-0000-0000-00000F0E0000}"/>
    <cellStyle name="Normal 10 2 6 2 2 4 2" xfId="45101" xr:uid="{00000000-0005-0000-0000-0000100E0000}"/>
    <cellStyle name="Normal 10 2 6 2 2 5" xfId="31667" xr:uid="{00000000-0005-0000-0000-0000110E0000}"/>
    <cellStyle name="Normal 10 2 6 2 3" xfId="11475" xr:uid="{00000000-0005-0000-0000-0000120E0000}"/>
    <cellStyle name="Normal 10 2 6 2 3 2" xfId="24909" xr:uid="{00000000-0005-0000-0000-0000130E0000}"/>
    <cellStyle name="Normal 10 2 6 2 3 2 2" xfId="51821" xr:uid="{00000000-0005-0000-0000-0000140E0000}"/>
    <cellStyle name="Normal 10 2 6 2 3 3" xfId="38387" xr:uid="{00000000-0005-0000-0000-0000150E0000}"/>
    <cellStyle name="Normal 10 2 6 2 4" xfId="6997" xr:uid="{00000000-0005-0000-0000-0000160E0000}"/>
    <cellStyle name="Normal 10 2 6 2 4 2" xfId="20431" xr:uid="{00000000-0005-0000-0000-0000170E0000}"/>
    <cellStyle name="Normal 10 2 6 2 4 2 2" xfId="47343" xr:uid="{00000000-0005-0000-0000-0000180E0000}"/>
    <cellStyle name="Normal 10 2 6 2 4 3" xfId="33909" xr:uid="{00000000-0005-0000-0000-0000190E0000}"/>
    <cellStyle name="Normal 10 2 6 2 5" xfId="15952" xr:uid="{00000000-0005-0000-0000-00001A0E0000}"/>
    <cellStyle name="Normal 10 2 6 2 5 2" xfId="42864" xr:uid="{00000000-0005-0000-0000-00001B0E0000}"/>
    <cellStyle name="Normal 10 2 6 2 6" xfId="29430" xr:uid="{00000000-0005-0000-0000-00001C0E0000}"/>
    <cellStyle name="Normal 10 2 6 3" xfId="3637" xr:uid="{00000000-0005-0000-0000-00001D0E0000}"/>
    <cellStyle name="Normal 10 2 6 3 2" xfId="12594" xr:uid="{00000000-0005-0000-0000-00001E0E0000}"/>
    <cellStyle name="Normal 10 2 6 3 2 2" xfId="26028" xr:uid="{00000000-0005-0000-0000-00001F0E0000}"/>
    <cellStyle name="Normal 10 2 6 3 2 2 2" xfId="52940" xr:uid="{00000000-0005-0000-0000-0000200E0000}"/>
    <cellStyle name="Normal 10 2 6 3 2 3" xfId="39506" xr:uid="{00000000-0005-0000-0000-0000210E0000}"/>
    <cellStyle name="Normal 10 2 6 3 3" xfId="8116" xr:uid="{00000000-0005-0000-0000-0000220E0000}"/>
    <cellStyle name="Normal 10 2 6 3 3 2" xfId="21550" xr:uid="{00000000-0005-0000-0000-0000230E0000}"/>
    <cellStyle name="Normal 10 2 6 3 3 2 2" xfId="48462" xr:uid="{00000000-0005-0000-0000-0000240E0000}"/>
    <cellStyle name="Normal 10 2 6 3 3 3" xfId="35028" xr:uid="{00000000-0005-0000-0000-0000250E0000}"/>
    <cellStyle name="Normal 10 2 6 3 4" xfId="17071" xr:uid="{00000000-0005-0000-0000-0000260E0000}"/>
    <cellStyle name="Normal 10 2 6 3 4 2" xfId="43983" xr:uid="{00000000-0005-0000-0000-0000270E0000}"/>
    <cellStyle name="Normal 10 2 6 3 5" xfId="30549" xr:uid="{00000000-0005-0000-0000-0000280E0000}"/>
    <cellStyle name="Normal 10 2 6 4" xfId="10357" xr:uid="{00000000-0005-0000-0000-0000290E0000}"/>
    <cellStyle name="Normal 10 2 6 4 2" xfId="23791" xr:uid="{00000000-0005-0000-0000-00002A0E0000}"/>
    <cellStyle name="Normal 10 2 6 4 2 2" xfId="50703" xr:uid="{00000000-0005-0000-0000-00002B0E0000}"/>
    <cellStyle name="Normal 10 2 6 4 3" xfId="37269" xr:uid="{00000000-0005-0000-0000-00002C0E0000}"/>
    <cellStyle name="Normal 10 2 6 5" xfId="5879" xr:uid="{00000000-0005-0000-0000-00002D0E0000}"/>
    <cellStyle name="Normal 10 2 6 5 2" xfId="19313" xr:uid="{00000000-0005-0000-0000-00002E0E0000}"/>
    <cellStyle name="Normal 10 2 6 5 2 2" xfId="46225" xr:uid="{00000000-0005-0000-0000-00002F0E0000}"/>
    <cellStyle name="Normal 10 2 6 5 3" xfId="32791" xr:uid="{00000000-0005-0000-0000-0000300E0000}"/>
    <cellStyle name="Normal 10 2 6 6" xfId="14834" xr:uid="{00000000-0005-0000-0000-0000310E0000}"/>
    <cellStyle name="Normal 10 2 6 6 2" xfId="41746" xr:uid="{00000000-0005-0000-0000-0000320E0000}"/>
    <cellStyle name="Normal 10 2 6 7" xfId="28312" xr:uid="{00000000-0005-0000-0000-0000330E0000}"/>
    <cellStyle name="Normal 10 2 7" xfId="1848" xr:uid="{00000000-0005-0000-0000-0000340E0000}"/>
    <cellStyle name="Normal 10 2 7 2" xfId="4085" xr:uid="{00000000-0005-0000-0000-0000350E0000}"/>
    <cellStyle name="Normal 10 2 7 2 2" xfId="13042" xr:uid="{00000000-0005-0000-0000-0000360E0000}"/>
    <cellStyle name="Normal 10 2 7 2 2 2" xfId="26476" xr:uid="{00000000-0005-0000-0000-0000370E0000}"/>
    <cellStyle name="Normal 10 2 7 2 2 2 2" xfId="53388" xr:uid="{00000000-0005-0000-0000-0000380E0000}"/>
    <cellStyle name="Normal 10 2 7 2 2 3" xfId="39954" xr:uid="{00000000-0005-0000-0000-0000390E0000}"/>
    <cellStyle name="Normal 10 2 7 2 3" xfId="8564" xr:uid="{00000000-0005-0000-0000-00003A0E0000}"/>
    <cellStyle name="Normal 10 2 7 2 3 2" xfId="21998" xr:uid="{00000000-0005-0000-0000-00003B0E0000}"/>
    <cellStyle name="Normal 10 2 7 2 3 2 2" xfId="48910" xr:uid="{00000000-0005-0000-0000-00003C0E0000}"/>
    <cellStyle name="Normal 10 2 7 2 3 3" xfId="35476" xr:uid="{00000000-0005-0000-0000-00003D0E0000}"/>
    <cellStyle name="Normal 10 2 7 2 4" xfId="17519" xr:uid="{00000000-0005-0000-0000-00003E0E0000}"/>
    <cellStyle name="Normal 10 2 7 2 4 2" xfId="44431" xr:uid="{00000000-0005-0000-0000-00003F0E0000}"/>
    <cellStyle name="Normal 10 2 7 2 5" xfId="30997" xr:uid="{00000000-0005-0000-0000-0000400E0000}"/>
    <cellStyle name="Normal 10 2 7 3" xfId="10805" xr:uid="{00000000-0005-0000-0000-0000410E0000}"/>
    <cellStyle name="Normal 10 2 7 3 2" xfId="24239" xr:uid="{00000000-0005-0000-0000-0000420E0000}"/>
    <cellStyle name="Normal 10 2 7 3 2 2" xfId="51151" xr:uid="{00000000-0005-0000-0000-0000430E0000}"/>
    <cellStyle name="Normal 10 2 7 3 3" xfId="37717" xr:uid="{00000000-0005-0000-0000-0000440E0000}"/>
    <cellStyle name="Normal 10 2 7 4" xfId="6327" xr:uid="{00000000-0005-0000-0000-0000450E0000}"/>
    <cellStyle name="Normal 10 2 7 4 2" xfId="19761" xr:uid="{00000000-0005-0000-0000-0000460E0000}"/>
    <cellStyle name="Normal 10 2 7 4 2 2" xfId="46673" xr:uid="{00000000-0005-0000-0000-0000470E0000}"/>
    <cellStyle name="Normal 10 2 7 4 3" xfId="33239" xr:uid="{00000000-0005-0000-0000-0000480E0000}"/>
    <cellStyle name="Normal 10 2 7 5" xfId="15282" xr:uid="{00000000-0005-0000-0000-0000490E0000}"/>
    <cellStyle name="Normal 10 2 7 5 2" xfId="42194" xr:uid="{00000000-0005-0000-0000-00004A0E0000}"/>
    <cellStyle name="Normal 10 2 7 6" xfId="28760" xr:uid="{00000000-0005-0000-0000-00004B0E0000}"/>
    <cellStyle name="Normal 10 2 8" xfId="2967" xr:uid="{00000000-0005-0000-0000-00004C0E0000}"/>
    <cellStyle name="Normal 10 2 8 2" xfId="11924" xr:uid="{00000000-0005-0000-0000-00004D0E0000}"/>
    <cellStyle name="Normal 10 2 8 2 2" xfId="25358" xr:uid="{00000000-0005-0000-0000-00004E0E0000}"/>
    <cellStyle name="Normal 10 2 8 2 2 2" xfId="52270" xr:uid="{00000000-0005-0000-0000-00004F0E0000}"/>
    <cellStyle name="Normal 10 2 8 2 3" xfId="38836" xr:uid="{00000000-0005-0000-0000-0000500E0000}"/>
    <cellStyle name="Normal 10 2 8 3" xfId="7446" xr:uid="{00000000-0005-0000-0000-0000510E0000}"/>
    <cellStyle name="Normal 10 2 8 3 2" xfId="20880" xr:uid="{00000000-0005-0000-0000-0000520E0000}"/>
    <cellStyle name="Normal 10 2 8 3 2 2" xfId="47792" xr:uid="{00000000-0005-0000-0000-0000530E0000}"/>
    <cellStyle name="Normal 10 2 8 3 3" xfId="34358" xr:uid="{00000000-0005-0000-0000-0000540E0000}"/>
    <cellStyle name="Normal 10 2 8 4" xfId="16401" xr:uid="{00000000-0005-0000-0000-0000550E0000}"/>
    <cellStyle name="Normal 10 2 8 4 2" xfId="43313" xr:uid="{00000000-0005-0000-0000-0000560E0000}"/>
    <cellStyle name="Normal 10 2 8 5" xfId="29879" xr:uid="{00000000-0005-0000-0000-0000570E0000}"/>
    <cellStyle name="Normal 10 2 9" xfId="9687" xr:uid="{00000000-0005-0000-0000-0000580E0000}"/>
    <cellStyle name="Normal 10 2 9 2" xfId="23121" xr:uid="{00000000-0005-0000-0000-0000590E0000}"/>
    <cellStyle name="Normal 10 2 9 2 2" xfId="50033" xr:uid="{00000000-0005-0000-0000-00005A0E0000}"/>
    <cellStyle name="Normal 10 2 9 3" xfId="36599" xr:uid="{00000000-0005-0000-0000-00005B0E0000}"/>
    <cellStyle name="Normal 10 3" xfId="709" xr:uid="{00000000-0005-0000-0000-00005C0E0000}"/>
    <cellStyle name="Normal 10 3 10" xfId="5234" xr:uid="{00000000-0005-0000-0000-00005D0E0000}"/>
    <cellStyle name="Normal 10 3 10 2" xfId="18668" xr:uid="{00000000-0005-0000-0000-00005E0E0000}"/>
    <cellStyle name="Normal 10 3 10 2 2" xfId="45580" xr:uid="{00000000-0005-0000-0000-00005F0E0000}"/>
    <cellStyle name="Normal 10 3 10 3" xfId="32146" xr:uid="{00000000-0005-0000-0000-0000600E0000}"/>
    <cellStyle name="Normal 10 3 11" xfId="14189" xr:uid="{00000000-0005-0000-0000-0000610E0000}"/>
    <cellStyle name="Normal 10 3 11 2" xfId="41101" xr:uid="{00000000-0005-0000-0000-0000620E0000}"/>
    <cellStyle name="Normal 10 3 12" xfId="27667" xr:uid="{00000000-0005-0000-0000-0000630E0000}"/>
    <cellStyle name="Normal 10 3 2" xfId="853" xr:uid="{00000000-0005-0000-0000-0000640E0000}"/>
    <cellStyle name="Normal 10 3 2 10" xfId="27811" xr:uid="{00000000-0005-0000-0000-0000650E0000}"/>
    <cellStyle name="Normal 10 3 2 2" xfId="1121" xr:uid="{00000000-0005-0000-0000-0000660E0000}"/>
    <cellStyle name="Normal 10 3 2 2 2" xfId="1792" xr:uid="{00000000-0005-0000-0000-0000670E0000}"/>
    <cellStyle name="Normal 10 3 2 2 2 2" xfId="2910" xr:uid="{00000000-0005-0000-0000-0000680E0000}"/>
    <cellStyle name="Normal 10 3 2 2 2 2 2" xfId="5147" xr:uid="{00000000-0005-0000-0000-0000690E0000}"/>
    <cellStyle name="Normal 10 3 2 2 2 2 2 2" xfId="14104" xr:uid="{00000000-0005-0000-0000-00006A0E0000}"/>
    <cellStyle name="Normal 10 3 2 2 2 2 2 2 2" xfId="27538" xr:uid="{00000000-0005-0000-0000-00006B0E0000}"/>
    <cellStyle name="Normal 10 3 2 2 2 2 2 2 2 2" xfId="54450" xr:uid="{00000000-0005-0000-0000-00006C0E0000}"/>
    <cellStyle name="Normal 10 3 2 2 2 2 2 2 3" xfId="41016" xr:uid="{00000000-0005-0000-0000-00006D0E0000}"/>
    <cellStyle name="Normal 10 3 2 2 2 2 2 3" xfId="9626" xr:uid="{00000000-0005-0000-0000-00006E0E0000}"/>
    <cellStyle name="Normal 10 3 2 2 2 2 2 3 2" xfId="23060" xr:uid="{00000000-0005-0000-0000-00006F0E0000}"/>
    <cellStyle name="Normal 10 3 2 2 2 2 2 3 2 2" xfId="49972" xr:uid="{00000000-0005-0000-0000-0000700E0000}"/>
    <cellStyle name="Normal 10 3 2 2 2 2 2 3 3" xfId="36538" xr:uid="{00000000-0005-0000-0000-0000710E0000}"/>
    <cellStyle name="Normal 10 3 2 2 2 2 2 4" xfId="18581" xr:uid="{00000000-0005-0000-0000-0000720E0000}"/>
    <cellStyle name="Normal 10 3 2 2 2 2 2 4 2" xfId="45493" xr:uid="{00000000-0005-0000-0000-0000730E0000}"/>
    <cellStyle name="Normal 10 3 2 2 2 2 2 5" xfId="32059" xr:uid="{00000000-0005-0000-0000-0000740E0000}"/>
    <cellStyle name="Normal 10 3 2 2 2 2 3" xfId="11867" xr:uid="{00000000-0005-0000-0000-0000750E0000}"/>
    <cellStyle name="Normal 10 3 2 2 2 2 3 2" xfId="25301" xr:uid="{00000000-0005-0000-0000-0000760E0000}"/>
    <cellStyle name="Normal 10 3 2 2 2 2 3 2 2" xfId="52213" xr:uid="{00000000-0005-0000-0000-0000770E0000}"/>
    <cellStyle name="Normal 10 3 2 2 2 2 3 3" xfId="38779" xr:uid="{00000000-0005-0000-0000-0000780E0000}"/>
    <cellStyle name="Normal 10 3 2 2 2 2 4" xfId="7389" xr:uid="{00000000-0005-0000-0000-0000790E0000}"/>
    <cellStyle name="Normal 10 3 2 2 2 2 4 2" xfId="20823" xr:uid="{00000000-0005-0000-0000-00007A0E0000}"/>
    <cellStyle name="Normal 10 3 2 2 2 2 4 2 2" xfId="47735" xr:uid="{00000000-0005-0000-0000-00007B0E0000}"/>
    <cellStyle name="Normal 10 3 2 2 2 2 4 3" xfId="34301" xr:uid="{00000000-0005-0000-0000-00007C0E0000}"/>
    <cellStyle name="Normal 10 3 2 2 2 2 5" xfId="16344" xr:uid="{00000000-0005-0000-0000-00007D0E0000}"/>
    <cellStyle name="Normal 10 3 2 2 2 2 5 2" xfId="43256" xr:uid="{00000000-0005-0000-0000-00007E0E0000}"/>
    <cellStyle name="Normal 10 3 2 2 2 2 6" xfId="29822" xr:uid="{00000000-0005-0000-0000-00007F0E0000}"/>
    <cellStyle name="Normal 10 3 2 2 2 3" xfId="4029" xr:uid="{00000000-0005-0000-0000-0000800E0000}"/>
    <cellStyle name="Normal 10 3 2 2 2 3 2" xfId="12986" xr:uid="{00000000-0005-0000-0000-0000810E0000}"/>
    <cellStyle name="Normal 10 3 2 2 2 3 2 2" xfId="26420" xr:uid="{00000000-0005-0000-0000-0000820E0000}"/>
    <cellStyle name="Normal 10 3 2 2 2 3 2 2 2" xfId="53332" xr:uid="{00000000-0005-0000-0000-0000830E0000}"/>
    <cellStyle name="Normal 10 3 2 2 2 3 2 3" xfId="39898" xr:uid="{00000000-0005-0000-0000-0000840E0000}"/>
    <cellStyle name="Normal 10 3 2 2 2 3 3" xfId="8508" xr:uid="{00000000-0005-0000-0000-0000850E0000}"/>
    <cellStyle name="Normal 10 3 2 2 2 3 3 2" xfId="21942" xr:uid="{00000000-0005-0000-0000-0000860E0000}"/>
    <cellStyle name="Normal 10 3 2 2 2 3 3 2 2" xfId="48854" xr:uid="{00000000-0005-0000-0000-0000870E0000}"/>
    <cellStyle name="Normal 10 3 2 2 2 3 3 3" xfId="35420" xr:uid="{00000000-0005-0000-0000-0000880E0000}"/>
    <cellStyle name="Normal 10 3 2 2 2 3 4" xfId="17463" xr:uid="{00000000-0005-0000-0000-0000890E0000}"/>
    <cellStyle name="Normal 10 3 2 2 2 3 4 2" xfId="44375" xr:uid="{00000000-0005-0000-0000-00008A0E0000}"/>
    <cellStyle name="Normal 10 3 2 2 2 3 5" xfId="30941" xr:uid="{00000000-0005-0000-0000-00008B0E0000}"/>
    <cellStyle name="Normal 10 3 2 2 2 4" xfId="10749" xr:uid="{00000000-0005-0000-0000-00008C0E0000}"/>
    <cellStyle name="Normal 10 3 2 2 2 4 2" xfId="24183" xr:uid="{00000000-0005-0000-0000-00008D0E0000}"/>
    <cellStyle name="Normal 10 3 2 2 2 4 2 2" xfId="51095" xr:uid="{00000000-0005-0000-0000-00008E0E0000}"/>
    <cellStyle name="Normal 10 3 2 2 2 4 3" xfId="37661" xr:uid="{00000000-0005-0000-0000-00008F0E0000}"/>
    <cellStyle name="Normal 10 3 2 2 2 5" xfId="6271" xr:uid="{00000000-0005-0000-0000-0000900E0000}"/>
    <cellStyle name="Normal 10 3 2 2 2 5 2" xfId="19705" xr:uid="{00000000-0005-0000-0000-0000910E0000}"/>
    <cellStyle name="Normal 10 3 2 2 2 5 2 2" xfId="46617" xr:uid="{00000000-0005-0000-0000-0000920E0000}"/>
    <cellStyle name="Normal 10 3 2 2 2 5 3" xfId="33183" xr:uid="{00000000-0005-0000-0000-0000930E0000}"/>
    <cellStyle name="Normal 10 3 2 2 2 6" xfId="15226" xr:uid="{00000000-0005-0000-0000-0000940E0000}"/>
    <cellStyle name="Normal 10 3 2 2 2 6 2" xfId="42138" xr:uid="{00000000-0005-0000-0000-0000950E0000}"/>
    <cellStyle name="Normal 10 3 2 2 2 7" xfId="28704" xr:uid="{00000000-0005-0000-0000-0000960E0000}"/>
    <cellStyle name="Normal 10 3 2 2 3" xfId="2240" xr:uid="{00000000-0005-0000-0000-0000970E0000}"/>
    <cellStyle name="Normal 10 3 2 2 3 2" xfId="4477" xr:uid="{00000000-0005-0000-0000-0000980E0000}"/>
    <cellStyle name="Normal 10 3 2 2 3 2 2" xfId="13434" xr:uid="{00000000-0005-0000-0000-0000990E0000}"/>
    <cellStyle name="Normal 10 3 2 2 3 2 2 2" xfId="26868" xr:uid="{00000000-0005-0000-0000-00009A0E0000}"/>
    <cellStyle name="Normal 10 3 2 2 3 2 2 2 2" xfId="53780" xr:uid="{00000000-0005-0000-0000-00009B0E0000}"/>
    <cellStyle name="Normal 10 3 2 2 3 2 2 3" xfId="40346" xr:uid="{00000000-0005-0000-0000-00009C0E0000}"/>
    <cellStyle name="Normal 10 3 2 2 3 2 3" xfId="8956" xr:uid="{00000000-0005-0000-0000-00009D0E0000}"/>
    <cellStyle name="Normal 10 3 2 2 3 2 3 2" xfId="22390" xr:uid="{00000000-0005-0000-0000-00009E0E0000}"/>
    <cellStyle name="Normal 10 3 2 2 3 2 3 2 2" xfId="49302" xr:uid="{00000000-0005-0000-0000-00009F0E0000}"/>
    <cellStyle name="Normal 10 3 2 2 3 2 3 3" xfId="35868" xr:uid="{00000000-0005-0000-0000-0000A00E0000}"/>
    <cellStyle name="Normal 10 3 2 2 3 2 4" xfId="17911" xr:uid="{00000000-0005-0000-0000-0000A10E0000}"/>
    <cellStyle name="Normal 10 3 2 2 3 2 4 2" xfId="44823" xr:uid="{00000000-0005-0000-0000-0000A20E0000}"/>
    <cellStyle name="Normal 10 3 2 2 3 2 5" xfId="31389" xr:uid="{00000000-0005-0000-0000-0000A30E0000}"/>
    <cellStyle name="Normal 10 3 2 2 3 3" xfId="11197" xr:uid="{00000000-0005-0000-0000-0000A40E0000}"/>
    <cellStyle name="Normal 10 3 2 2 3 3 2" xfId="24631" xr:uid="{00000000-0005-0000-0000-0000A50E0000}"/>
    <cellStyle name="Normal 10 3 2 2 3 3 2 2" xfId="51543" xr:uid="{00000000-0005-0000-0000-0000A60E0000}"/>
    <cellStyle name="Normal 10 3 2 2 3 3 3" xfId="38109" xr:uid="{00000000-0005-0000-0000-0000A70E0000}"/>
    <cellStyle name="Normal 10 3 2 2 3 4" xfId="6719" xr:uid="{00000000-0005-0000-0000-0000A80E0000}"/>
    <cellStyle name="Normal 10 3 2 2 3 4 2" xfId="20153" xr:uid="{00000000-0005-0000-0000-0000A90E0000}"/>
    <cellStyle name="Normal 10 3 2 2 3 4 2 2" xfId="47065" xr:uid="{00000000-0005-0000-0000-0000AA0E0000}"/>
    <cellStyle name="Normal 10 3 2 2 3 4 3" xfId="33631" xr:uid="{00000000-0005-0000-0000-0000AB0E0000}"/>
    <cellStyle name="Normal 10 3 2 2 3 5" xfId="15674" xr:uid="{00000000-0005-0000-0000-0000AC0E0000}"/>
    <cellStyle name="Normal 10 3 2 2 3 5 2" xfId="42586" xr:uid="{00000000-0005-0000-0000-0000AD0E0000}"/>
    <cellStyle name="Normal 10 3 2 2 3 6" xfId="29152" xr:uid="{00000000-0005-0000-0000-0000AE0E0000}"/>
    <cellStyle name="Normal 10 3 2 2 4" xfId="3359" xr:uid="{00000000-0005-0000-0000-0000AF0E0000}"/>
    <cellStyle name="Normal 10 3 2 2 4 2" xfId="12316" xr:uid="{00000000-0005-0000-0000-0000B00E0000}"/>
    <cellStyle name="Normal 10 3 2 2 4 2 2" xfId="25750" xr:uid="{00000000-0005-0000-0000-0000B10E0000}"/>
    <cellStyle name="Normal 10 3 2 2 4 2 2 2" xfId="52662" xr:uid="{00000000-0005-0000-0000-0000B20E0000}"/>
    <cellStyle name="Normal 10 3 2 2 4 2 3" xfId="39228" xr:uid="{00000000-0005-0000-0000-0000B30E0000}"/>
    <cellStyle name="Normal 10 3 2 2 4 3" xfId="7838" xr:uid="{00000000-0005-0000-0000-0000B40E0000}"/>
    <cellStyle name="Normal 10 3 2 2 4 3 2" xfId="21272" xr:uid="{00000000-0005-0000-0000-0000B50E0000}"/>
    <cellStyle name="Normal 10 3 2 2 4 3 2 2" xfId="48184" xr:uid="{00000000-0005-0000-0000-0000B60E0000}"/>
    <cellStyle name="Normal 10 3 2 2 4 3 3" xfId="34750" xr:uid="{00000000-0005-0000-0000-0000B70E0000}"/>
    <cellStyle name="Normal 10 3 2 2 4 4" xfId="16793" xr:uid="{00000000-0005-0000-0000-0000B80E0000}"/>
    <cellStyle name="Normal 10 3 2 2 4 4 2" xfId="43705" xr:uid="{00000000-0005-0000-0000-0000B90E0000}"/>
    <cellStyle name="Normal 10 3 2 2 4 5" xfId="30271" xr:uid="{00000000-0005-0000-0000-0000BA0E0000}"/>
    <cellStyle name="Normal 10 3 2 2 5" xfId="10079" xr:uid="{00000000-0005-0000-0000-0000BB0E0000}"/>
    <cellStyle name="Normal 10 3 2 2 5 2" xfId="23513" xr:uid="{00000000-0005-0000-0000-0000BC0E0000}"/>
    <cellStyle name="Normal 10 3 2 2 5 2 2" xfId="50425" xr:uid="{00000000-0005-0000-0000-0000BD0E0000}"/>
    <cellStyle name="Normal 10 3 2 2 5 3" xfId="36991" xr:uid="{00000000-0005-0000-0000-0000BE0E0000}"/>
    <cellStyle name="Normal 10 3 2 2 6" xfId="5601" xr:uid="{00000000-0005-0000-0000-0000BF0E0000}"/>
    <cellStyle name="Normal 10 3 2 2 6 2" xfId="19035" xr:uid="{00000000-0005-0000-0000-0000C00E0000}"/>
    <cellStyle name="Normal 10 3 2 2 6 2 2" xfId="45947" xr:uid="{00000000-0005-0000-0000-0000C10E0000}"/>
    <cellStyle name="Normal 10 3 2 2 6 3" xfId="32513" xr:uid="{00000000-0005-0000-0000-0000C20E0000}"/>
    <cellStyle name="Normal 10 3 2 2 7" xfId="14556" xr:uid="{00000000-0005-0000-0000-0000C30E0000}"/>
    <cellStyle name="Normal 10 3 2 2 7 2" xfId="41468" xr:uid="{00000000-0005-0000-0000-0000C40E0000}"/>
    <cellStyle name="Normal 10 3 2 2 8" xfId="28034" xr:uid="{00000000-0005-0000-0000-0000C50E0000}"/>
    <cellStyle name="Normal 10 3 2 3" xfId="1346" xr:uid="{00000000-0005-0000-0000-0000C60E0000}"/>
    <cellStyle name="Normal 10 3 2 3 2" xfId="2464" xr:uid="{00000000-0005-0000-0000-0000C70E0000}"/>
    <cellStyle name="Normal 10 3 2 3 2 2" xfId="4701" xr:uid="{00000000-0005-0000-0000-0000C80E0000}"/>
    <cellStyle name="Normal 10 3 2 3 2 2 2" xfId="13658" xr:uid="{00000000-0005-0000-0000-0000C90E0000}"/>
    <cellStyle name="Normal 10 3 2 3 2 2 2 2" xfId="27092" xr:uid="{00000000-0005-0000-0000-0000CA0E0000}"/>
    <cellStyle name="Normal 10 3 2 3 2 2 2 2 2" xfId="54004" xr:uid="{00000000-0005-0000-0000-0000CB0E0000}"/>
    <cellStyle name="Normal 10 3 2 3 2 2 2 3" xfId="40570" xr:uid="{00000000-0005-0000-0000-0000CC0E0000}"/>
    <cellStyle name="Normal 10 3 2 3 2 2 3" xfId="9180" xr:uid="{00000000-0005-0000-0000-0000CD0E0000}"/>
    <cellStyle name="Normal 10 3 2 3 2 2 3 2" xfId="22614" xr:uid="{00000000-0005-0000-0000-0000CE0E0000}"/>
    <cellStyle name="Normal 10 3 2 3 2 2 3 2 2" xfId="49526" xr:uid="{00000000-0005-0000-0000-0000CF0E0000}"/>
    <cellStyle name="Normal 10 3 2 3 2 2 3 3" xfId="36092" xr:uid="{00000000-0005-0000-0000-0000D00E0000}"/>
    <cellStyle name="Normal 10 3 2 3 2 2 4" xfId="18135" xr:uid="{00000000-0005-0000-0000-0000D10E0000}"/>
    <cellStyle name="Normal 10 3 2 3 2 2 4 2" xfId="45047" xr:uid="{00000000-0005-0000-0000-0000D20E0000}"/>
    <cellStyle name="Normal 10 3 2 3 2 2 5" xfId="31613" xr:uid="{00000000-0005-0000-0000-0000D30E0000}"/>
    <cellStyle name="Normal 10 3 2 3 2 3" xfId="11421" xr:uid="{00000000-0005-0000-0000-0000D40E0000}"/>
    <cellStyle name="Normal 10 3 2 3 2 3 2" xfId="24855" xr:uid="{00000000-0005-0000-0000-0000D50E0000}"/>
    <cellStyle name="Normal 10 3 2 3 2 3 2 2" xfId="51767" xr:uid="{00000000-0005-0000-0000-0000D60E0000}"/>
    <cellStyle name="Normal 10 3 2 3 2 3 3" xfId="38333" xr:uid="{00000000-0005-0000-0000-0000D70E0000}"/>
    <cellStyle name="Normal 10 3 2 3 2 4" xfId="6943" xr:uid="{00000000-0005-0000-0000-0000D80E0000}"/>
    <cellStyle name="Normal 10 3 2 3 2 4 2" xfId="20377" xr:uid="{00000000-0005-0000-0000-0000D90E0000}"/>
    <cellStyle name="Normal 10 3 2 3 2 4 2 2" xfId="47289" xr:uid="{00000000-0005-0000-0000-0000DA0E0000}"/>
    <cellStyle name="Normal 10 3 2 3 2 4 3" xfId="33855" xr:uid="{00000000-0005-0000-0000-0000DB0E0000}"/>
    <cellStyle name="Normal 10 3 2 3 2 5" xfId="15898" xr:uid="{00000000-0005-0000-0000-0000DC0E0000}"/>
    <cellStyle name="Normal 10 3 2 3 2 5 2" xfId="42810" xr:uid="{00000000-0005-0000-0000-0000DD0E0000}"/>
    <cellStyle name="Normal 10 3 2 3 2 6" xfId="29376" xr:uid="{00000000-0005-0000-0000-0000DE0E0000}"/>
    <cellStyle name="Normal 10 3 2 3 3" xfId="3583" xr:uid="{00000000-0005-0000-0000-0000DF0E0000}"/>
    <cellStyle name="Normal 10 3 2 3 3 2" xfId="12540" xr:uid="{00000000-0005-0000-0000-0000E00E0000}"/>
    <cellStyle name="Normal 10 3 2 3 3 2 2" xfId="25974" xr:uid="{00000000-0005-0000-0000-0000E10E0000}"/>
    <cellStyle name="Normal 10 3 2 3 3 2 2 2" xfId="52886" xr:uid="{00000000-0005-0000-0000-0000E20E0000}"/>
    <cellStyle name="Normal 10 3 2 3 3 2 3" xfId="39452" xr:uid="{00000000-0005-0000-0000-0000E30E0000}"/>
    <cellStyle name="Normal 10 3 2 3 3 3" xfId="8062" xr:uid="{00000000-0005-0000-0000-0000E40E0000}"/>
    <cellStyle name="Normal 10 3 2 3 3 3 2" xfId="21496" xr:uid="{00000000-0005-0000-0000-0000E50E0000}"/>
    <cellStyle name="Normal 10 3 2 3 3 3 2 2" xfId="48408" xr:uid="{00000000-0005-0000-0000-0000E60E0000}"/>
    <cellStyle name="Normal 10 3 2 3 3 3 3" xfId="34974" xr:uid="{00000000-0005-0000-0000-0000E70E0000}"/>
    <cellStyle name="Normal 10 3 2 3 3 4" xfId="17017" xr:uid="{00000000-0005-0000-0000-0000E80E0000}"/>
    <cellStyle name="Normal 10 3 2 3 3 4 2" xfId="43929" xr:uid="{00000000-0005-0000-0000-0000E90E0000}"/>
    <cellStyle name="Normal 10 3 2 3 3 5" xfId="30495" xr:uid="{00000000-0005-0000-0000-0000EA0E0000}"/>
    <cellStyle name="Normal 10 3 2 3 4" xfId="10303" xr:uid="{00000000-0005-0000-0000-0000EB0E0000}"/>
    <cellStyle name="Normal 10 3 2 3 4 2" xfId="23737" xr:uid="{00000000-0005-0000-0000-0000EC0E0000}"/>
    <cellStyle name="Normal 10 3 2 3 4 2 2" xfId="50649" xr:uid="{00000000-0005-0000-0000-0000ED0E0000}"/>
    <cellStyle name="Normal 10 3 2 3 4 3" xfId="37215" xr:uid="{00000000-0005-0000-0000-0000EE0E0000}"/>
    <cellStyle name="Normal 10 3 2 3 5" xfId="5825" xr:uid="{00000000-0005-0000-0000-0000EF0E0000}"/>
    <cellStyle name="Normal 10 3 2 3 5 2" xfId="19259" xr:uid="{00000000-0005-0000-0000-0000F00E0000}"/>
    <cellStyle name="Normal 10 3 2 3 5 2 2" xfId="46171" xr:uid="{00000000-0005-0000-0000-0000F10E0000}"/>
    <cellStyle name="Normal 10 3 2 3 5 3" xfId="32737" xr:uid="{00000000-0005-0000-0000-0000F20E0000}"/>
    <cellStyle name="Normal 10 3 2 3 6" xfId="14780" xr:uid="{00000000-0005-0000-0000-0000F30E0000}"/>
    <cellStyle name="Normal 10 3 2 3 6 2" xfId="41692" xr:uid="{00000000-0005-0000-0000-0000F40E0000}"/>
    <cellStyle name="Normal 10 3 2 3 7" xfId="28258" xr:uid="{00000000-0005-0000-0000-0000F50E0000}"/>
    <cellStyle name="Normal 10 3 2 4" xfId="1569" xr:uid="{00000000-0005-0000-0000-0000F60E0000}"/>
    <cellStyle name="Normal 10 3 2 4 2" xfId="2687" xr:uid="{00000000-0005-0000-0000-0000F70E0000}"/>
    <cellStyle name="Normal 10 3 2 4 2 2" xfId="4924" xr:uid="{00000000-0005-0000-0000-0000F80E0000}"/>
    <cellStyle name="Normal 10 3 2 4 2 2 2" xfId="13881" xr:uid="{00000000-0005-0000-0000-0000F90E0000}"/>
    <cellStyle name="Normal 10 3 2 4 2 2 2 2" xfId="27315" xr:uid="{00000000-0005-0000-0000-0000FA0E0000}"/>
    <cellStyle name="Normal 10 3 2 4 2 2 2 2 2" xfId="54227" xr:uid="{00000000-0005-0000-0000-0000FB0E0000}"/>
    <cellStyle name="Normal 10 3 2 4 2 2 2 3" xfId="40793" xr:uid="{00000000-0005-0000-0000-0000FC0E0000}"/>
    <cellStyle name="Normal 10 3 2 4 2 2 3" xfId="9403" xr:uid="{00000000-0005-0000-0000-0000FD0E0000}"/>
    <cellStyle name="Normal 10 3 2 4 2 2 3 2" xfId="22837" xr:uid="{00000000-0005-0000-0000-0000FE0E0000}"/>
    <cellStyle name="Normal 10 3 2 4 2 2 3 2 2" xfId="49749" xr:uid="{00000000-0005-0000-0000-0000FF0E0000}"/>
    <cellStyle name="Normal 10 3 2 4 2 2 3 3" xfId="36315" xr:uid="{00000000-0005-0000-0000-0000000F0000}"/>
    <cellStyle name="Normal 10 3 2 4 2 2 4" xfId="18358" xr:uid="{00000000-0005-0000-0000-0000010F0000}"/>
    <cellStyle name="Normal 10 3 2 4 2 2 4 2" xfId="45270" xr:uid="{00000000-0005-0000-0000-0000020F0000}"/>
    <cellStyle name="Normal 10 3 2 4 2 2 5" xfId="31836" xr:uid="{00000000-0005-0000-0000-0000030F0000}"/>
    <cellStyle name="Normal 10 3 2 4 2 3" xfId="11644" xr:uid="{00000000-0005-0000-0000-0000040F0000}"/>
    <cellStyle name="Normal 10 3 2 4 2 3 2" xfId="25078" xr:uid="{00000000-0005-0000-0000-0000050F0000}"/>
    <cellStyle name="Normal 10 3 2 4 2 3 2 2" xfId="51990" xr:uid="{00000000-0005-0000-0000-0000060F0000}"/>
    <cellStyle name="Normal 10 3 2 4 2 3 3" xfId="38556" xr:uid="{00000000-0005-0000-0000-0000070F0000}"/>
    <cellStyle name="Normal 10 3 2 4 2 4" xfId="7166" xr:uid="{00000000-0005-0000-0000-0000080F0000}"/>
    <cellStyle name="Normal 10 3 2 4 2 4 2" xfId="20600" xr:uid="{00000000-0005-0000-0000-0000090F0000}"/>
    <cellStyle name="Normal 10 3 2 4 2 4 2 2" xfId="47512" xr:uid="{00000000-0005-0000-0000-00000A0F0000}"/>
    <cellStyle name="Normal 10 3 2 4 2 4 3" xfId="34078" xr:uid="{00000000-0005-0000-0000-00000B0F0000}"/>
    <cellStyle name="Normal 10 3 2 4 2 5" xfId="16121" xr:uid="{00000000-0005-0000-0000-00000C0F0000}"/>
    <cellStyle name="Normal 10 3 2 4 2 5 2" xfId="43033" xr:uid="{00000000-0005-0000-0000-00000D0F0000}"/>
    <cellStyle name="Normal 10 3 2 4 2 6" xfId="29599" xr:uid="{00000000-0005-0000-0000-00000E0F0000}"/>
    <cellStyle name="Normal 10 3 2 4 3" xfId="3806" xr:uid="{00000000-0005-0000-0000-00000F0F0000}"/>
    <cellStyle name="Normal 10 3 2 4 3 2" xfId="12763" xr:uid="{00000000-0005-0000-0000-0000100F0000}"/>
    <cellStyle name="Normal 10 3 2 4 3 2 2" xfId="26197" xr:uid="{00000000-0005-0000-0000-0000110F0000}"/>
    <cellStyle name="Normal 10 3 2 4 3 2 2 2" xfId="53109" xr:uid="{00000000-0005-0000-0000-0000120F0000}"/>
    <cellStyle name="Normal 10 3 2 4 3 2 3" xfId="39675" xr:uid="{00000000-0005-0000-0000-0000130F0000}"/>
    <cellStyle name="Normal 10 3 2 4 3 3" xfId="8285" xr:uid="{00000000-0005-0000-0000-0000140F0000}"/>
    <cellStyle name="Normal 10 3 2 4 3 3 2" xfId="21719" xr:uid="{00000000-0005-0000-0000-0000150F0000}"/>
    <cellStyle name="Normal 10 3 2 4 3 3 2 2" xfId="48631" xr:uid="{00000000-0005-0000-0000-0000160F0000}"/>
    <cellStyle name="Normal 10 3 2 4 3 3 3" xfId="35197" xr:uid="{00000000-0005-0000-0000-0000170F0000}"/>
    <cellStyle name="Normal 10 3 2 4 3 4" xfId="17240" xr:uid="{00000000-0005-0000-0000-0000180F0000}"/>
    <cellStyle name="Normal 10 3 2 4 3 4 2" xfId="44152" xr:uid="{00000000-0005-0000-0000-0000190F0000}"/>
    <cellStyle name="Normal 10 3 2 4 3 5" xfId="30718" xr:uid="{00000000-0005-0000-0000-00001A0F0000}"/>
    <cellStyle name="Normal 10 3 2 4 4" xfId="10526" xr:uid="{00000000-0005-0000-0000-00001B0F0000}"/>
    <cellStyle name="Normal 10 3 2 4 4 2" xfId="23960" xr:uid="{00000000-0005-0000-0000-00001C0F0000}"/>
    <cellStyle name="Normal 10 3 2 4 4 2 2" xfId="50872" xr:uid="{00000000-0005-0000-0000-00001D0F0000}"/>
    <cellStyle name="Normal 10 3 2 4 4 3" xfId="37438" xr:uid="{00000000-0005-0000-0000-00001E0F0000}"/>
    <cellStyle name="Normal 10 3 2 4 5" xfId="6048" xr:uid="{00000000-0005-0000-0000-00001F0F0000}"/>
    <cellStyle name="Normal 10 3 2 4 5 2" xfId="19482" xr:uid="{00000000-0005-0000-0000-0000200F0000}"/>
    <cellStyle name="Normal 10 3 2 4 5 2 2" xfId="46394" xr:uid="{00000000-0005-0000-0000-0000210F0000}"/>
    <cellStyle name="Normal 10 3 2 4 5 3" xfId="32960" xr:uid="{00000000-0005-0000-0000-0000220F0000}"/>
    <cellStyle name="Normal 10 3 2 4 6" xfId="15003" xr:uid="{00000000-0005-0000-0000-0000230F0000}"/>
    <cellStyle name="Normal 10 3 2 4 6 2" xfId="41915" xr:uid="{00000000-0005-0000-0000-0000240F0000}"/>
    <cellStyle name="Normal 10 3 2 4 7" xfId="28481" xr:uid="{00000000-0005-0000-0000-0000250F0000}"/>
    <cellStyle name="Normal 10 3 2 5" xfId="2017" xr:uid="{00000000-0005-0000-0000-0000260F0000}"/>
    <cellStyle name="Normal 10 3 2 5 2" xfId="4254" xr:uid="{00000000-0005-0000-0000-0000270F0000}"/>
    <cellStyle name="Normal 10 3 2 5 2 2" xfId="13211" xr:uid="{00000000-0005-0000-0000-0000280F0000}"/>
    <cellStyle name="Normal 10 3 2 5 2 2 2" xfId="26645" xr:uid="{00000000-0005-0000-0000-0000290F0000}"/>
    <cellStyle name="Normal 10 3 2 5 2 2 2 2" xfId="53557" xr:uid="{00000000-0005-0000-0000-00002A0F0000}"/>
    <cellStyle name="Normal 10 3 2 5 2 2 3" xfId="40123" xr:uid="{00000000-0005-0000-0000-00002B0F0000}"/>
    <cellStyle name="Normal 10 3 2 5 2 3" xfId="8733" xr:uid="{00000000-0005-0000-0000-00002C0F0000}"/>
    <cellStyle name="Normal 10 3 2 5 2 3 2" xfId="22167" xr:uid="{00000000-0005-0000-0000-00002D0F0000}"/>
    <cellStyle name="Normal 10 3 2 5 2 3 2 2" xfId="49079" xr:uid="{00000000-0005-0000-0000-00002E0F0000}"/>
    <cellStyle name="Normal 10 3 2 5 2 3 3" xfId="35645" xr:uid="{00000000-0005-0000-0000-00002F0F0000}"/>
    <cellStyle name="Normal 10 3 2 5 2 4" xfId="17688" xr:uid="{00000000-0005-0000-0000-0000300F0000}"/>
    <cellStyle name="Normal 10 3 2 5 2 4 2" xfId="44600" xr:uid="{00000000-0005-0000-0000-0000310F0000}"/>
    <cellStyle name="Normal 10 3 2 5 2 5" xfId="31166" xr:uid="{00000000-0005-0000-0000-0000320F0000}"/>
    <cellStyle name="Normal 10 3 2 5 3" xfId="10974" xr:uid="{00000000-0005-0000-0000-0000330F0000}"/>
    <cellStyle name="Normal 10 3 2 5 3 2" xfId="24408" xr:uid="{00000000-0005-0000-0000-0000340F0000}"/>
    <cellStyle name="Normal 10 3 2 5 3 2 2" xfId="51320" xr:uid="{00000000-0005-0000-0000-0000350F0000}"/>
    <cellStyle name="Normal 10 3 2 5 3 3" xfId="37886" xr:uid="{00000000-0005-0000-0000-0000360F0000}"/>
    <cellStyle name="Normal 10 3 2 5 4" xfId="6496" xr:uid="{00000000-0005-0000-0000-0000370F0000}"/>
    <cellStyle name="Normal 10 3 2 5 4 2" xfId="19930" xr:uid="{00000000-0005-0000-0000-0000380F0000}"/>
    <cellStyle name="Normal 10 3 2 5 4 2 2" xfId="46842" xr:uid="{00000000-0005-0000-0000-0000390F0000}"/>
    <cellStyle name="Normal 10 3 2 5 4 3" xfId="33408" xr:uid="{00000000-0005-0000-0000-00003A0F0000}"/>
    <cellStyle name="Normal 10 3 2 5 5" xfId="15451" xr:uid="{00000000-0005-0000-0000-00003B0F0000}"/>
    <cellStyle name="Normal 10 3 2 5 5 2" xfId="42363" xr:uid="{00000000-0005-0000-0000-00003C0F0000}"/>
    <cellStyle name="Normal 10 3 2 5 6" xfId="28929" xr:uid="{00000000-0005-0000-0000-00003D0F0000}"/>
    <cellStyle name="Normal 10 3 2 6" xfId="3136" xr:uid="{00000000-0005-0000-0000-00003E0F0000}"/>
    <cellStyle name="Normal 10 3 2 6 2" xfId="12093" xr:uid="{00000000-0005-0000-0000-00003F0F0000}"/>
    <cellStyle name="Normal 10 3 2 6 2 2" xfId="25527" xr:uid="{00000000-0005-0000-0000-0000400F0000}"/>
    <cellStyle name="Normal 10 3 2 6 2 2 2" xfId="52439" xr:uid="{00000000-0005-0000-0000-0000410F0000}"/>
    <cellStyle name="Normal 10 3 2 6 2 3" xfId="39005" xr:uid="{00000000-0005-0000-0000-0000420F0000}"/>
    <cellStyle name="Normal 10 3 2 6 3" xfId="7615" xr:uid="{00000000-0005-0000-0000-0000430F0000}"/>
    <cellStyle name="Normal 10 3 2 6 3 2" xfId="21049" xr:uid="{00000000-0005-0000-0000-0000440F0000}"/>
    <cellStyle name="Normal 10 3 2 6 3 2 2" xfId="47961" xr:uid="{00000000-0005-0000-0000-0000450F0000}"/>
    <cellStyle name="Normal 10 3 2 6 3 3" xfId="34527" xr:uid="{00000000-0005-0000-0000-0000460F0000}"/>
    <cellStyle name="Normal 10 3 2 6 4" xfId="16570" xr:uid="{00000000-0005-0000-0000-0000470F0000}"/>
    <cellStyle name="Normal 10 3 2 6 4 2" xfId="43482" xr:uid="{00000000-0005-0000-0000-0000480F0000}"/>
    <cellStyle name="Normal 10 3 2 6 5" xfId="30048" xr:uid="{00000000-0005-0000-0000-0000490F0000}"/>
    <cellStyle name="Normal 10 3 2 7" xfId="9856" xr:uid="{00000000-0005-0000-0000-00004A0F0000}"/>
    <cellStyle name="Normal 10 3 2 7 2" xfId="23290" xr:uid="{00000000-0005-0000-0000-00004B0F0000}"/>
    <cellStyle name="Normal 10 3 2 7 2 2" xfId="50202" xr:uid="{00000000-0005-0000-0000-00004C0F0000}"/>
    <cellStyle name="Normal 10 3 2 7 3" xfId="36768" xr:uid="{00000000-0005-0000-0000-00004D0F0000}"/>
    <cellStyle name="Normal 10 3 2 8" xfId="5378" xr:uid="{00000000-0005-0000-0000-00004E0F0000}"/>
    <cellStyle name="Normal 10 3 2 8 2" xfId="18812" xr:uid="{00000000-0005-0000-0000-00004F0F0000}"/>
    <cellStyle name="Normal 10 3 2 8 2 2" xfId="45724" xr:uid="{00000000-0005-0000-0000-0000500F0000}"/>
    <cellStyle name="Normal 10 3 2 8 3" xfId="32290" xr:uid="{00000000-0005-0000-0000-0000510F0000}"/>
    <cellStyle name="Normal 10 3 2 9" xfId="14333" xr:uid="{00000000-0005-0000-0000-0000520F0000}"/>
    <cellStyle name="Normal 10 3 2 9 2" xfId="41245" xr:uid="{00000000-0005-0000-0000-0000530F0000}"/>
    <cellStyle name="Normal 10 3 3" xfId="781" xr:uid="{00000000-0005-0000-0000-0000540F0000}"/>
    <cellStyle name="Normal 10 3 3 10" xfId="27739" xr:uid="{00000000-0005-0000-0000-0000550F0000}"/>
    <cellStyle name="Normal 10 3 3 2" xfId="1049" xr:uid="{00000000-0005-0000-0000-0000560F0000}"/>
    <cellStyle name="Normal 10 3 3 2 2" xfId="1720" xr:uid="{00000000-0005-0000-0000-0000570F0000}"/>
    <cellStyle name="Normal 10 3 3 2 2 2" xfId="2838" xr:uid="{00000000-0005-0000-0000-0000580F0000}"/>
    <cellStyle name="Normal 10 3 3 2 2 2 2" xfId="5075" xr:uid="{00000000-0005-0000-0000-0000590F0000}"/>
    <cellStyle name="Normal 10 3 3 2 2 2 2 2" xfId="14032" xr:uid="{00000000-0005-0000-0000-00005A0F0000}"/>
    <cellStyle name="Normal 10 3 3 2 2 2 2 2 2" xfId="27466" xr:uid="{00000000-0005-0000-0000-00005B0F0000}"/>
    <cellStyle name="Normal 10 3 3 2 2 2 2 2 2 2" xfId="54378" xr:uid="{00000000-0005-0000-0000-00005C0F0000}"/>
    <cellStyle name="Normal 10 3 3 2 2 2 2 2 3" xfId="40944" xr:uid="{00000000-0005-0000-0000-00005D0F0000}"/>
    <cellStyle name="Normal 10 3 3 2 2 2 2 3" xfId="9554" xr:uid="{00000000-0005-0000-0000-00005E0F0000}"/>
    <cellStyle name="Normal 10 3 3 2 2 2 2 3 2" xfId="22988" xr:uid="{00000000-0005-0000-0000-00005F0F0000}"/>
    <cellStyle name="Normal 10 3 3 2 2 2 2 3 2 2" xfId="49900" xr:uid="{00000000-0005-0000-0000-0000600F0000}"/>
    <cellStyle name="Normal 10 3 3 2 2 2 2 3 3" xfId="36466" xr:uid="{00000000-0005-0000-0000-0000610F0000}"/>
    <cellStyle name="Normal 10 3 3 2 2 2 2 4" xfId="18509" xr:uid="{00000000-0005-0000-0000-0000620F0000}"/>
    <cellStyle name="Normal 10 3 3 2 2 2 2 4 2" xfId="45421" xr:uid="{00000000-0005-0000-0000-0000630F0000}"/>
    <cellStyle name="Normal 10 3 3 2 2 2 2 5" xfId="31987" xr:uid="{00000000-0005-0000-0000-0000640F0000}"/>
    <cellStyle name="Normal 10 3 3 2 2 2 3" xfId="11795" xr:uid="{00000000-0005-0000-0000-0000650F0000}"/>
    <cellStyle name="Normal 10 3 3 2 2 2 3 2" xfId="25229" xr:uid="{00000000-0005-0000-0000-0000660F0000}"/>
    <cellStyle name="Normal 10 3 3 2 2 2 3 2 2" xfId="52141" xr:uid="{00000000-0005-0000-0000-0000670F0000}"/>
    <cellStyle name="Normal 10 3 3 2 2 2 3 3" xfId="38707" xr:uid="{00000000-0005-0000-0000-0000680F0000}"/>
    <cellStyle name="Normal 10 3 3 2 2 2 4" xfId="7317" xr:uid="{00000000-0005-0000-0000-0000690F0000}"/>
    <cellStyle name="Normal 10 3 3 2 2 2 4 2" xfId="20751" xr:uid="{00000000-0005-0000-0000-00006A0F0000}"/>
    <cellStyle name="Normal 10 3 3 2 2 2 4 2 2" xfId="47663" xr:uid="{00000000-0005-0000-0000-00006B0F0000}"/>
    <cellStyle name="Normal 10 3 3 2 2 2 4 3" xfId="34229" xr:uid="{00000000-0005-0000-0000-00006C0F0000}"/>
    <cellStyle name="Normal 10 3 3 2 2 2 5" xfId="16272" xr:uid="{00000000-0005-0000-0000-00006D0F0000}"/>
    <cellStyle name="Normal 10 3 3 2 2 2 5 2" xfId="43184" xr:uid="{00000000-0005-0000-0000-00006E0F0000}"/>
    <cellStyle name="Normal 10 3 3 2 2 2 6" xfId="29750" xr:uid="{00000000-0005-0000-0000-00006F0F0000}"/>
    <cellStyle name="Normal 10 3 3 2 2 3" xfId="3957" xr:uid="{00000000-0005-0000-0000-0000700F0000}"/>
    <cellStyle name="Normal 10 3 3 2 2 3 2" xfId="12914" xr:uid="{00000000-0005-0000-0000-0000710F0000}"/>
    <cellStyle name="Normal 10 3 3 2 2 3 2 2" xfId="26348" xr:uid="{00000000-0005-0000-0000-0000720F0000}"/>
    <cellStyle name="Normal 10 3 3 2 2 3 2 2 2" xfId="53260" xr:uid="{00000000-0005-0000-0000-0000730F0000}"/>
    <cellStyle name="Normal 10 3 3 2 2 3 2 3" xfId="39826" xr:uid="{00000000-0005-0000-0000-0000740F0000}"/>
    <cellStyle name="Normal 10 3 3 2 2 3 3" xfId="8436" xr:uid="{00000000-0005-0000-0000-0000750F0000}"/>
    <cellStyle name="Normal 10 3 3 2 2 3 3 2" xfId="21870" xr:uid="{00000000-0005-0000-0000-0000760F0000}"/>
    <cellStyle name="Normal 10 3 3 2 2 3 3 2 2" xfId="48782" xr:uid="{00000000-0005-0000-0000-0000770F0000}"/>
    <cellStyle name="Normal 10 3 3 2 2 3 3 3" xfId="35348" xr:uid="{00000000-0005-0000-0000-0000780F0000}"/>
    <cellStyle name="Normal 10 3 3 2 2 3 4" xfId="17391" xr:uid="{00000000-0005-0000-0000-0000790F0000}"/>
    <cellStyle name="Normal 10 3 3 2 2 3 4 2" xfId="44303" xr:uid="{00000000-0005-0000-0000-00007A0F0000}"/>
    <cellStyle name="Normal 10 3 3 2 2 3 5" xfId="30869" xr:uid="{00000000-0005-0000-0000-00007B0F0000}"/>
    <cellStyle name="Normal 10 3 3 2 2 4" xfId="10677" xr:uid="{00000000-0005-0000-0000-00007C0F0000}"/>
    <cellStyle name="Normal 10 3 3 2 2 4 2" xfId="24111" xr:uid="{00000000-0005-0000-0000-00007D0F0000}"/>
    <cellStyle name="Normal 10 3 3 2 2 4 2 2" xfId="51023" xr:uid="{00000000-0005-0000-0000-00007E0F0000}"/>
    <cellStyle name="Normal 10 3 3 2 2 4 3" xfId="37589" xr:uid="{00000000-0005-0000-0000-00007F0F0000}"/>
    <cellStyle name="Normal 10 3 3 2 2 5" xfId="6199" xr:uid="{00000000-0005-0000-0000-0000800F0000}"/>
    <cellStyle name="Normal 10 3 3 2 2 5 2" xfId="19633" xr:uid="{00000000-0005-0000-0000-0000810F0000}"/>
    <cellStyle name="Normal 10 3 3 2 2 5 2 2" xfId="46545" xr:uid="{00000000-0005-0000-0000-0000820F0000}"/>
    <cellStyle name="Normal 10 3 3 2 2 5 3" xfId="33111" xr:uid="{00000000-0005-0000-0000-0000830F0000}"/>
    <cellStyle name="Normal 10 3 3 2 2 6" xfId="15154" xr:uid="{00000000-0005-0000-0000-0000840F0000}"/>
    <cellStyle name="Normal 10 3 3 2 2 6 2" xfId="42066" xr:uid="{00000000-0005-0000-0000-0000850F0000}"/>
    <cellStyle name="Normal 10 3 3 2 2 7" xfId="28632" xr:uid="{00000000-0005-0000-0000-0000860F0000}"/>
    <cellStyle name="Normal 10 3 3 2 3" xfId="2168" xr:uid="{00000000-0005-0000-0000-0000870F0000}"/>
    <cellStyle name="Normal 10 3 3 2 3 2" xfId="4405" xr:uid="{00000000-0005-0000-0000-0000880F0000}"/>
    <cellStyle name="Normal 10 3 3 2 3 2 2" xfId="13362" xr:uid="{00000000-0005-0000-0000-0000890F0000}"/>
    <cellStyle name="Normal 10 3 3 2 3 2 2 2" xfId="26796" xr:uid="{00000000-0005-0000-0000-00008A0F0000}"/>
    <cellStyle name="Normal 10 3 3 2 3 2 2 2 2" xfId="53708" xr:uid="{00000000-0005-0000-0000-00008B0F0000}"/>
    <cellStyle name="Normal 10 3 3 2 3 2 2 3" xfId="40274" xr:uid="{00000000-0005-0000-0000-00008C0F0000}"/>
    <cellStyle name="Normal 10 3 3 2 3 2 3" xfId="8884" xr:uid="{00000000-0005-0000-0000-00008D0F0000}"/>
    <cellStyle name="Normal 10 3 3 2 3 2 3 2" xfId="22318" xr:uid="{00000000-0005-0000-0000-00008E0F0000}"/>
    <cellStyle name="Normal 10 3 3 2 3 2 3 2 2" xfId="49230" xr:uid="{00000000-0005-0000-0000-00008F0F0000}"/>
    <cellStyle name="Normal 10 3 3 2 3 2 3 3" xfId="35796" xr:uid="{00000000-0005-0000-0000-0000900F0000}"/>
    <cellStyle name="Normal 10 3 3 2 3 2 4" xfId="17839" xr:uid="{00000000-0005-0000-0000-0000910F0000}"/>
    <cellStyle name="Normal 10 3 3 2 3 2 4 2" xfId="44751" xr:uid="{00000000-0005-0000-0000-0000920F0000}"/>
    <cellStyle name="Normal 10 3 3 2 3 2 5" xfId="31317" xr:uid="{00000000-0005-0000-0000-0000930F0000}"/>
    <cellStyle name="Normal 10 3 3 2 3 3" xfId="11125" xr:uid="{00000000-0005-0000-0000-0000940F0000}"/>
    <cellStyle name="Normal 10 3 3 2 3 3 2" xfId="24559" xr:uid="{00000000-0005-0000-0000-0000950F0000}"/>
    <cellStyle name="Normal 10 3 3 2 3 3 2 2" xfId="51471" xr:uid="{00000000-0005-0000-0000-0000960F0000}"/>
    <cellStyle name="Normal 10 3 3 2 3 3 3" xfId="38037" xr:uid="{00000000-0005-0000-0000-0000970F0000}"/>
    <cellStyle name="Normal 10 3 3 2 3 4" xfId="6647" xr:uid="{00000000-0005-0000-0000-0000980F0000}"/>
    <cellStyle name="Normal 10 3 3 2 3 4 2" xfId="20081" xr:uid="{00000000-0005-0000-0000-0000990F0000}"/>
    <cellStyle name="Normal 10 3 3 2 3 4 2 2" xfId="46993" xr:uid="{00000000-0005-0000-0000-00009A0F0000}"/>
    <cellStyle name="Normal 10 3 3 2 3 4 3" xfId="33559" xr:uid="{00000000-0005-0000-0000-00009B0F0000}"/>
    <cellStyle name="Normal 10 3 3 2 3 5" xfId="15602" xr:uid="{00000000-0005-0000-0000-00009C0F0000}"/>
    <cellStyle name="Normal 10 3 3 2 3 5 2" xfId="42514" xr:uid="{00000000-0005-0000-0000-00009D0F0000}"/>
    <cellStyle name="Normal 10 3 3 2 3 6" xfId="29080" xr:uid="{00000000-0005-0000-0000-00009E0F0000}"/>
    <cellStyle name="Normal 10 3 3 2 4" xfId="3287" xr:uid="{00000000-0005-0000-0000-00009F0F0000}"/>
    <cellStyle name="Normal 10 3 3 2 4 2" xfId="12244" xr:uid="{00000000-0005-0000-0000-0000A00F0000}"/>
    <cellStyle name="Normal 10 3 3 2 4 2 2" xfId="25678" xr:uid="{00000000-0005-0000-0000-0000A10F0000}"/>
    <cellStyle name="Normal 10 3 3 2 4 2 2 2" xfId="52590" xr:uid="{00000000-0005-0000-0000-0000A20F0000}"/>
    <cellStyle name="Normal 10 3 3 2 4 2 3" xfId="39156" xr:uid="{00000000-0005-0000-0000-0000A30F0000}"/>
    <cellStyle name="Normal 10 3 3 2 4 3" xfId="7766" xr:uid="{00000000-0005-0000-0000-0000A40F0000}"/>
    <cellStyle name="Normal 10 3 3 2 4 3 2" xfId="21200" xr:uid="{00000000-0005-0000-0000-0000A50F0000}"/>
    <cellStyle name="Normal 10 3 3 2 4 3 2 2" xfId="48112" xr:uid="{00000000-0005-0000-0000-0000A60F0000}"/>
    <cellStyle name="Normal 10 3 3 2 4 3 3" xfId="34678" xr:uid="{00000000-0005-0000-0000-0000A70F0000}"/>
    <cellStyle name="Normal 10 3 3 2 4 4" xfId="16721" xr:uid="{00000000-0005-0000-0000-0000A80F0000}"/>
    <cellStyle name="Normal 10 3 3 2 4 4 2" xfId="43633" xr:uid="{00000000-0005-0000-0000-0000A90F0000}"/>
    <cellStyle name="Normal 10 3 3 2 4 5" xfId="30199" xr:uid="{00000000-0005-0000-0000-0000AA0F0000}"/>
    <cellStyle name="Normal 10 3 3 2 5" xfId="10007" xr:uid="{00000000-0005-0000-0000-0000AB0F0000}"/>
    <cellStyle name="Normal 10 3 3 2 5 2" xfId="23441" xr:uid="{00000000-0005-0000-0000-0000AC0F0000}"/>
    <cellStyle name="Normal 10 3 3 2 5 2 2" xfId="50353" xr:uid="{00000000-0005-0000-0000-0000AD0F0000}"/>
    <cellStyle name="Normal 10 3 3 2 5 3" xfId="36919" xr:uid="{00000000-0005-0000-0000-0000AE0F0000}"/>
    <cellStyle name="Normal 10 3 3 2 6" xfId="5529" xr:uid="{00000000-0005-0000-0000-0000AF0F0000}"/>
    <cellStyle name="Normal 10 3 3 2 6 2" xfId="18963" xr:uid="{00000000-0005-0000-0000-0000B00F0000}"/>
    <cellStyle name="Normal 10 3 3 2 6 2 2" xfId="45875" xr:uid="{00000000-0005-0000-0000-0000B10F0000}"/>
    <cellStyle name="Normal 10 3 3 2 6 3" xfId="32441" xr:uid="{00000000-0005-0000-0000-0000B20F0000}"/>
    <cellStyle name="Normal 10 3 3 2 7" xfId="14484" xr:uid="{00000000-0005-0000-0000-0000B30F0000}"/>
    <cellStyle name="Normal 10 3 3 2 7 2" xfId="41396" xr:uid="{00000000-0005-0000-0000-0000B40F0000}"/>
    <cellStyle name="Normal 10 3 3 2 8" xfId="27962" xr:uid="{00000000-0005-0000-0000-0000B50F0000}"/>
    <cellStyle name="Normal 10 3 3 3" xfId="1274" xr:uid="{00000000-0005-0000-0000-0000B60F0000}"/>
    <cellStyle name="Normal 10 3 3 3 2" xfId="2392" xr:uid="{00000000-0005-0000-0000-0000B70F0000}"/>
    <cellStyle name="Normal 10 3 3 3 2 2" xfId="4629" xr:uid="{00000000-0005-0000-0000-0000B80F0000}"/>
    <cellStyle name="Normal 10 3 3 3 2 2 2" xfId="13586" xr:uid="{00000000-0005-0000-0000-0000B90F0000}"/>
    <cellStyle name="Normal 10 3 3 3 2 2 2 2" xfId="27020" xr:uid="{00000000-0005-0000-0000-0000BA0F0000}"/>
    <cellStyle name="Normal 10 3 3 3 2 2 2 2 2" xfId="53932" xr:uid="{00000000-0005-0000-0000-0000BB0F0000}"/>
    <cellStyle name="Normal 10 3 3 3 2 2 2 3" xfId="40498" xr:uid="{00000000-0005-0000-0000-0000BC0F0000}"/>
    <cellStyle name="Normal 10 3 3 3 2 2 3" xfId="9108" xr:uid="{00000000-0005-0000-0000-0000BD0F0000}"/>
    <cellStyle name="Normal 10 3 3 3 2 2 3 2" xfId="22542" xr:uid="{00000000-0005-0000-0000-0000BE0F0000}"/>
    <cellStyle name="Normal 10 3 3 3 2 2 3 2 2" xfId="49454" xr:uid="{00000000-0005-0000-0000-0000BF0F0000}"/>
    <cellStyle name="Normal 10 3 3 3 2 2 3 3" xfId="36020" xr:uid="{00000000-0005-0000-0000-0000C00F0000}"/>
    <cellStyle name="Normal 10 3 3 3 2 2 4" xfId="18063" xr:uid="{00000000-0005-0000-0000-0000C10F0000}"/>
    <cellStyle name="Normal 10 3 3 3 2 2 4 2" xfId="44975" xr:uid="{00000000-0005-0000-0000-0000C20F0000}"/>
    <cellStyle name="Normal 10 3 3 3 2 2 5" xfId="31541" xr:uid="{00000000-0005-0000-0000-0000C30F0000}"/>
    <cellStyle name="Normal 10 3 3 3 2 3" xfId="11349" xr:uid="{00000000-0005-0000-0000-0000C40F0000}"/>
    <cellStyle name="Normal 10 3 3 3 2 3 2" xfId="24783" xr:uid="{00000000-0005-0000-0000-0000C50F0000}"/>
    <cellStyle name="Normal 10 3 3 3 2 3 2 2" xfId="51695" xr:uid="{00000000-0005-0000-0000-0000C60F0000}"/>
    <cellStyle name="Normal 10 3 3 3 2 3 3" xfId="38261" xr:uid="{00000000-0005-0000-0000-0000C70F0000}"/>
    <cellStyle name="Normal 10 3 3 3 2 4" xfId="6871" xr:uid="{00000000-0005-0000-0000-0000C80F0000}"/>
    <cellStyle name="Normal 10 3 3 3 2 4 2" xfId="20305" xr:uid="{00000000-0005-0000-0000-0000C90F0000}"/>
    <cellStyle name="Normal 10 3 3 3 2 4 2 2" xfId="47217" xr:uid="{00000000-0005-0000-0000-0000CA0F0000}"/>
    <cellStyle name="Normal 10 3 3 3 2 4 3" xfId="33783" xr:uid="{00000000-0005-0000-0000-0000CB0F0000}"/>
    <cellStyle name="Normal 10 3 3 3 2 5" xfId="15826" xr:uid="{00000000-0005-0000-0000-0000CC0F0000}"/>
    <cellStyle name="Normal 10 3 3 3 2 5 2" xfId="42738" xr:uid="{00000000-0005-0000-0000-0000CD0F0000}"/>
    <cellStyle name="Normal 10 3 3 3 2 6" xfId="29304" xr:uid="{00000000-0005-0000-0000-0000CE0F0000}"/>
    <cellStyle name="Normal 10 3 3 3 3" xfId="3511" xr:uid="{00000000-0005-0000-0000-0000CF0F0000}"/>
    <cellStyle name="Normal 10 3 3 3 3 2" xfId="12468" xr:uid="{00000000-0005-0000-0000-0000D00F0000}"/>
    <cellStyle name="Normal 10 3 3 3 3 2 2" xfId="25902" xr:uid="{00000000-0005-0000-0000-0000D10F0000}"/>
    <cellStyle name="Normal 10 3 3 3 3 2 2 2" xfId="52814" xr:uid="{00000000-0005-0000-0000-0000D20F0000}"/>
    <cellStyle name="Normal 10 3 3 3 3 2 3" xfId="39380" xr:uid="{00000000-0005-0000-0000-0000D30F0000}"/>
    <cellStyle name="Normal 10 3 3 3 3 3" xfId="7990" xr:uid="{00000000-0005-0000-0000-0000D40F0000}"/>
    <cellStyle name="Normal 10 3 3 3 3 3 2" xfId="21424" xr:uid="{00000000-0005-0000-0000-0000D50F0000}"/>
    <cellStyle name="Normal 10 3 3 3 3 3 2 2" xfId="48336" xr:uid="{00000000-0005-0000-0000-0000D60F0000}"/>
    <cellStyle name="Normal 10 3 3 3 3 3 3" xfId="34902" xr:uid="{00000000-0005-0000-0000-0000D70F0000}"/>
    <cellStyle name="Normal 10 3 3 3 3 4" xfId="16945" xr:uid="{00000000-0005-0000-0000-0000D80F0000}"/>
    <cellStyle name="Normal 10 3 3 3 3 4 2" xfId="43857" xr:uid="{00000000-0005-0000-0000-0000D90F0000}"/>
    <cellStyle name="Normal 10 3 3 3 3 5" xfId="30423" xr:uid="{00000000-0005-0000-0000-0000DA0F0000}"/>
    <cellStyle name="Normal 10 3 3 3 4" xfId="10231" xr:uid="{00000000-0005-0000-0000-0000DB0F0000}"/>
    <cellStyle name="Normal 10 3 3 3 4 2" xfId="23665" xr:uid="{00000000-0005-0000-0000-0000DC0F0000}"/>
    <cellStyle name="Normal 10 3 3 3 4 2 2" xfId="50577" xr:uid="{00000000-0005-0000-0000-0000DD0F0000}"/>
    <cellStyle name="Normal 10 3 3 3 4 3" xfId="37143" xr:uid="{00000000-0005-0000-0000-0000DE0F0000}"/>
    <cellStyle name="Normal 10 3 3 3 5" xfId="5753" xr:uid="{00000000-0005-0000-0000-0000DF0F0000}"/>
    <cellStyle name="Normal 10 3 3 3 5 2" xfId="19187" xr:uid="{00000000-0005-0000-0000-0000E00F0000}"/>
    <cellStyle name="Normal 10 3 3 3 5 2 2" xfId="46099" xr:uid="{00000000-0005-0000-0000-0000E10F0000}"/>
    <cellStyle name="Normal 10 3 3 3 5 3" xfId="32665" xr:uid="{00000000-0005-0000-0000-0000E20F0000}"/>
    <cellStyle name="Normal 10 3 3 3 6" xfId="14708" xr:uid="{00000000-0005-0000-0000-0000E30F0000}"/>
    <cellStyle name="Normal 10 3 3 3 6 2" xfId="41620" xr:uid="{00000000-0005-0000-0000-0000E40F0000}"/>
    <cellStyle name="Normal 10 3 3 3 7" xfId="28186" xr:uid="{00000000-0005-0000-0000-0000E50F0000}"/>
    <cellStyle name="Normal 10 3 3 4" xfId="1497" xr:uid="{00000000-0005-0000-0000-0000E60F0000}"/>
    <cellStyle name="Normal 10 3 3 4 2" xfId="2615" xr:uid="{00000000-0005-0000-0000-0000E70F0000}"/>
    <cellStyle name="Normal 10 3 3 4 2 2" xfId="4852" xr:uid="{00000000-0005-0000-0000-0000E80F0000}"/>
    <cellStyle name="Normal 10 3 3 4 2 2 2" xfId="13809" xr:uid="{00000000-0005-0000-0000-0000E90F0000}"/>
    <cellStyle name="Normal 10 3 3 4 2 2 2 2" xfId="27243" xr:uid="{00000000-0005-0000-0000-0000EA0F0000}"/>
    <cellStyle name="Normal 10 3 3 4 2 2 2 2 2" xfId="54155" xr:uid="{00000000-0005-0000-0000-0000EB0F0000}"/>
    <cellStyle name="Normal 10 3 3 4 2 2 2 3" xfId="40721" xr:uid="{00000000-0005-0000-0000-0000EC0F0000}"/>
    <cellStyle name="Normal 10 3 3 4 2 2 3" xfId="9331" xr:uid="{00000000-0005-0000-0000-0000ED0F0000}"/>
    <cellStyle name="Normal 10 3 3 4 2 2 3 2" xfId="22765" xr:uid="{00000000-0005-0000-0000-0000EE0F0000}"/>
    <cellStyle name="Normal 10 3 3 4 2 2 3 2 2" xfId="49677" xr:uid="{00000000-0005-0000-0000-0000EF0F0000}"/>
    <cellStyle name="Normal 10 3 3 4 2 2 3 3" xfId="36243" xr:uid="{00000000-0005-0000-0000-0000F00F0000}"/>
    <cellStyle name="Normal 10 3 3 4 2 2 4" xfId="18286" xr:uid="{00000000-0005-0000-0000-0000F10F0000}"/>
    <cellStyle name="Normal 10 3 3 4 2 2 4 2" xfId="45198" xr:uid="{00000000-0005-0000-0000-0000F20F0000}"/>
    <cellStyle name="Normal 10 3 3 4 2 2 5" xfId="31764" xr:uid="{00000000-0005-0000-0000-0000F30F0000}"/>
    <cellStyle name="Normal 10 3 3 4 2 3" xfId="11572" xr:uid="{00000000-0005-0000-0000-0000F40F0000}"/>
    <cellStyle name="Normal 10 3 3 4 2 3 2" xfId="25006" xr:uid="{00000000-0005-0000-0000-0000F50F0000}"/>
    <cellStyle name="Normal 10 3 3 4 2 3 2 2" xfId="51918" xr:uid="{00000000-0005-0000-0000-0000F60F0000}"/>
    <cellStyle name="Normal 10 3 3 4 2 3 3" xfId="38484" xr:uid="{00000000-0005-0000-0000-0000F70F0000}"/>
    <cellStyle name="Normal 10 3 3 4 2 4" xfId="7094" xr:uid="{00000000-0005-0000-0000-0000F80F0000}"/>
    <cellStyle name="Normal 10 3 3 4 2 4 2" xfId="20528" xr:uid="{00000000-0005-0000-0000-0000F90F0000}"/>
    <cellStyle name="Normal 10 3 3 4 2 4 2 2" xfId="47440" xr:uid="{00000000-0005-0000-0000-0000FA0F0000}"/>
    <cellStyle name="Normal 10 3 3 4 2 4 3" xfId="34006" xr:uid="{00000000-0005-0000-0000-0000FB0F0000}"/>
    <cellStyle name="Normal 10 3 3 4 2 5" xfId="16049" xr:uid="{00000000-0005-0000-0000-0000FC0F0000}"/>
    <cellStyle name="Normal 10 3 3 4 2 5 2" xfId="42961" xr:uid="{00000000-0005-0000-0000-0000FD0F0000}"/>
    <cellStyle name="Normal 10 3 3 4 2 6" xfId="29527" xr:uid="{00000000-0005-0000-0000-0000FE0F0000}"/>
    <cellStyle name="Normal 10 3 3 4 3" xfId="3734" xr:uid="{00000000-0005-0000-0000-0000FF0F0000}"/>
    <cellStyle name="Normal 10 3 3 4 3 2" xfId="12691" xr:uid="{00000000-0005-0000-0000-000000100000}"/>
    <cellStyle name="Normal 10 3 3 4 3 2 2" xfId="26125" xr:uid="{00000000-0005-0000-0000-000001100000}"/>
    <cellStyle name="Normal 10 3 3 4 3 2 2 2" xfId="53037" xr:uid="{00000000-0005-0000-0000-000002100000}"/>
    <cellStyle name="Normal 10 3 3 4 3 2 3" xfId="39603" xr:uid="{00000000-0005-0000-0000-000003100000}"/>
    <cellStyle name="Normal 10 3 3 4 3 3" xfId="8213" xr:uid="{00000000-0005-0000-0000-000004100000}"/>
    <cellStyle name="Normal 10 3 3 4 3 3 2" xfId="21647" xr:uid="{00000000-0005-0000-0000-000005100000}"/>
    <cellStyle name="Normal 10 3 3 4 3 3 2 2" xfId="48559" xr:uid="{00000000-0005-0000-0000-000006100000}"/>
    <cellStyle name="Normal 10 3 3 4 3 3 3" xfId="35125" xr:uid="{00000000-0005-0000-0000-000007100000}"/>
    <cellStyle name="Normal 10 3 3 4 3 4" xfId="17168" xr:uid="{00000000-0005-0000-0000-000008100000}"/>
    <cellStyle name="Normal 10 3 3 4 3 4 2" xfId="44080" xr:uid="{00000000-0005-0000-0000-000009100000}"/>
    <cellStyle name="Normal 10 3 3 4 3 5" xfId="30646" xr:uid="{00000000-0005-0000-0000-00000A100000}"/>
    <cellStyle name="Normal 10 3 3 4 4" xfId="10454" xr:uid="{00000000-0005-0000-0000-00000B100000}"/>
    <cellStyle name="Normal 10 3 3 4 4 2" xfId="23888" xr:uid="{00000000-0005-0000-0000-00000C100000}"/>
    <cellStyle name="Normal 10 3 3 4 4 2 2" xfId="50800" xr:uid="{00000000-0005-0000-0000-00000D100000}"/>
    <cellStyle name="Normal 10 3 3 4 4 3" xfId="37366" xr:uid="{00000000-0005-0000-0000-00000E100000}"/>
    <cellStyle name="Normal 10 3 3 4 5" xfId="5976" xr:uid="{00000000-0005-0000-0000-00000F100000}"/>
    <cellStyle name="Normal 10 3 3 4 5 2" xfId="19410" xr:uid="{00000000-0005-0000-0000-000010100000}"/>
    <cellStyle name="Normal 10 3 3 4 5 2 2" xfId="46322" xr:uid="{00000000-0005-0000-0000-000011100000}"/>
    <cellStyle name="Normal 10 3 3 4 5 3" xfId="32888" xr:uid="{00000000-0005-0000-0000-000012100000}"/>
    <cellStyle name="Normal 10 3 3 4 6" xfId="14931" xr:uid="{00000000-0005-0000-0000-000013100000}"/>
    <cellStyle name="Normal 10 3 3 4 6 2" xfId="41843" xr:uid="{00000000-0005-0000-0000-000014100000}"/>
    <cellStyle name="Normal 10 3 3 4 7" xfId="28409" xr:uid="{00000000-0005-0000-0000-000015100000}"/>
    <cellStyle name="Normal 10 3 3 5" xfId="1945" xr:uid="{00000000-0005-0000-0000-000016100000}"/>
    <cellStyle name="Normal 10 3 3 5 2" xfId="4182" xr:uid="{00000000-0005-0000-0000-000017100000}"/>
    <cellStyle name="Normal 10 3 3 5 2 2" xfId="13139" xr:uid="{00000000-0005-0000-0000-000018100000}"/>
    <cellStyle name="Normal 10 3 3 5 2 2 2" xfId="26573" xr:uid="{00000000-0005-0000-0000-000019100000}"/>
    <cellStyle name="Normal 10 3 3 5 2 2 2 2" xfId="53485" xr:uid="{00000000-0005-0000-0000-00001A100000}"/>
    <cellStyle name="Normal 10 3 3 5 2 2 3" xfId="40051" xr:uid="{00000000-0005-0000-0000-00001B100000}"/>
    <cellStyle name="Normal 10 3 3 5 2 3" xfId="8661" xr:uid="{00000000-0005-0000-0000-00001C100000}"/>
    <cellStyle name="Normal 10 3 3 5 2 3 2" xfId="22095" xr:uid="{00000000-0005-0000-0000-00001D100000}"/>
    <cellStyle name="Normal 10 3 3 5 2 3 2 2" xfId="49007" xr:uid="{00000000-0005-0000-0000-00001E100000}"/>
    <cellStyle name="Normal 10 3 3 5 2 3 3" xfId="35573" xr:uid="{00000000-0005-0000-0000-00001F100000}"/>
    <cellStyle name="Normal 10 3 3 5 2 4" xfId="17616" xr:uid="{00000000-0005-0000-0000-000020100000}"/>
    <cellStyle name="Normal 10 3 3 5 2 4 2" xfId="44528" xr:uid="{00000000-0005-0000-0000-000021100000}"/>
    <cellStyle name="Normal 10 3 3 5 2 5" xfId="31094" xr:uid="{00000000-0005-0000-0000-000022100000}"/>
    <cellStyle name="Normal 10 3 3 5 3" xfId="10902" xr:uid="{00000000-0005-0000-0000-000023100000}"/>
    <cellStyle name="Normal 10 3 3 5 3 2" xfId="24336" xr:uid="{00000000-0005-0000-0000-000024100000}"/>
    <cellStyle name="Normal 10 3 3 5 3 2 2" xfId="51248" xr:uid="{00000000-0005-0000-0000-000025100000}"/>
    <cellStyle name="Normal 10 3 3 5 3 3" xfId="37814" xr:uid="{00000000-0005-0000-0000-000026100000}"/>
    <cellStyle name="Normal 10 3 3 5 4" xfId="6424" xr:uid="{00000000-0005-0000-0000-000027100000}"/>
    <cellStyle name="Normal 10 3 3 5 4 2" xfId="19858" xr:uid="{00000000-0005-0000-0000-000028100000}"/>
    <cellStyle name="Normal 10 3 3 5 4 2 2" xfId="46770" xr:uid="{00000000-0005-0000-0000-000029100000}"/>
    <cellStyle name="Normal 10 3 3 5 4 3" xfId="33336" xr:uid="{00000000-0005-0000-0000-00002A100000}"/>
    <cellStyle name="Normal 10 3 3 5 5" xfId="15379" xr:uid="{00000000-0005-0000-0000-00002B100000}"/>
    <cellStyle name="Normal 10 3 3 5 5 2" xfId="42291" xr:uid="{00000000-0005-0000-0000-00002C100000}"/>
    <cellStyle name="Normal 10 3 3 5 6" xfId="28857" xr:uid="{00000000-0005-0000-0000-00002D100000}"/>
    <cellStyle name="Normal 10 3 3 6" xfId="3064" xr:uid="{00000000-0005-0000-0000-00002E100000}"/>
    <cellStyle name="Normal 10 3 3 6 2" xfId="12021" xr:uid="{00000000-0005-0000-0000-00002F100000}"/>
    <cellStyle name="Normal 10 3 3 6 2 2" xfId="25455" xr:uid="{00000000-0005-0000-0000-000030100000}"/>
    <cellStyle name="Normal 10 3 3 6 2 2 2" xfId="52367" xr:uid="{00000000-0005-0000-0000-000031100000}"/>
    <cellStyle name="Normal 10 3 3 6 2 3" xfId="38933" xr:uid="{00000000-0005-0000-0000-000032100000}"/>
    <cellStyle name="Normal 10 3 3 6 3" xfId="7543" xr:uid="{00000000-0005-0000-0000-000033100000}"/>
    <cellStyle name="Normal 10 3 3 6 3 2" xfId="20977" xr:uid="{00000000-0005-0000-0000-000034100000}"/>
    <cellStyle name="Normal 10 3 3 6 3 2 2" xfId="47889" xr:uid="{00000000-0005-0000-0000-000035100000}"/>
    <cellStyle name="Normal 10 3 3 6 3 3" xfId="34455" xr:uid="{00000000-0005-0000-0000-000036100000}"/>
    <cellStyle name="Normal 10 3 3 6 4" xfId="16498" xr:uid="{00000000-0005-0000-0000-000037100000}"/>
    <cellStyle name="Normal 10 3 3 6 4 2" xfId="43410" xr:uid="{00000000-0005-0000-0000-000038100000}"/>
    <cellStyle name="Normal 10 3 3 6 5" xfId="29976" xr:uid="{00000000-0005-0000-0000-000039100000}"/>
    <cellStyle name="Normal 10 3 3 7" xfId="9784" xr:uid="{00000000-0005-0000-0000-00003A100000}"/>
    <cellStyle name="Normal 10 3 3 7 2" xfId="23218" xr:uid="{00000000-0005-0000-0000-00003B100000}"/>
    <cellStyle name="Normal 10 3 3 7 2 2" xfId="50130" xr:uid="{00000000-0005-0000-0000-00003C100000}"/>
    <cellStyle name="Normal 10 3 3 7 3" xfId="36696" xr:uid="{00000000-0005-0000-0000-00003D100000}"/>
    <cellStyle name="Normal 10 3 3 8" xfId="5306" xr:uid="{00000000-0005-0000-0000-00003E100000}"/>
    <cellStyle name="Normal 10 3 3 8 2" xfId="18740" xr:uid="{00000000-0005-0000-0000-00003F100000}"/>
    <cellStyle name="Normal 10 3 3 8 2 2" xfId="45652" xr:uid="{00000000-0005-0000-0000-000040100000}"/>
    <cellStyle name="Normal 10 3 3 8 3" xfId="32218" xr:uid="{00000000-0005-0000-0000-000041100000}"/>
    <cellStyle name="Normal 10 3 3 9" xfId="14261" xr:uid="{00000000-0005-0000-0000-000042100000}"/>
    <cellStyle name="Normal 10 3 3 9 2" xfId="41173" xr:uid="{00000000-0005-0000-0000-000043100000}"/>
    <cellStyle name="Normal 10 3 4" xfId="977" xr:uid="{00000000-0005-0000-0000-000044100000}"/>
    <cellStyle name="Normal 10 3 4 2" xfId="1648" xr:uid="{00000000-0005-0000-0000-000045100000}"/>
    <cellStyle name="Normal 10 3 4 2 2" xfId="2766" xr:uid="{00000000-0005-0000-0000-000046100000}"/>
    <cellStyle name="Normal 10 3 4 2 2 2" xfId="5003" xr:uid="{00000000-0005-0000-0000-000047100000}"/>
    <cellStyle name="Normal 10 3 4 2 2 2 2" xfId="13960" xr:uid="{00000000-0005-0000-0000-000048100000}"/>
    <cellStyle name="Normal 10 3 4 2 2 2 2 2" xfId="27394" xr:uid="{00000000-0005-0000-0000-000049100000}"/>
    <cellStyle name="Normal 10 3 4 2 2 2 2 2 2" xfId="54306" xr:uid="{00000000-0005-0000-0000-00004A100000}"/>
    <cellStyle name="Normal 10 3 4 2 2 2 2 3" xfId="40872" xr:uid="{00000000-0005-0000-0000-00004B100000}"/>
    <cellStyle name="Normal 10 3 4 2 2 2 3" xfId="9482" xr:uid="{00000000-0005-0000-0000-00004C100000}"/>
    <cellStyle name="Normal 10 3 4 2 2 2 3 2" xfId="22916" xr:uid="{00000000-0005-0000-0000-00004D100000}"/>
    <cellStyle name="Normal 10 3 4 2 2 2 3 2 2" xfId="49828" xr:uid="{00000000-0005-0000-0000-00004E100000}"/>
    <cellStyle name="Normal 10 3 4 2 2 2 3 3" xfId="36394" xr:uid="{00000000-0005-0000-0000-00004F100000}"/>
    <cellStyle name="Normal 10 3 4 2 2 2 4" xfId="18437" xr:uid="{00000000-0005-0000-0000-000050100000}"/>
    <cellStyle name="Normal 10 3 4 2 2 2 4 2" xfId="45349" xr:uid="{00000000-0005-0000-0000-000051100000}"/>
    <cellStyle name="Normal 10 3 4 2 2 2 5" xfId="31915" xr:uid="{00000000-0005-0000-0000-000052100000}"/>
    <cellStyle name="Normal 10 3 4 2 2 3" xfId="11723" xr:uid="{00000000-0005-0000-0000-000053100000}"/>
    <cellStyle name="Normal 10 3 4 2 2 3 2" xfId="25157" xr:uid="{00000000-0005-0000-0000-000054100000}"/>
    <cellStyle name="Normal 10 3 4 2 2 3 2 2" xfId="52069" xr:uid="{00000000-0005-0000-0000-000055100000}"/>
    <cellStyle name="Normal 10 3 4 2 2 3 3" xfId="38635" xr:uid="{00000000-0005-0000-0000-000056100000}"/>
    <cellStyle name="Normal 10 3 4 2 2 4" xfId="7245" xr:uid="{00000000-0005-0000-0000-000057100000}"/>
    <cellStyle name="Normal 10 3 4 2 2 4 2" xfId="20679" xr:uid="{00000000-0005-0000-0000-000058100000}"/>
    <cellStyle name="Normal 10 3 4 2 2 4 2 2" xfId="47591" xr:uid="{00000000-0005-0000-0000-000059100000}"/>
    <cellStyle name="Normal 10 3 4 2 2 4 3" xfId="34157" xr:uid="{00000000-0005-0000-0000-00005A100000}"/>
    <cellStyle name="Normal 10 3 4 2 2 5" xfId="16200" xr:uid="{00000000-0005-0000-0000-00005B100000}"/>
    <cellStyle name="Normal 10 3 4 2 2 5 2" xfId="43112" xr:uid="{00000000-0005-0000-0000-00005C100000}"/>
    <cellStyle name="Normal 10 3 4 2 2 6" xfId="29678" xr:uid="{00000000-0005-0000-0000-00005D100000}"/>
    <cellStyle name="Normal 10 3 4 2 3" xfId="3885" xr:uid="{00000000-0005-0000-0000-00005E100000}"/>
    <cellStyle name="Normal 10 3 4 2 3 2" xfId="12842" xr:uid="{00000000-0005-0000-0000-00005F100000}"/>
    <cellStyle name="Normal 10 3 4 2 3 2 2" xfId="26276" xr:uid="{00000000-0005-0000-0000-000060100000}"/>
    <cellStyle name="Normal 10 3 4 2 3 2 2 2" xfId="53188" xr:uid="{00000000-0005-0000-0000-000061100000}"/>
    <cellStyle name="Normal 10 3 4 2 3 2 3" xfId="39754" xr:uid="{00000000-0005-0000-0000-000062100000}"/>
    <cellStyle name="Normal 10 3 4 2 3 3" xfId="8364" xr:uid="{00000000-0005-0000-0000-000063100000}"/>
    <cellStyle name="Normal 10 3 4 2 3 3 2" xfId="21798" xr:uid="{00000000-0005-0000-0000-000064100000}"/>
    <cellStyle name="Normal 10 3 4 2 3 3 2 2" xfId="48710" xr:uid="{00000000-0005-0000-0000-000065100000}"/>
    <cellStyle name="Normal 10 3 4 2 3 3 3" xfId="35276" xr:uid="{00000000-0005-0000-0000-000066100000}"/>
    <cellStyle name="Normal 10 3 4 2 3 4" xfId="17319" xr:uid="{00000000-0005-0000-0000-000067100000}"/>
    <cellStyle name="Normal 10 3 4 2 3 4 2" xfId="44231" xr:uid="{00000000-0005-0000-0000-000068100000}"/>
    <cellStyle name="Normal 10 3 4 2 3 5" xfId="30797" xr:uid="{00000000-0005-0000-0000-000069100000}"/>
    <cellStyle name="Normal 10 3 4 2 4" xfId="10605" xr:uid="{00000000-0005-0000-0000-00006A100000}"/>
    <cellStyle name="Normal 10 3 4 2 4 2" xfId="24039" xr:uid="{00000000-0005-0000-0000-00006B100000}"/>
    <cellStyle name="Normal 10 3 4 2 4 2 2" xfId="50951" xr:uid="{00000000-0005-0000-0000-00006C100000}"/>
    <cellStyle name="Normal 10 3 4 2 4 3" xfId="37517" xr:uid="{00000000-0005-0000-0000-00006D100000}"/>
    <cellStyle name="Normal 10 3 4 2 5" xfId="6127" xr:uid="{00000000-0005-0000-0000-00006E100000}"/>
    <cellStyle name="Normal 10 3 4 2 5 2" xfId="19561" xr:uid="{00000000-0005-0000-0000-00006F100000}"/>
    <cellStyle name="Normal 10 3 4 2 5 2 2" xfId="46473" xr:uid="{00000000-0005-0000-0000-000070100000}"/>
    <cellStyle name="Normal 10 3 4 2 5 3" xfId="33039" xr:uid="{00000000-0005-0000-0000-000071100000}"/>
    <cellStyle name="Normal 10 3 4 2 6" xfId="15082" xr:uid="{00000000-0005-0000-0000-000072100000}"/>
    <cellStyle name="Normal 10 3 4 2 6 2" xfId="41994" xr:uid="{00000000-0005-0000-0000-000073100000}"/>
    <cellStyle name="Normal 10 3 4 2 7" xfId="28560" xr:uid="{00000000-0005-0000-0000-000074100000}"/>
    <cellStyle name="Normal 10 3 4 3" xfId="2096" xr:uid="{00000000-0005-0000-0000-000075100000}"/>
    <cellStyle name="Normal 10 3 4 3 2" xfId="4333" xr:uid="{00000000-0005-0000-0000-000076100000}"/>
    <cellStyle name="Normal 10 3 4 3 2 2" xfId="13290" xr:uid="{00000000-0005-0000-0000-000077100000}"/>
    <cellStyle name="Normal 10 3 4 3 2 2 2" xfId="26724" xr:uid="{00000000-0005-0000-0000-000078100000}"/>
    <cellStyle name="Normal 10 3 4 3 2 2 2 2" xfId="53636" xr:uid="{00000000-0005-0000-0000-000079100000}"/>
    <cellStyle name="Normal 10 3 4 3 2 2 3" xfId="40202" xr:uid="{00000000-0005-0000-0000-00007A100000}"/>
    <cellStyle name="Normal 10 3 4 3 2 3" xfId="8812" xr:uid="{00000000-0005-0000-0000-00007B100000}"/>
    <cellStyle name="Normal 10 3 4 3 2 3 2" xfId="22246" xr:uid="{00000000-0005-0000-0000-00007C100000}"/>
    <cellStyle name="Normal 10 3 4 3 2 3 2 2" xfId="49158" xr:uid="{00000000-0005-0000-0000-00007D100000}"/>
    <cellStyle name="Normal 10 3 4 3 2 3 3" xfId="35724" xr:uid="{00000000-0005-0000-0000-00007E100000}"/>
    <cellStyle name="Normal 10 3 4 3 2 4" xfId="17767" xr:uid="{00000000-0005-0000-0000-00007F100000}"/>
    <cellStyle name="Normal 10 3 4 3 2 4 2" xfId="44679" xr:uid="{00000000-0005-0000-0000-000080100000}"/>
    <cellStyle name="Normal 10 3 4 3 2 5" xfId="31245" xr:uid="{00000000-0005-0000-0000-000081100000}"/>
    <cellStyle name="Normal 10 3 4 3 3" xfId="11053" xr:uid="{00000000-0005-0000-0000-000082100000}"/>
    <cellStyle name="Normal 10 3 4 3 3 2" xfId="24487" xr:uid="{00000000-0005-0000-0000-000083100000}"/>
    <cellStyle name="Normal 10 3 4 3 3 2 2" xfId="51399" xr:uid="{00000000-0005-0000-0000-000084100000}"/>
    <cellStyle name="Normal 10 3 4 3 3 3" xfId="37965" xr:uid="{00000000-0005-0000-0000-000085100000}"/>
    <cellStyle name="Normal 10 3 4 3 4" xfId="6575" xr:uid="{00000000-0005-0000-0000-000086100000}"/>
    <cellStyle name="Normal 10 3 4 3 4 2" xfId="20009" xr:uid="{00000000-0005-0000-0000-000087100000}"/>
    <cellStyle name="Normal 10 3 4 3 4 2 2" xfId="46921" xr:uid="{00000000-0005-0000-0000-000088100000}"/>
    <cellStyle name="Normal 10 3 4 3 4 3" xfId="33487" xr:uid="{00000000-0005-0000-0000-000089100000}"/>
    <cellStyle name="Normal 10 3 4 3 5" xfId="15530" xr:uid="{00000000-0005-0000-0000-00008A100000}"/>
    <cellStyle name="Normal 10 3 4 3 5 2" xfId="42442" xr:uid="{00000000-0005-0000-0000-00008B100000}"/>
    <cellStyle name="Normal 10 3 4 3 6" xfId="29008" xr:uid="{00000000-0005-0000-0000-00008C100000}"/>
    <cellStyle name="Normal 10 3 4 4" xfId="3215" xr:uid="{00000000-0005-0000-0000-00008D100000}"/>
    <cellStyle name="Normal 10 3 4 4 2" xfId="12172" xr:uid="{00000000-0005-0000-0000-00008E100000}"/>
    <cellStyle name="Normal 10 3 4 4 2 2" xfId="25606" xr:uid="{00000000-0005-0000-0000-00008F100000}"/>
    <cellStyle name="Normal 10 3 4 4 2 2 2" xfId="52518" xr:uid="{00000000-0005-0000-0000-000090100000}"/>
    <cellStyle name="Normal 10 3 4 4 2 3" xfId="39084" xr:uid="{00000000-0005-0000-0000-000091100000}"/>
    <cellStyle name="Normal 10 3 4 4 3" xfId="7694" xr:uid="{00000000-0005-0000-0000-000092100000}"/>
    <cellStyle name="Normal 10 3 4 4 3 2" xfId="21128" xr:uid="{00000000-0005-0000-0000-000093100000}"/>
    <cellStyle name="Normal 10 3 4 4 3 2 2" xfId="48040" xr:uid="{00000000-0005-0000-0000-000094100000}"/>
    <cellStyle name="Normal 10 3 4 4 3 3" xfId="34606" xr:uid="{00000000-0005-0000-0000-000095100000}"/>
    <cellStyle name="Normal 10 3 4 4 4" xfId="16649" xr:uid="{00000000-0005-0000-0000-000096100000}"/>
    <cellStyle name="Normal 10 3 4 4 4 2" xfId="43561" xr:uid="{00000000-0005-0000-0000-000097100000}"/>
    <cellStyle name="Normal 10 3 4 4 5" xfId="30127" xr:uid="{00000000-0005-0000-0000-000098100000}"/>
    <cellStyle name="Normal 10 3 4 5" xfId="9935" xr:uid="{00000000-0005-0000-0000-000099100000}"/>
    <cellStyle name="Normal 10 3 4 5 2" xfId="23369" xr:uid="{00000000-0005-0000-0000-00009A100000}"/>
    <cellStyle name="Normal 10 3 4 5 2 2" xfId="50281" xr:uid="{00000000-0005-0000-0000-00009B100000}"/>
    <cellStyle name="Normal 10 3 4 5 3" xfId="36847" xr:uid="{00000000-0005-0000-0000-00009C100000}"/>
    <cellStyle name="Normal 10 3 4 6" xfId="5457" xr:uid="{00000000-0005-0000-0000-00009D100000}"/>
    <cellStyle name="Normal 10 3 4 6 2" xfId="18891" xr:uid="{00000000-0005-0000-0000-00009E100000}"/>
    <cellStyle name="Normal 10 3 4 6 2 2" xfId="45803" xr:uid="{00000000-0005-0000-0000-00009F100000}"/>
    <cellStyle name="Normal 10 3 4 6 3" xfId="32369" xr:uid="{00000000-0005-0000-0000-0000A0100000}"/>
    <cellStyle name="Normal 10 3 4 7" xfId="14412" xr:uid="{00000000-0005-0000-0000-0000A1100000}"/>
    <cellStyle name="Normal 10 3 4 7 2" xfId="41324" xr:uid="{00000000-0005-0000-0000-0000A2100000}"/>
    <cellStyle name="Normal 10 3 4 8" xfId="27890" xr:uid="{00000000-0005-0000-0000-0000A3100000}"/>
    <cellStyle name="Normal 10 3 5" xfId="1202" xr:uid="{00000000-0005-0000-0000-0000A4100000}"/>
    <cellStyle name="Normal 10 3 5 2" xfId="2320" xr:uid="{00000000-0005-0000-0000-0000A5100000}"/>
    <cellStyle name="Normal 10 3 5 2 2" xfId="4557" xr:uid="{00000000-0005-0000-0000-0000A6100000}"/>
    <cellStyle name="Normal 10 3 5 2 2 2" xfId="13514" xr:uid="{00000000-0005-0000-0000-0000A7100000}"/>
    <cellStyle name="Normal 10 3 5 2 2 2 2" xfId="26948" xr:uid="{00000000-0005-0000-0000-0000A8100000}"/>
    <cellStyle name="Normal 10 3 5 2 2 2 2 2" xfId="53860" xr:uid="{00000000-0005-0000-0000-0000A9100000}"/>
    <cellStyle name="Normal 10 3 5 2 2 2 3" xfId="40426" xr:uid="{00000000-0005-0000-0000-0000AA100000}"/>
    <cellStyle name="Normal 10 3 5 2 2 3" xfId="9036" xr:uid="{00000000-0005-0000-0000-0000AB100000}"/>
    <cellStyle name="Normal 10 3 5 2 2 3 2" xfId="22470" xr:uid="{00000000-0005-0000-0000-0000AC100000}"/>
    <cellStyle name="Normal 10 3 5 2 2 3 2 2" xfId="49382" xr:uid="{00000000-0005-0000-0000-0000AD100000}"/>
    <cellStyle name="Normal 10 3 5 2 2 3 3" xfId="35948" xr:uid="{00000000-0005-0000-0000-0000AE100000}"/>
    <cellStyle name="Normal 10 3 5 2 2 4" xfId="17991" xr:uid="{00000000-0005-0000-0000-0000AF100000}"/>
    <cellStyle name="Normal 10 3 5 2 2 4 2" xfId="44903" xr:uid="{00000000-0005-0000-0000-0000B0100000}"/>
    <cellStyle name="Normal 10 3 5 2 2 5" xfId="31469" xr:uid="{00000000-0005-0000-0000-0000B1100000}"/>
    <cellStyle name="Normal 10 3 5 2 3" xfId="11277" xr:uid="{00000000-0005-0000-0000-0000B2100000}"/>
    <cellStyle name="Normal 10 3 5 2 3 2" xfId="24711" xr:uid="{00000000-0005-0000-0000-0000B3100000}"/>
    <cellStyle name="Normal 10 3 5 2 3 2 2" xfId="51623" xr:uid="{00000000-0005-0000-0000-0000B4100000}"/>
    <cellStyle name="Normal 10 3 5 2 3 3" xfId="38189" xr:uid="{00000000-0005-0000-0000-0000B5100000}"/>
    <cellStyle name="Normal 10 3 5 2 4" xfId="6799" xr:uid="{00000000-0005-0000-0000-0000B6100000}"/>
    <cellStyle name="Normal 10 3 5 2 4 2" xfId="20233" xr:uid="{00000000-0005-0000-0000-0000B7100000}"/>
    <cellStyle name="Normal 10 3 5 2 4 2 2" xfId="47145" xr:uid="{00000000-0005-0000-0000-0000B8100000}"/>
    <cellStyle name="Normal 10 3 5 2 4 3" xfId="33711" xr:uid="{00000000-0005-0000-0000-0000B9100000}"/>
    <cellStyle name="Normal 10 3 5 2 5" xfId="15754" xr:uid="{00000000-0005-0000-0000-0000BA100000}"/>
    <cellStyle name="Normal 10 3 5 2 5 2" xfId="42666" xr:uid="{00000000-0005-0000-0000-0000BB100000}"/>
    <cellStyle name="Normal 10 3 5 2 6" xfId="29232" xr:uid="{00000000-0005-0000-0000-0000BC100000}"/>
    <cellStyle name="Normal 10 3 5 3" xfId="3439" xr:uid="{00000000-0005-0000-0000-0000BD100000}"/>
    <cellStyle name="Normal 10 3 5 3 2" xfId="12396" xr:uid="{00000000-0005-0000-0000-0000BE100000}"/>
    <cellStyle name="Normal 10 3 5 3 2 2" xfId="25830" xr:uid="{00000000-0005-0000-0000-0000BF100000}"/>
    <cellStyle name="Normal 10 3 5 3 2 2 2" xfId="52742" xr:uid="{00000000-0005-0000-0000-0000C0100000}"/>
    <cellStyle name="Normal 10 3 5 3 2 3" xfId="39308" xr:uid="{00000000-0005-0000-0000-0000C1100000}"/>
    <cellStyle name="Normal 10 3 5 3 3" xfId="7918" xr:uid="{00000000-0005-0000-0000-0000C2100000}"/>
    <cellStyle name="Normal 10 3 5 3 3 2" xfId="21352" xr:uid="{00000000-0005-0000-0000-0000C3100000}"/>
    <cellStyle name="Normal 10 3 5 3 3 2 2" xfId="48264" xr:uid="{00000000-0005-0000-0000-0000C4100000}"/>
    <cellStyle name="Normal 10 3 5 3 3 3" xfId="34830" xr:uid="{00000000-0005-0000-0000-0000C5100000}"/>
    <cellStyle name="Normal 10 3 5 3 4" xfId="16873" xr:uid="{00000000-0005-0000-0000-0000C6100000}"/>
    <cellStyle name="Normal 10 3 5 3 4 2" xfId="43785" xr:uid="{00000000-0005-0000-0000-0000C7100000}"/>
    <cellStyle name="Normal 10 3 5 3 5" xfId="30351" xr:uid="{00000000-0005-0000-0000-0000C8100000}"/>
    <cellStyle name="Normal 10 3 5 4" xfId="10159" xr:uid="{00000000-0005-0000-0000-0000C9100000}"/>
    <cellStyle name="Normal 10 3 5 4 2" xfId="23593" xr:uid="{00000000-0005-0000-0000-0000CA100000}"/>
    <cellStyle name="Normal 10 3 5 4 2 2" xfId="50505" xr:uid="{00000000-0005-0000-0000-0000CB100000}"/>
    <cellStyle name="Normal 10 3 5 4 3" xfId="37071" xr:uid="{00000000-0005-0000-0000-0000CC100000}"/>
    <cellStyle name="Normal 10 3 5 5" xfId="5681" xr:uid="{00000000-0005-0000-0000-0000CD100000}"/>
    <cellStyle name="Normal 10 3 5 5 2" xfId="19115" xr:uid="{00000000-0005-0000-0000-0000CE100000}"/>
    <cellStyle name="Normal 10 3 5 5 2 2" xfId="46027" xr:uid="{00000000-0005-0000-0000-0000CF100000}"/>
    <cellStyle name="Normal 10 3 5 5 3" xfId="32593" xr:uid="{00000000-0005-0000-0000-0000D0100000}"/>
    <cellStyle name="Normal 10 3 5 6" xfId="14636" xr:uid="{00000000-0005-0000-0000-0000D1100000}"/>
    <cellStyle name="Normal 10 3 5 6 2" xfId="41548" xr:uid="{00000000-0005-0000-0000-0000D2100000}"/>
    <cellStyle name="Normal 10 3 5 7" xfId="28114" xr:uid="{00000000-0005-0000-0000-0000D3100000}"/>
    <cellStyle name="Normal 10 3 6" xfId="1425" xr:uid="{00000000-0005-0000-0000-0000D4100000}"/>
    <cellStyle name="Normal 10 3 6 2" xfId="2543" xr:uid="{00000000-0005-0000-0000-0000D5100000}"/>
    <cellStyle name="Normal 10 3 6 2 2" xfId="4780" xr:uid="{00000000-0005-0000-0000-0000D6100000}"/>
    <cellStyle name="Normal 10 3 6 2 2 2" xfId="13737" xr:uid="{00000000-0005-0000-0000-0000D7100000}"/>
    <cellStyle name="Normal 10 3 6 2 2 2 2" xfId="27171" xr:uid="{00000000-0005-0000-0000-0000D8100000}"/>
    <cellStyle name="Normal 10 3 6 2 2 2 2 2" xfId="54083" xr:uid="{00000000-0005-0000-0000-0000D9100000}"/>
    <cellStyle name="Normal 10 3 6 2 2 2 3" xfId="40649" xr:uid="{00000000-0005-0000-0000-0000DA100000}"/>
    <cellStyle name="Normal 10 3 6 2 2 3" xfId="9259" xr:uid="{00000000-0005-0000-0000-0000DB100000}"/>
    <cellStyle name="Normal 10 3 6 2 2 3 2" xfId="22693" xr:uid="{00000000-0005-0000-0000-0000DC100000}"/>
    <cellStyle name="Normal 10 3 6 2 2 3 2 2" xfId="49605" xr:uid="{00000000-0005-0000-0000-0000DD100000}"/>
    <cellStyle name="Normal 10 3 6 2 2 3 3" xfId="36171" xr:uid="{00000000-0005-0000-0000-0000DE100000}"/>
    <cellStyle name="Normal 10 3 6 2 2 4" xfId="18214" xr:uid="{00000000-0005-0000-0000-0000DF100000}"/>
    <cellStyle name="Normal 10 3 6 2 2 4 2" xfId="45126" xr:uid="{00000000-0005-0000-0000-0000E0100000}"/>
    <cellStyle name="Normal 10 3 6 2 2 5" xfId="31692" xr:uid="{00000000-0005-0000-0000-0000E1100000}"/>
    <cellStyle name="Normal 10 3 6 2 3" xfId="11500" xr:uid="{00000000-0005-0000-0000-0000E2100000}"/>
    <cellStyle name="Normal 10 3 6 2 3 2" xfId="24934" xr:uid="{00000000-0005-0000-0000-0000E3100000}"/>
    <cellStyle name="Normal 10 3 6 2 3 2 2" xfId="51846" xr:uid="{00000000-0005-0000-0000-0000E4100000}"/>
    <cellStyle name="Normal 10 3 6 2 3 3" xfId="38412" xr:uid="{00000000-0005-0000-0000-0000E5100000}"/>
    <cellStyle name="Normal 10 3 6 2 4" xfId="7022" xr:uid="{00000000-0005-0000-0000-0000E6100000}"/>
    <cellStyle name="Normal 10 3 6 2 4 2" xfId="20456" xr:uid="{00000000-0005-0000-0000-0000E7100000}"/>
    <cellStyle name="Normal 10 3 6 2 4 2 2" xfId="47368" xr:uid="{00000000-0005-0000-0000-0000E8100000}"/>
    <cellStyle name="Normal 10 3 6 2 4 3" xfId="33934" xr:uid="{00000000-0005-0000-0000-0000E9100000}"/>
    <cellStyle name="Normal 10 3 6 2 5" xfId="15977" xr:uid="{00000000-0005-0000-0000-0000EA100000}"/>
    <cellStyle name="Normal 10 3 6 2 5 2" xfId="42889" xr:uid="{00000000-0005-0000-0000-0000EB100000}"/>
    <cellStyle name="Normal 10 3 6 2 6" xfId="29455" xr:uid="{00000000-0005-0000-0000-0000EC100000}"/>
    <cellStyle name="Normal 10 3 6 3" xfId="3662" xr:uid="{00000000-0005-0000-0000-0000ED100000}"/>
    <cellStyle name="Normal 10 3 6 3 2" xfId="12619" xr:uid="{00000000-0005-0000-0000-0000EE100000}"/>
    <cellStyle name="Normal 10 3 6 3 2 2" xfId="26053" xr:uid="{00000000-0005-0000-0000-0000EF100000}"/>
    <cellStyle name="Normal 10 3 6 3 2 2 2" xfId="52965" xr:uid="{00000000-0005-0000-0000-0000F0100000}"/>
    <cellStyle name="Normal 10 3 6 3 2 3" xfId="39531" xr:uid="{00000000-0005-0000-0000-0000F1100000}"/>
    <cellStyle name="Normal 10 3 6 3 3" xfId="8141" xr:uid="{00000000-0005-0000-0000-0000F2100000}"/>
    <cellStyle name="Normal 10 3 6 3 3 2" xfId="21575" xr:uid="{00000000-0005-0000-0000-0000F3100000}"/>
    <cellStyle name="Normal 10 3 6 3 3 2 2" xfId="48487" xr:uid="{00000000-0005-0000-0000-0000F4100000}"/>
    <cellStyle name="Normal 10 3 6 3 3 3" xfId="35053" xr:uid="{00000000-0005-0000-0000-0000F5100000}"/>
    <cellStyle name="Normal 10 3 6 3 4" xfId="17096" xr:uid="{00000000-0005-0000-0000-0000F6100000}"/>
    <cellStyle name="Normal 10 3 6 3 4 2" xfId="44008" xr:uid="{00000000-0005-0000-0000-0000F7100000}"/>
    <cellStyle name="Normal 10 3 6 3 5" xfId="30574" xr:uid="{00000000-0005-0000-0000-0000F8100000}"/>
    <cellStyle name="Normal 10 3 6 4" xfId="10382" xr:uid="{00000000-0005-0000-0000-0000F9100000}"/>
    <cellStyle name="Normal 10 3 6 4 2" xfId="23816" xr:uid="{00000000-0005-0000-0000-0000FA100000}"/>
    <cellStyle name="Normal 10 3 6 4 2 2" xfId="50728" xr:uid="{00000000-0005-0000-0000-0000FB100000}"/>
    <cellStyle name="Normal 10 3 6 4 3" xfId="37294" xr:uid="{00000000-0005-0000-0000-0000FC100000}"/>
    <cellStyle name="Normal 10 3 6 5" xfId="5904" xr:uid="{00000000-0005-0000-0000-0000FD100000}"/>
    <cellStyle name="Normal 10 3 6 5 2" xfId="19338" xr:uid="{00000000-0005-0000-0000-0000FE100000}"/>
    <cellStyle name="Normal 10 3 6 5 2 2" xfId="46250" xr:uid="{00000000-0005-0000-0000-0000FF100000}"/>
    <cellStyle name="Normal 10 3 6 5 3" xfId="32816" xr:uid="{00000000-0005-0000-0000-000000110000}"/>
    <cellStyle name="Normal 10 3 6 6" xfId="14859" xr:uid="{00000000-0005-0000-0000-000001110000}"/>
    <cellStyle name="Normal 10 3 6 6 2" xfId="41771" xr:uid="{00000000-0005-0000-0000-000002110000}"/>
    <cellStyle name="Normal 10 3 6 7" xfId="28337" xr:uid="{00000000-0005-0000-0000-000003110000}"/>
    <cellStyle name="Normal 10 3 7" xfId="1873" xr:uid="{00000000-0005-0000-0000-000004110000}"/>
    <cellStyle name="Normal 10 3 7 2" xfId="4110" xr:uid="{00000000-0005-0000-0000-000005110000}"/>
    <cellStyle name="Normal 10 3 7 2 2" xfId="13067" xr:uid="{00000000-0005-0000-0000-000006110000}"/>
    <cellStyle name="Normal 10 3 7 2 2 2" xfId="26501" xr:uid="{00000000-0005-0000-0000-000007110000}"/>
    <cellStyle name="Normal 10 3 7 2 2 2 2" xfId="53413" xr:uid="{00000000-0005-0000-0000-000008110000}"/>
    <cellStyle name="Normal 10 3 7 2 2 3" xfId="39979" xr:uid="{00000000-0005-0000-0000-000009110000}"/>
    <cellStyle name="Normal 10 3 7 2 3" xfId="8589" xr:uid="{00000000-0005-0000-0000-00000A110000}"/>
    <cellStyle name="Normal 10 3 7 2 3 2" xfId="22023" xr:uid="{00000000-0005-0000-0000-00000B110000}"/>
    <cellStyle name="Normal 10 3 7 2 3 2 2" xfId="48935" xr:uid="{00000000-0005-0000-0000-00000C110000}"/>
    <cellStyle name="Normal 10 3 7 2 3 3" xfId="35501" xr:uid="{00000000-0005-0000-0000-00000D110000}"/>
    <cellStyle name="Normal 10 3 7 2 4" xfId="17544" xr:uid="{00000000-0005-0000-0000-00000E110000}"/>
    <cellStyle name="Normal 10 3 7 2 4 2" xfId="44456" xr:uid="{00000000-0005-0000-0000-00000F110000}"/>
    <cellStyle name="Normal 10 3 7 2 5" xfId="31022" xr:uid="{00000000-0005-0000-0000-000010110000}"/>
    <cellStyle name="Normal 10 3 7 3" xfId="10830" xr:uid="{00000000-0005-0000-0000-000011110000}"/>
    <cellStyle name="Normal 10 3 7 3 2" xfId="24264" xr:uid="{00000000-0005-0000-0000-000012110000}"/>
    <cellStyle name="Normal 10 3 7 3 2 2" xfId="51176" xr:uid="{00000000-0005-0000-0000-000013110000}"/>
    <cellStyle name="Normal 10 3 7 3 3" xfId="37742" xr:uid="{00000000-0005-0000-0000-000014110000}"/>
    <cellStyle name="Normal 10 3 7 4" xfId="6352" xr:uid="{00000000-0005-0000-0000-000015110000}"/>
    <cellStyle name="Normal 10 3 7 4 2" xfId="19786" xr:uid="{00000000-0005-0000-0000-000016110000}"/>
    <cellStyle name="Normal 10 3 7 4 2 2" xfId="46698" xr:uid="{00000000-0005-0000-0000-000017110000}"/>
    <cellStyle name="Normal 10 3 7 4 3" xfId="33264" xr:uid="{00000000-0005-0000-0000-000018110000}"/>
    <cellStyle name="Normal 10 3 7 5" xfId="15307" xr:uid="{00000000-0005-0000-0000-000019110000}"/>
    <cellStyle name="Normal 10 3 7 5 2" xfId="42219" xr:uid="{00000000-0005-0000-0000-00001A110000}"/>
    <cellStyle name="Normal 10 3 7 6" xfId="28785" xr:uid="{00000000-0005-0000-0000-00001B110000}"/>
    <cellStyle name="Normal 10 3 8" xfId="2992" xr:uid="{00000000-0005-0000-0000-00001C110000}"/>
    <cellStyle name="Normal 10 3 8 2" xfId="11949" xr:uid="{00000000-0005-0000-0000-00001D110000}"/>
    <cellStyle name="Normal 10 3 8 2 2" xfId="25383" xr:uid="{00000000-0005-0000-0000-00001E110000}"/>
    <cellStyle name="Normal 10 3 8 2 2 2" xfId="52295" xr:uid="{00000000-0005-0000-0000-00001F110000}"/>
    <cellStyle name="Normal 10 3 8 2 3" xfId="38861" xr:uid="{00000000-0005-0000-0000-000020110000}"/>
    <cellStyle name="Normal 10 3 8 3" xfId="7471" xr:uid="{00000000-0005-0000-0000-000021110000}"/>
    <cellStyle name="Normal 10 3 8 3 2" xfId="20905" xr:uid="{00000000-0005-0000-0000-000022110000}"/>
    <cellStyle name="Normal 10 3 8 3 2 2" xfId="47817" xr:uid="{00000000-0005-0000-0000-000023110000}"/>
    <cellStyle name="Normal 10 3 8 3 3" xfId="34383" xr:uid="{00000000-0005-0000-0000-000024110000}"/>
    <cellStyle name="Normal 10 3 8 4" xfId="16426" xr:uid="{00000000-0005-0000-0000-000025110000}"/>
    <cellStyle name="Normal 10 3 8 4 2" xfId="43338" xr:uid="{00000000-0005-0000-0000-000026110000}"/>
    <cellStyle name="Normal 10 3 8 5" xfId="29904" xr:uid="{00000000-0005-0000-0000-000027110000}"/>
    <cellStyle name="Normal 10 3 9" xfId="9712" xr:uid="{00000000-0005-0000-0000-000028110000}"/>
    <cellStyle name="Normal 10 3 9 2" xfId="23146" xr:uid="{00000000-0005-0000-0000-000029110000}"/>
    <cellStyle name="Normal 10 3 9 2 2" xfId="50058" xr:uid="{00000000-0005-0000-0000-00002A110000}"/>
    <cellStyle name="Normal 10 3 9 3" xfId="36624" xr:uid="{00000000-0005-0000-0000-00002B110000}"/>
    <cellStyle name="Normal 10 4" xfId="808" xr:uid="{00000000-0005-0000-0000-00002C110000}"/>
    <cellStyle name="Normal 10 4 10" xfId="27766" xr:uid="{00000000-0005-0000-0000-00002D110000}"/>
    <cellStyle name="Normal 10 4 2" xfId="1076" xr:uid="{00000000-0005-0000-0000-00002E110000}"/>
    <cellStyle name="Normal 10 4 2 2" xfId="1747" xr:uid="{00000000-0005-0000-0000-00002F110000}"/>
    <cellStyle name="Normal 10 4 2 2 2" xfId="2865" xr:uid="{00000000-0005-0000-0000-000030110000}"/>
    <cellStyle name="Normal 10 4 2 2 2 2" xfId="5102" xr:uid="{00000000-0005-0000-0000-000031110000}"/>
    <cellStyle name="Normal 10 4 2 2 2 2 2" xfId="14059" xr:uid="{00000000-0005-0000-0000-000032110000}"/>
    <cellStyle name="Normal 10 4 2 2 2 2 2 2" xfId="27493" xr:uid="{00000000-0005-0000-0000-000033110000}"/>
    <cellStyle name="Normal 10 4 2 2 2 2 2 2 2" xfId="54405" xr:uid="{00000000-0005-0000-0000-000034110000}"/>
    <cellStyle name="Normal 10 4 2 2 2 2 2 3" xfId="40971" xr:uid="{00000000-0005-0000-0000-000035110000}"/>
    <cellStyle name="Normal 10 4 2 2 2 2 3" xfId="9581" xr:uid="{00000000-0005-0000-0000-000036110000}"/>
    <cellStyle name="Normal 10 4 2 2 2 2 3 2" xfId="23015" xr:uid="{00000000-0005-0000-0000-000037110000}"/>
    <cellStyle name="Normal 10 4 2 2 2 2 3 2 2" xfId="49927" xr:uid="{00000000-0005-0000-0000-000038110000}"/>
    <cellStyle name="Normal 10 4 2 2 2 2 3 3" xfId="36493" xr:uid="{00000000-0005-0000-0000-000039110000}"/>
    <cellStyle name="Normal 10 4 2 2 2 2 4" xfId="18536" xr:uid="{00000000-0005-0000-0000-00003A110000}"/>
    <cellStyle name="Normal 10 4 2 2 2 2 4 2" xfId="45448" xr:uid="{00000000-0005-0000-0000-00003B110000}"/>
    <cellStyle name="Normal 10 4 2 2 2 2 5" xfId="32014" xr:uid="{00000000-0005-0000-0000-00003C110000}"/>
    <cellStyle name="Normal 10 4 2 2 2 3" xfId="11822" xr:uid="{00000000-0005-0000-0000-00003D110000}"/>
    <cellStyle name="Normal 10 4 2 2 2 3 2" xfId="25256" xr:uid="{00000000-0005-0000-0000-00003E110000}"/>
    <cellStyle name="Normal 10 4 2 2 2 3 2 2" xfId="52168" xr:uid="{00000000-0005-0000-0000-00003F110000}"/>
    <cellStyle name="Normal 10 4 2 2 2 3 3" xfId="38734" xr:uid="{00000000-0005-0000-0000-000040110000}"/>
    <cellStyle name="Normal 10 4 2 2 2 4" xfId="7344" xr:uid="{00000000-0005-0000-0000-000041110000}"/>
    <cellStyle name="Normal 10 4 2 2 2 4 2" xfId="20778" xr:uid="{00000000-0005-0000-0000-000042110000}"/>
    <cellStyle name="Normal 10 4 2 2 2 4 2 2" xfId="47690" xr:uid="{00000000-0005-0000-0000-000043110000}"/>
    <cellStyle name="Normal 10 4 2 2 2 4 3" xfId="34256" xr:uid="{00000000-0005-0000-0000-000044110000}"/>
    <cellStyle name="Normal 10 4 2 2 2 5" xfId="16299" xr:uid="{00000000-0005-0000-0000-000045110000}"/>
    <cellStyle name="Normal 10 4 2 2 2 5 2" xfId="43211" xr:uid="{00000000-0005-0000-0000-000046110000}"/>
    <cellStyle name="Normal 10 4 2 2 2 6" xfId="29777" xr:uid="{00000000-0005-0000-0000-000047110000}"/>
    <cellStyle name="Normal 10 4 2 2 3" xfId="3984" xr:uid="{00000000-0005-0000-0000-000048110000}"/>
    <cellStyle name="Normal 10 4 2 2 3 2" xfId="12941" xr:uid="{00000000-0005-0000-0000-000049110000}"/>
    <cellStyle name="Normal 10 4 2 2 3 2 2" xfId="26375" xr:uid="{00000000-0005-0000-0000-00004A110000}"/>
    <cellStyle name="Normal 10 4 2 2 3 2 2 2" xfId="53287" xr:uid="{00000000-0005-0000-0000-00004B110000}"/>
    <cellStyle name="Normal 10 4 2 2 3 2 3" xfId="39853" xr:uid="{00000000-0005-0000-0000-00004C110000}"/>
    <cellStyle name="Normal 10 4 2 2 3 3" xfId="8463" xr:uid="{00000000-0005-0000-0000-00004D110000}"/>
    <cellStyle name="Normal 10 4 2 2 3 3 2" xfId="21897" xr:uid="{00000000-0005-0000-0000-00004E110000}"/>
    <cellStyle name="Normal 10 4 2 2 3 3 2 2" xfId="48809" xr:uid="{00000000-0005-0000-0000-00004F110000}"/>
    <cellStyle name="Normal 10 4 2 2 3 3 3" xfId="35375" xr:uid="{00000000-0005-0000-0000-000050110000}"/>
    <cellStyle name="Normal 10 4 2 2 3 4" xfId="17418" xr:uid="{00000000-0005-0000-0000-000051110000}"/>
    <cellStyle name="Normal 10 4 2 2 3 4 2" xfId="44330" xr:uid="{00000000-0005-0000-0000-000052110000}"/>
    <cellStyle name="Normal 10 4 2 2 3 5" xfId="30896" xr:uid="{00000000-0005-0000-0000-000053110000}"/>
    <cellStyle name="Normal 10 4 2 2 4" xfId="10704" xr:uid="{00000000-0005-0000-0000-000054110000}"/>
    <cellStyle name="Normal 10 4 2 2 4 2" xfId="24138" xr:uid="{00000000-0005-0000-0000-000055110000}"/>
    <cellStyle name="Normal 10 4 2 2 4 2 2" xfId="51050" xr:uid="{00000000-0005-0000-0000-000056110000}"/>
    <cellStyle name="Normal 10 4 2 2 4 3" xfId="37616" xr:uid="{00000000-0005-0000-0000-000057110000}"/>
    <cellStyle name="Normal 10 4 2 2 5" xfId="6226" xr:uid="{00000000-0005-0000-0000-000058110000}"/>
    <cellStyle name="Normal 10 4 2 2 5 2" xfId="19660" xr:uid="{00000000-0005-0000-0000-000059110000}"/>
    <cellStyle name="Normal 10 4 2 2 5 2 2" xfId="46572" xr:uid="{00000000-0005-0000-0000-00005A110000}"/>
    <cellStyle name="Normal 10 4 2 2 5 3" xfId="33138" xr:uid="{00000000-0005-0000-0000-00005B110000}"/>
    <cellStyle name="Normal 10 4 2 2 6" xfId="15181" xr:uid="{00000000-0005-0000-0000-00005C110000}"/>
    <cellStyle name="Normal 10 4 2 2 6 2" xfId="42093" xr:uid="{00000000-0005-0000-0000-00005D110000}"/>
    <cellStyle name="Normal 10 4 2 2 7" xfId="28659" xr:uid="{00000000-0005-0000-0000-00005E110000}"/>
    <cellStyle name="Normal 10 4 2 3" xfId="2195" xr:uid="{00000000-0005-0000-0000-00005F110000}"/>
    <cellStyle name="Normal 10 4 2 3 2" xfId="4432" xr:uid="{00000000-0005-0000-0000-000060110000}"/>
    <cellStyle name="Normal 10 4 2 3 2 2" xfId="13389" xr:uid="{00000000-0005-0000-0000-000061110000}"/>
    <cellStyle name="Normal 10 4 2 3 2 2 2" xfId="26823" xr:uid="{00000000-0005-0000-0000-000062110000}"/>
    <cellStyle name="Normal 10 4 2 3 2 2 2 2" xfId="53735" xr:uid="{00000000-0005-0000-0000-000063110000}"/>
    <cellStyle name="Normal 10 4 2 3 2 2 3" xfId="40301" xr:uid="{00000000-0005-0000-0000-000064110000}"/>
    <cellStyle name="Normal 10 4 2 3 2 3" xfId="8911" xr:uid="{00000000-0005-0000-0000-000065110000}"/>
    <cellStyle name="Normal 10 4 2 3 2 3 2" xfId="22345" xr:uid="{00000000-0005-0000-0000-000066110000}"/>
    <cellStyle name="Normal 10 4 2 3 2 3 2 2" xfId="49257" xr:uid="{00000000-0005-0000-0000-000067110000}"/>
    <cellStyle name="Normal 10 4 2 3 2 3 3" xfId="35823" xr:uid="{00000000-0005-0000-0000-000068110000}"/>
    <cellStyle name="Normal 10 4 2 3 2 4" xfId="17866" xr:uid="{00000000-0005-0000-0000-000069110000}"/>
    <cellStyle name="Normal 10 4 2 3 2 4 2" xfId="44778" xr:uid="{00000000-0005-0000-0000-00006A110000}"/>
    <cellStyle name="Normal 10 4 2 3 2 5" xfId="31344" xr:uid="{00000000-0005-0000-0000-00006B110000}"/>
    <cellStyle name="Normal 10 4 2 3 3" xfId="11152" xr:uid="{00000000-0005-0000-0000-00006C110000}"/>
    <cellStyle name="Normal 10 4 2 3 3 2" xfId="24586" xr:uid="{00000000-0005-0000-0000-00006D110000}"/>
    <cellStyle name="Normal 10 4 2 3 3 2 2" xfId="51498" xr:uid="{00000000-0005-0000-0000-00006E110000}"/>
    <cellStyle name="Normal 10 4 2 3 3 3" xfId="38064" xr:uid="{00000000-0005-0000-0000-00006F110000}"/>
    <cellStyle name="Normal 10 4 2 3 4" xfId="6674" xr:uid="{00000000-0005-0000-0000-000070110000}"/>
    <cellStyle name="Normal 10 4 2 3 4 2" xfId="20108" xr:uid="{00000000-0005-0000-0000-000071110000}"/>
    <cellStyle name="Normal 10 4 2 3 4 2 2" xfId="47020" xr:uid="{00000000-0005-0000-0000-000072110000}"/>
    <cellStyle name="Normal 10 4 2 3 4 3" xfId="33586" xr:uid="{00000000-0005-0000-0000-000073110000}"/>
    <cellStyle name="Normal 10 4 2 3 5" xfId="15629" xr:uid="{00000000-0005-0000-0000-000074110000}"/>
    <cellStyle name="Normal 10 4 2 3 5 2" xfId="42541" xr:uid="{00000000-0005-0000-0000-000075110000}"/>
    <cellStyle name="Normal 10 4 2 3 6" xfId="29107" xr:uid="{00000000-0005-0000-0000-000076110000}"/>
    <cellStyle name="Normal 10 4 2 4" xfId="3314" xr:uid="{00000000-0005-0000-0000-000077110000}"/>
    <cellStyle name="Normal 10 4 2 4 2" xfId="12271" xr:uid="{00000000-0005-0000-0000-000078110000}"/>
    <cellStyle name="Normal 10 4 2 4 2 2" xfId="25705" xr:uid="{00000000-0005-0000-0000-000079110000}"/>
    <cellStyle name="Normal 10 4 2 4 2 2 2" xfId="52617" xr:uid="{00000000-0005-0000-0000-00007A110000}"/>
    <cellStyle name="Normal 10 4 2 4 2 3" xfId="39183" xr:uid="{00000000-0005-0000-0000-00007B110000}"/>
    <cellStyle name="Normal 10 4 2 4 3" xfId="7793" xr:uid="{00000000-0005-0000-0000-00007C110000}"/>
    <cellStyle name="Normal 10 4 2 4 3 2" xfId="21227" xr:uid="{00000000-0005-0000-0000-00007D110000}"/>
    <cellStyle name="Normal 10 4 2 4 3 2 2" xfId="48139" xr:uid="{00000000-0005-0000-0000-00007E110000}"/>
    <cellStyle name="Normal 10 4 2 4 3 3" xfId="34705" xr:uid="{00000000-0005-0000-0000-00007F110000}"/>
    <cellStyle name="Normal 10 4 2 4 4" xfId="16748" xr:uid="{00000000-0005-0000-0000-000080110000}"/>
    <cellStyle name="Normal 10 4 2 4 4 2" xfId="43660" xr:uid="{00000000-0005-0000-0000-000081110000}"/>
    <cellStyle name="Normal 10 4 2 4 5" xfId="30226" xr:uid="{00000000-0005-0000-0000-000082110000}"/>
    <cellStyle name="Normal 10 4 2 5" xfId="10034" xr:uid="{00000000-0005-0000-0000-000083110000}"/>
    <cellStyle name="Normal 10 4 2 5 2" xfId="23468" xr:uid="{00000000-0005-0000-0000-000084110000}"/>
    <cellStyle name="Normal 10 4 2 5 2 2" xfId="50380" xr:uid="{00000000-0005-0000-0000-000085110000}"/>
    <cellStyle name="Normal 10 4 2 5 3" xfId="36946" xr:uid="{00000000-0005-0000-0000-000086110000}"/>
    <cellStyle name="Normal 10 4 2 6" xfId="5556" xr:uid="{00000000-0005-0000-0000-000087110000}"/>
    <cellStyle name="Normal 10 4 2 6 2" xfId="18990" xr:uid="{00000000-0005-0000-0000-000088110000}"/>
    <cellStyle name="Normal 10 4 2 6 2 2" xfId="45902" xr:uid="{00000000-0005-0000-0000-000089110000}"/>
    <cellStyle name="Normal 10 4 2 6 3" xfId="32468" xr:uid="{00000000-0005-0000-0000-00008A110000}"/>
    <cellStyle name="Normal 10 4 2 7" xfId="14511" xr:uid="{00000000-0005-0000-0000-00008B110000}"/>
    <cellStyle name="Normal 10 4 2 7 2" xfId="41423" xr:uid="{00000000-0005-0000-0000-00008C110000}"/>
    <cellStyle name="Normal 10 4 2 8" xfId="27989" xr:uid="{00000000-0005-0000-0000-00008D110000}"/>
    <cellStyle name="Normal 10 4 3" xfId="1301" xr:uid="{00000000-0005-0000-0000-00008E110000}"/>
    <cellStyle name="Normal 10 4 3 2" xfId="2419" xr:uid="{00000000-0005-0000-0000-00008F110000}"/>
    <cellStyle name="Normal 10 4 3 2 2" xfId="4656" xr:uid="{00000000-0005-0000-0000-000090110000}"/>
    <cellStyle name="Normal 10 4 3 2 2 2" xfId="13613" xr:uid="{00000000-0005-0000-0000-000091110000}"/>
    <cellStyle name="Normal 10 4 3 2 2 2 2" xfId="27047" xr:uid="{00000000-0005-0000-0000-000092110000}"/>
    <cellStyle name="Normal 10 4 3 2 2 2 2 2" xfId="53959" xr:uid="{00000000-0005-0000-0000-000093110000}"/>
    <cellStyle name="Normal 10 4 3 2 2 2 3" xfId="40525" xr:uid="{00000000-0005-0000-0000-000094110000}"/>
    <cellStyle name="Normal 10 4 3 2 2 3" xfId="9135" xr:uid="{00000000-0005-0000-0000-000095110000}"/>
    <cellStyle name="Normal 10 4 3 2 2 3 2" xfId="22569" xr:uid="{00000000-0005-0000-0000-000096110000}"/>
    <cellStyle name="Normal 10 4 3 2 2 3 2 2" xfId="49481" xr:uid="{00000000-0005-0000-0000-000097110000}"/>
    <cellStyle name="Normal 10 4 3 2 2 3 3" xfId="36047" xr:uid="{00000000-0005-0000-0000-000098110000}"/>
    <cellStyle name="Normal 10 4 3 2 2 4" xfId="18090" xr:uid="{00000000-0005-0000-0000-000099110000}"/>
    <cellStyle name="Normal 10 4 3 2 2 4 2" xfId="45002" xr:uid="{00000000-0005-0000-0000-00009A110000}"/>
    <cellStyle name="Normal 10 4 3 2 2 5" xfId="31568" xr:uid="{00000000-0005-0000-0000-00009B110000}"/>
    <cellStyle name="Normal 10 4 3 2 3" xfId="11376" xr:uid="{00000000-0005-0000-0000-00009C110000}"/>
    <cellStyle name="Normal 10 4 3 2 3 2" xfId="24810" xr:uid="{00000000-0005-0000-0000-00009D110000}"/>
    <cellStyle name="Normal 10 4 3 2 3 2 2" xfId="51722" xr:uid="{00000000-0005-0000-0000-00009E110000}"/>
    <cellStyle name="Normal 10 4 3 2 3 3" xfId="38288" xr:uid="{00000000-0005-0000-0000-00009F110000}"/>
    <cellStyle name="Normal 10 4 3 2 4" xfId="6898" xr:uid="{00000000-0005-0000-0000-0000A0110000}"/>
    <cellStyle name="Normal 10 4 3 2 4 2" xfId="20332" xr:uid="{00000000-0005-0000-0000-0000A1110000}"/>
    <cellStyle name="Normal 10 4 3 2 4 2 2" xfId="47244" xr:uid="{00000000-0005-0000-0000-0000A2110000}"/>
    <cellStyle name="Normal 10 4 3 2 4 3" xfId="33810" xr:uid="{00000000-0005-0000-0000-0000A3110000}"/>
    <cellStyle name="Normal 10 4 3 2 5" xfId="15853" xr:uid="{00000000-0005-0000-0000-0000A4110000}"/>
    <cellStyle name="Normal 10 4 3 2 5 2" xfId="42765" xr:uid="{00000000-0005-0000-0000-0000A5110000}"/>
    <cellStyle name="Normal 10 4 3 2 6" xfId="29331" xr:uid="{00000000-0005-0000-0000-0000A6110000}"/>
    <cellStyle name="Normal 10 4 3 3" xfId="3538" xr:uid="{00000000-0005-0000-0000-0000A7110000}"/>
    <cellStyle name="Normal 10 4 3 3 2" xfId="12495" xr:uid="{00000000-0005-0000-0000-0000A8110000}"/>
    <cellStyle name="Normal 10 4 3 3 2 2" xfId="25929" xr:uid="{00000000-0005-0000-0000-0000A9110000}"/>
    <cellStyle name="Normal 10 4 3 3 2 2 2" xfId="52841" xr:uid="{00000000-0005-0000-0000-0000AA110000}"/>
    <cellStyle name="Normal 10 4 3 3 2 3" xfId="39407" xr:uid="{00000000-0005-0000-0000-0000AB110000}"/>
    <cellStyle name="Normal 10 4 3 3 3" xfId="8017" xr:uid="{00000000-0005-0000-0000-0000AC110000}"/>
    <cellStyle name="Normal 10 4 3 3 3 2" xfId="21451" xr:uid="{00000000-0005-0000-0000-0000AD110000}"/>
    <cellStyle name="Normal 10 4 3 3 3 2 2" xfId="48363" xr:uid="{00000000-0005-0000-0000-0000AE110000}"/>
    <cellStyle name="Normal 10 4 3 3 3 3" xfId="34929" xr:uid="{00000000-0005-0000-0000-0000AF110000}"/>
    <cellStyle name="Normal 10 4 3 3 4" xfId="16972" xr:uid="{00000000-0005-0000-0000-0000B0110000}"/>
    <cellStyle name="Normal 10 4 3 3 4 2" xfId="43884" xr:uid="{00000000-0005-0000-0000-0000B1110000}"/>
    <cellStyle name="Normal 10 4 3 3 5" xfId="30450" xr:uid="{00000000-0005-0000-0000-0000B2110000}"/>
    <cellStyle name="Normal 10 4 3 4" xfId="10258" xr:uid="{00000000-0005-0000-0000-0000B3110000}"/>
    <cellStyle name="Normal 10 4 3 4 2" xfId="23692" xr:uid="{00000000-0005-0000-0000-0000B4110000}"/>
    <cellStyle name="Normal 10 4 3 4 2 2" xfId="50604" xr:uid="{00000000-0005-0000-0000-0000B5110000}"/>
    <cellStyle name="Normal 10 4 3 4 3" xfId="37170" xr:uid="{00000000-0005-0000-0000-0000B6110000}"/>
    <cellStyle name="Normal 10 4 3 5" xfId="5780" xr:uid="{00000000-0005-0000-0000-0000B7110000}"/>
    <cellStyle name="Normal 10 4 3 5 2" xfId="19214" xr:uid="{00000000-0005-0000-0000-0000B8110000}"/>
    <cellStyle name="Normal 10 4 3 5 2 2" xfId="46126" xr:uid="{00000000-0005-0000-0000-0000B9110000}"/>
    <cellStyle name="Normal 10 4 3 5 3" xfId="32692" xr:uid="{00000000-0005-0000-0000-0000BA110000}"/>
    <cellStyle name="Normal 10 4 3 6" xfId="14735" xr:uid="{00000000-0005-0000-0000-0000BB110000}"/>
    <cellStyle name="Normal 10 4 3 6 2" xfId="41647" xr:uid="{00000000-0005-0000-0000-0000BC110000}"/>
    <cellStyle name="Normal 10 4 3 7" xfId="28213" xr:uid="{00000000-0005-0000-0000-0000BD110000}"/>
    <cellStyle name="Normal 10 4 4" xfId="1524" xr:uid="{00000000-0005-0000-0000-0000BE110000}"/>
    <cellStyle name="Normal 10 4 4 2" xfId="2642" xr:uid="{00000000-0005-0000-0000-0000BF110000}"/>
    <cellStyle name="Normal 10 4 4 2 2" xfId="4879" xr:uid="{00000000-0005-0000-0000-0000C0110000}"/>
    <cellStyle name="Normal 10 4 4 2 2 2" xfId="13836" xr:uid="{00000000-0005-0000-0000-0000C1110000}"/>
    <cellStyle name="Normal 10 4 4 2 2 2 2" xfId="27270" xr:uid="{00000000-0005-0000-0000-0000C2110000}"/>
    <cellStyle name="Normal 10 4 4 2 2 2 2 2" xfId="54182" xr:uid="{00000000-0005-0000-0000-0000C3110000}"/>
    <cellStyle name="Normal 10 4 4 2 2 2 3" xfId="40748" xr:uid="{00000000-0005-0000-0000-0000C4110000}"/>
    <cellStyle name="Normal 10 4 4 2 2 3" xfId="9358" xr:uid="{00000000-0005-0000-0000-0000C5110000}"/>
    <cellStyle name="Normal 10 4 4 2 2 3 2" xfId="22792" xr:uid="{00000000-0005-0000-0000-0000C6110000}"/>
    <cellStyle name="Normal 10 4 4 2 2 3 2 2" xfId="49704" xr:uid="{00000000-0005-0000-0000-0000C7110000}"/>
    <cellStyle name="Normal 10 4 4 2 2 3 3" xfId="36270" xr:uid="{00000000-0005-0000-0000-0000C8110000}"/>
    <cellStyle name="Normal 10 4 4 2 2 4" xfId="18313" xr:uid="{00000000-0005-0000-0000-0000C9110000}"/>
    <cellStyle name="Normal 10 4 4 2 2 4 2" xfId="45225" xr:uid="{00000000-0005-0000-0000-0000CA110000}"/>
    <cellStyle name="Normal 10 4 4 2 2 5" xfId="31791" xr:uid="{00000000-0005-0000-0000-0000CB110000}"/>
    <cellStyle name="Normal 10 4 4 2 3" xfId="11599" xr:uid="{00000000-0005-0000-0000-0000CC110000}"/>
    <cellStyle name="Normal 10 4 4 2 3 2" xfId="25033" xr:uid="{00000000-0005-0000-0000-0000CD110000}"/>
    <cellStyle name="Normal 10 4 4 2 3 2 2" xfId="51945" xr:uid="{00000000-0005-0000-0000-0000CE110000}"/>
    <cellStyle name="Normal 10 4 4 2 3 3" xfId="38511" xr:uid="{00000000-0005-0000-0000-0000CF110000}"/>
    <cellStyle name="Normal 10 4 4 2 4" xfId="7121" xr:uid="{00000000-0005-0000-0000-0000D0110000}"/>
    <cellStyle name="Normal 10 4 4 2 4 2" xfId="20555" xr:uid="{00000000-0005-0000-0000-0000D1110000}"/>
    <cellStyle name="Normal 10 4 4 2 4 2 2" xfId="47467" xr:uid="{00000000-0005-0000-0000-0000D2110000}"/>
    <cellStyle name="Normal 10 4 4 2 4 3" xfId="34033" xr:uid="{00000000-0005-0000-0000-0000D3110000}"/>
    <cellStyle name="Normal 10 4 4 2 5" xfId="16076" xr:uid="{00000000-0005-0000-0000-0000D4110000}"/>
    <cellStyle name="Normal 10 4 4 2 5 2" xfId="42988" xr:uid="{00000000-0005-0000-0000-0000D5110000}"/>
    <cellStyle name="Normal 10 4 4 2 6" xfId="29554" xr:uid="{00000000-0005-0000-0000-0000D6110000}"/>
    <cellStyle name="Normal 10 4 4 3" xfId="3761" xr:uid="{00000000-0005-0000-0000-0000D7110000}"/>
    <cellStyle name="Normal 10 4 4 3 2" xfId="12718" xr:uid="{00000000-0005-0000-0000-0000D8110000}"/>
    <cellStyle name="Normal 10 4 4 3 2 2" xfId="26152" xr:uid="{00000000-0005-0000-0000-0000D9110000}"/>
    <cellStyle name="Normal 10 4 4 3 2 2 2" xfId="53064" xr:uid="{00000000-0005-0000-0000-0000DA110000}"/>
    <cellStyle name="Normal 10 4 4 3 2 3" xfId="39630" xr:uid="{00000000-0005-0000-0000-0000DB110000}"/>
    <cellStyle name="Normal 10 4 4 3 3" xfId="8240" xr:uid="{00000000-0005-0000-0000-0000DC110000}"/>
    <cellStyle name="Normal 10 4 4 3 3 2" xfId="21674" xr:uid="{00000000-0005-0000-0000-0000DD110000}"/>
    <cellStyle name="Normal 10 4 4 3 3 2 2" xfId="48586" xr:uid="{00000000-0005-0000-0000-0000DE110000}"/>
    <cellStyle name="Normal 10 4 4 3 3 3" xfId="35152" xr:uid="{00000000-0005-0000-0000-0000DF110000}"/>
    <cellStyle name="Normal 10 4 4 3 4" xfId="17195" xr:uid="{00000000-0005-0000-0000-0000E0110000}"/>
    <cellStyle name="Normal 10 4 4 3 4 2" xfId="44107" xr:uid="{00000000-0005-0000-0000-0000E1110000}"/>
    <cellStyle name="Normal 10 4 4 3 5" xfId="30673" xr:uid="{00000000-0005-0000-0000-0000E2110000}"/>
    <cellStyle name="Normal 10 4 4 4" xfId="10481" xr:uid="{00000000-0005-0000-0000-0000E3110000}"/>
    <cellStyle name="Normal 10 4 4 4 2" xfId="23915" xr:uid="{00000000-0005-0000-0000-0000E4110000}"/>
    <cellStyle name="Normal 10 4 4 4 2 2" xfId="50827" xr:uid="{00000000-0005-0000-0000-0000E5110000}"/>
    <cellStyle name="Normal 10 4 4 4 3" xfId="37393" xr:uid="{00000000-0005-0000-0000-0000E6110000}"/>
    <cellStyle name="Normal 10 4 4 5" xfId="6003" xr:uid="{00000000-0005-0000-0000-0000E7110000}"/>
    <cellStyle name="Normal 10 4 4 5 2" xfId="19437" xr:uid="{00000000-0005-0000-0000-0000E8110000}"/>
    <cellStyle name="Normal 10 4 4 5 2 2" xfId="46349" xr:uid="{00000000-0005-0000-0000-0000E9110000}"/>
    <cellStyle name="Normal 10 4 4 5 3" xfId="32915" xr:uid="{00000000-0005-0000-0000-0000EA110000}"/>
    <cellStyle name="Normal 10 4 4 6" xfId="14958" xr:uid="{00000000-0005-0000-0000-0000EB110000}"/>
    <cellStyle name="Normal 10 4 4 6 2" xfId="41870" xr:uid="{00000000-0005-0000-0000-0000EC110000}"/>
    <cellStyle name="Normal 10 4 4 7" xfId="28436" xr:uid="{00000000-0005-0000-0000-0000ED110000}"/>
    <cellStyle name="Normal 10 4 5" xfId="1972" xr:uid="{00000000-0005-0000-0000-0000EE110000}"/>
    <cellStyle name="Normal 10 4 5 2" xfId="4209" xr:uid="{00000000-0005-0000-0000-0000EF110000}"/>
    <cellStyle name="Normal 10 4 5 2 2" xfId="13166" xr:uid="{00000000-0005-0000-0000-0000F0110000}"/>
    <cellStyle name="Normal 10 4 5 2 2 2" xfId="26600" xr:uid="{00000000-0005-0000-0000-0000F1110000}"/>
    <cellStyle name="Normal 10 4 5 2 2 2 2" xfId="53512" xr:uid="{00000000-0005-0000-0000-0000F2110000}"/>
    <cellStyle name="Normal 10 4 5 2 2 3" xfId="40078" xr:uid="{00000000-0005-0000-0000-0000F3110000}"/>
    <cellStyle name="Normal 10 4 5 2 3" xfId="8688" xr:uid="{00000000-0005-0000-0000-0000F4110000}"/>
    <cellStyle name="Normal 10 4 5 2 3 2" xfId="22122" xr:uid="{00000000-0005-0000-0000-0000F5110000}"/>
    <cellStyle name="Normal 10 4 5 2 3 2 2" xfId="49034" xr:uid="{00000000-0005-0000-0000-0000F6110000}"/>
    <cellStyle name="Normal 10 4 5 2 3 3" xfId="35600" xr:uid="{00000000-0005-0000-0000-0000F7110000}"/>
    <cellStyle name="Normal 10 4 5 2 4" xfId="17643" xr:uid="{00000000-0005-0000-0000-0000F8110000}"/>
    <cellStyle name="Normal 10 4 5 2 4 2" xfId="44555" xr:uid="{00000000-0005-0000-0000-0000F9110000}"/>
    <cellStyle name="Normal 10 4 5 2 5" xfId="31121" xr:uid="{00000000-0005-0000-0000-0000FA110000}"/>
    <cellStyle name="Normal 10 4 5 3" xfId="10929" xr:uid="{00000000-0005-0000-0000-0000FB110000}"/>
    <cellStyle name="Normal 10 4 5 3 2" xfId="24363" xr:uid="{00000000-0005-0000-0000-0000FC110000}"/>
    <cellStyle name="Normal 10 4 5 3 2 2" xfId="51275" xr:uid="{00000000-0005-0000-0000-0000FD110000}"/>
    <cellStyle name="Normal 10 4 5 3 3" xfId="37841" xr:uid="{00000000-0005-0000-0000-0000FE110000}"/>
    <cellStyle name="Normal 10 4 5 4" xfId="6451" xr:uid="{00000000-0005-0000-0000-0000FF110000}"/>
    <cellStyle name="Normal 10 4 5 4 2" xfId="19885" xr:uid="{00000000-0005-0000-0000-000000120000}"/>
    <cellStyle name="Normal 10 4 5 4 2 2" xfId="46797" xr:uid="{00000000-0005-0000-0000-000001120000}"/>
    <cellStyle name="Normal 10 4 5 4 3" xfId="33363" xr:uid="{00000000-0005-0000-0000-000002120000}"/>
    <cellStyle name="Normal 10 4 5 5" xfId="15406" xr:uid="{00000000-0005-0000-0000-000003120000}"/>
    <cellStyle name="Normal 10 4 5 5 2" xfId="42318" xr:uid="{00000000-0005-0000-0000-000004120000}"/>
    <cellStyle name="Normal 10 4 5 6" xfId="28884" xr:uid="{00000000-0005-0000-0000-000005120000}"/>
    <cellStyle name="Normal 10 4 6" xfId="3091" xr:uid="{00000000-0005-0000-0000-000006120000}"/>
    <cellStyle name="Normal 10 4 6 2" xfId="12048" xr:uid="{00000000-0005-0000-0000-000007120000}"/>
    <cellStyle name="Normal 10 4 6 2 2" xfId="25482" xr:uid="{00000000-0005-0000-0000-000008120000}"/>
    <cellStyle name="Normal 10 4 6 2 2 2" xfId="52394" xr:uid="{00000000-0005-0000-0000-000009120000}"/>
    <cellStyle name="Normal 10 4 6 2 3" xfId="38960" xr:uid="{00000000-0005-0000-0000-00000A120000}"/>
    <cellStyle name="Normal 10 4 6 3" xfId="7570" xr:uid="{00000000-0005-0000-0000-00000B120000}"/>
    <cellStyle name="Normal 10 4 6 3 2" xfId="21004" xr:uid="{00000000-0005-0000-0000-00000C120000}"/>
    <cellStyle name="Normal 10 4 6 3 2 2" xfId="47916" xr:uid="{00000000-0005-0000-0000-00000D120000}"/>
    <cellStyle name="Normal 10 4 6 3 3" xfId="34482" xr:uid="{00000000-0005-0000-0000-00000E120000}"/>
    <cellStyle name="Normal 10 4 6 4" xfId="16525" xr:uid="{00000000-0005-0000-0000-00000F120000}"/>
    <cellStyle name="Normal 10 4 6 4 2" xfId="43437" xr:uid="{00000000-0005-0000-0000-000010120000}"/>
    <cellStyle name="Normal 10 4 6 5" xfId="30003" xr:uid="{00000000-0005-0000-0000-000011120000}"/>
    <cellStyle name="Normal 10 4 7" xfId="9811" xr:uid="{00000000-0005-0000-0000-000012120000}"/>
    <cellStyle name="Normal 10 4 7 2" xfId="23245" xr:uid="{00000000-0005-0000-0000-000013120000}"/>
    <cellStyle name="Normal 10 4 7 2 2" xfId="50157" xr:uid="{00000000-0005-0000-0000-000014120000}"/>
    <cellStyle name="Normal 10 4 7 3" xfId="36723" xr:uid="{00000000-0005-0000-0000-000015120000}"/>
    <cellStyle name="Normal 10 4 8" xfId="5333" xr:uid="{00000000-0005-0000-0000-000016120000}"/>
    <cellStyle name="Normal 10 4 8 2" xfId="18767" xr:uid="{00000000-0005-0000-0000-000017120000}"/>
    <cellStyle name="Normal 10 4 8 2 2" xfId="45679" xr:uid="{00000000-0005-0000-0000-000018120000}"/>
    <cellStyle name="Normal 10 4 8 3" xfId="32245" xr:uid="{00000000-0005-0000-0000-000019120000}"/>
    <cellStyle name="Normal 10 4 9" xfId="14288" xr:uid="{00000000-0005-0000-0000-00001A120000}"/>
    <cellStyle name="Normal 10 4 9 2" xfId="41200" xr:uid="{00000000-0005-0000-0000-00001B120000}"/>
    <cellStyle name="Normal 10 5" xfId="736" xr:uid="{00000000-0005-0000-0000-00001C120000}"/>
    <cellStyle name="Normal 10 5 10" xfId="27694" xr:uid="{00000000-0005-0000-0000-00001D120000}"/>
    <cellStyle name="Normal 10 5 2" xfId="1004" xr:uid="{00000000-0005-0000-0000-00001E120000}"/>
    <cellStyle name="Normal 10 5 2 2" xfId="1675" xr:uid="{00000000-0005-0000-0000-00001F120000}"/>
    <cellStyle name="Normal 10 5 2 2 2" xfId="2793" xr:uid="{00000000-0005-0000-0000-000020120000}"/>
    <cellStyle name="Normal 10 5 2 2 2 2" xfId="5030" xr:uid="{00000000-0005-0000-0000-000021120000}"/>
    <cellStyle name="Normal 10 5 2 2 2 2 2" xfId="13987" xr:uid="{00000000-0005-0000-0000-000022120000}"/>
    <cellStyle name="Normal 10 5 2 2 2 2 2 2" xfId="27421" xr:uid="{00000000-0005-0000-0000-000023120000}"/>
    <cellStyle name="Normal 10 5 2 2 2 2 2 2 2" xfId="54333" xr:uid="{00000000-0005-0000-0000-000024120000}"/>
    <cellStyle name="Normal 10 5 2 2 2 2 2 3" xfId="40899" xr:uid="{00000000-0005-0000-0000-000025120000}"/>
    <cellStyle name="Normal 10 5 2 2 2 2 3" xfId="9509" xr:uid="{00000000-0005-0000-0000-000026120000}"/>
    <cellStyle name="Normal 10 5 2 2 2 2 3 2" xfId="22943" xr:uid="{00000000-0005-0000-0000-000027120000}"/>
    <cellStyle name="Normal 10 5 2 2 2 2 3 2 2" xfId="49855" xr:uid="{00000000-0005-0000-0000-000028120000}"/>
    <cellStyle name="Normal 10 5 2 2 2 2 3 3" xfId="36421" xr:uid="{00000000-0005-0000-0000-000029120000}"/>
    <cellStyle name="Normal 10 5 2 2 2 2 4" xfId="18464" xr:uid="{00000000-0005-0000-0000-00002A120000}"/>
    <cellStyle name="Normal 10 5 2 2 2 2 4 2" xfId="45376" xr:uid="{00000000-0005-0000-0000-00002B120000}"/>
    <cellStyle name="Normal 10 5 2 2 2 2 5" xfId="31942" xr:uid="{00000000-0005-0000-0000-00002C120000}"/>
    <cellStyle name="Normal 10 5 2 2 2 3" xfId="11750" xr:uid="{00000000-0005-0000-0000-00002D120000}"/>
    <cellStyle name="Normal 10 5 2 2 2 3 2" xfId="25184" xr:uid="{00000000-0005-0000-0000-00002E120000}"/>
    <cellStyle name="Normal 10 5 2 2 2 3 2 2" xfId="52096" xr:uid="{00000000-0005-0000-0000-00002F120000}"/>
    <cellStyle name="Normal 10 5 2 2 2 3 3" xfId="38662" xr:uid="{00000000-0005-0000-0000-000030120000}"/>
    <cellStyle name="Normal 10 5 2 2 2 4" xfId="7272" xr:uid="{00000000-0005-0000-0000-000031120000}"/>
    <cellStyle name="Normal 10 5 2 2 2 4 2" xfId="20706" xr:uid="{00000000-0005-0000-0000-000032120000}"/>
    <cellStyle name="Normal 10 5 2 2 2 4 2 2" xfId="47618" xr:uid="{00000000-0005-0000-0000-000033120000}"/>
    <cellStyle name="Normal 10 5 2 2 2 4 3" xfId="34184" xr:uid="{00000000-0005-0000-0000-000034120000}"/>
    <cellStyle name="Normal 10 5 2 2 2 5" xfId="16227" xr:uid="{00000000-0005-0000-0000-000035120000}"/>
    <cellStyle name="Normal 10 5 2 2 2 5 2" xfId="43139" xr:uid="{00000000-0005-0000-0000-000036120000}"/>
    <cellStyle name="Normal 10 5 2 2 2 6" xfId="29705" xr:uid="{00000000-0005-0000-0000-000037120000}"/>
    <cellStyle name="Normal 10 5 2 2 3" xfId="3912" xr:uid="{00000000-0005-0000-0000-000038120000}"/>
    <cellStyle name="Normal 10 5 2 2 3 2" xfId="12869" xr:uid="{00000000-0005-0000-0000-000039120000}"/>
    <cellStyle name="Normal 10 5 2 2 3 2 2" xfId="26303" xr:uid="{00000000-0005-0000-0000-00003A120000}"/>
    <cellStyle name="Normal 10 5 2 2 3 2 2 2" xfId="53215" xr:uid="{00000000-0005-0000-0000-00003B120000}"/>
    <cellStyle name="Normal 10 5 2 2 3 2 3" xfId="39781" xr:uid="{00000000-0005-0000-0000-00003C120000}"/>
    <cellStyle name="Normal 10 5 2 2 3 3" xfId="8391" xr:uid="{00000000-0005-0000-0000-00003D120000}"/>
    <cellStyle name="Normal 10 5 2 2 3 3 2" xfId="21825" xr:uid="{00000000-0005-0000-0000-00003E120000}"/>
    <cellStyle name="Normal 10 5 2 2 3 3 2 2" xfId="48737" xr:uid="{00000000-0005-0000-0000-00003F120000}"/>
    <cellStyle name="Normal 10 5 2 2 3 3 3" xfId="35303" xr:uid="{00000000-0005-0000-0000-000040120000}"/>
    <cellStyle name="Normal 10 5 2 2 3 4" xfId="17346" xr:uid="{00000000-0005-0000-0000-000041120000}"/>
    <cellStyle name="Normal 10 5 2 2 3 4 2" xfId="44258" xr:uid="{00000000-0005-0000-0000-000042120000}"/>
    <cellStyle name="Normal 10 5 2 2 3 5" xfId="30824" xr:uid="{00000000-0005-0000-0000-000043120000}"/>
    <cellStyle name="Normal 10 5 2 2 4" xfId="10632" xr:uid="{00000000-0005-0000-0000-000044120000}"/>
    <cellStyle name="Normal 10 5 2 2 4 2" xfId="24066" xr:uid="{00000000-0005-0000-0000-000045120000}"/>
    <cellStyle name="Normal 10 5 2 2 4 2 2" xfId="50978" xr:uid="{00000000-0005-0000-0000-000046120000}"/>
    <cellStyle name="Normal 10 5 2 2 4 3" xfId="37544" xr:uid="{00000000-0005-0000-0000-000047120000}"/>
    <cellStyle name="Normal 10 5 2 2 5" xfId="6154" xr:uid="{00000000-0005-0000-0000-000048120000}"/>
    <cellStyle name="Normal 10 5 2 2 5 2" xfId="19588" xr:uid="{00000000-0005-0000-0000-000049120000}"/>
    <cellStyle name="Normal 10 5 2 2 5 2 2" xfId="46500" xr:uid="{00000000-0005-0000-0000-00004A120000}"/>
    <cellStyle name="Normal 10 5 2 2 5 3" xfId="33066" xr:uid="{00000000-0005-0000-0000-00004B120000}"/>
    <cellStyle name="Normal 10 5 2 2 6" xfId="15109" xr:uid="{00000000-0005-0000-0000-00004C120000}"/>
    <cellStyle name="Normal 10 5 2 2 6 2" xfId="42021" xr:uid="{00000000-0005-0000-0000-00004D120000}"/>
    <cellStyle name="Normal 10 5 2 2 7" xfId="28587" xr:uid="{00000000-0005-0000-0000-00004E120000}"/>
    <cellStyle name="Normal 10 5 2 3" xfId="2123" xr:uid="{00000000-0005-0000-0000-00004F120000}"/>
    <cellStyle name="Normal 10 5 2 3 2" xfId="4360" xr:uid="{00000000-0005-0000-0000-000050120000}"/>
    <cellStyle name="Normal 10 5 2 3 2 2" xfId="13317" xr:uid="{00000000-0005-0000-0000-000051120000}"/>
    <cellStyle name="Normal 10 5 2 3 2 2 2" xfId="26751" xr:uid="{00000000-0005-0000-0000-000052120000}"/>
    <cellStyle name="Normal 10 5 2 3 2 2 2 2" xfId="53663" xr:uid="{00000000-0005-0000-0000-000053120000}"/>
    <cellStyle name="Normal 10 5 2 3 2 2 3" xfId="40229" xr:uid="{00000000-0005-0000-0000-000054120000}"/>
    <cellStyle name="Normal 10 5 2 3 2 3" xfId="8839" xr:uid="{00000000-0005-0000-0000-000055120000}"/>
    <cellStyle name="Normal 10 5 2 3 2 3 2" xfId="22273" xr:uid="{00000000-0005-0000-0000-000056120000}"/>
    <cellStyle name="Normal 10 5 2 3 2 3 2 2" xfId="49185" xr:uid="{00000000-0005-0000-0000-000057120000}"/>
    <cellStyle name="Normal 10 5 2 3 2 3 3" xfId="35751" xr:uid="{00000000-0005-0000-0000-000058120000}"/>
    <cellStyle name="Normal 10 5 2 3 2 4" xfId="17794" xr:uid="{00000000-0005-0000-0000-000059120000}"/>
    <cellStyle name="Normal 10 5 2 3 2 4 2" xfId="44706" xr:uid="{00000000-0005-0000-0000-00005A120000}"/>
    <cellStyle name="Normal 10 5 2 3 2 5" xfId="31272" xr:uid="{00000000-0005-0000-0000-00005B120000}"/>
    <cellStyle name="Normal 10 5 2 3 3" xfId="11080" xr:uid="{00000000-0005-0000-0000-00005C120000}"/>
    <cellStyle name="Normal 10 5 2 3 3 2" xfId="24514" xr:uid="{00000000-0005-0000-0000-00005D120000}"/>
    <cellStyle name="Normal 10 5 2 3 3 2 2" xfId="51426" xr:uid="{00000000-0005-0000-0000-00005E120000}"/>
    <cellStyle name="Normal 10 5 2 3 3 3" xfId="37992" xr:uid="{00000000-0005-0000-0000-00005F120000}"/>
    <cellStyle name="Normal 10 5 2 3 4" xfId="6602" xr:uid="{00000000-0005-0000-0000-000060120000}"/>
    <cellStyle name="Normal 10 5 2 3 4 2" xfId="20036" xr:uid="{00000000-0005-0000-0000-000061120000}"/>
    <cellStyle name="Normal 10 5 2 3 4 2 2" xfId="46948" xr:uid="{00000000-0005-0000-0000-000062120000}"/>
    <cellStyle name="Normal 10 5 2 3 4 3" xfId="33514" xr:uid="{00000000-0005-0000-0000-000063120000}"/>
    <cellStyle name="Normal 10 5 2 3 5" xfId="15557" xr:uid="{00000000-0005-0000-0000-000064120000}"/>
    <cellStyle name="Normal 10 5 2 3 5 2" xfId="42469" xr:uid="{00000000-0005-0000-0000-000065120000}"/>
    <cellStyle name="Normal 10 5 2 3 6" xfId="29035" xr:uid="{00000000-0005-0000-0000-000066120000}"/>
    <cellStyle name="Normal 10 5 2 4" xfId="3242" xr:uid="{00000000-0005-0000-0000-000067120000}"/>
    <cellStyle name="Normal 10 5 2 4 2" xfId="12199" xr:uid="{00000000-0005-0000-0000-000068120000}"/>
    <cellStyle name="Normal 10 5 2 4 2 2" xfId="25633" xr:uid="{00000000-0005-0000-0000-000069120000}"/>
    <cellStyle name="Normal 10 5 2 4 2 2 2" xfId="52545" xr:uid="{00000000-0005-0000-0000-00006A120000}"/>
    <cellStyle name="Normal 10 5 2 4 2 3" xfId="39111" xr:uid="{00000000-0005-0000-0000-00006B120000}"/>
    <cellStyle name="Normal 10 5 2 4 3" xfId="7721" xr:uid="{00000000-0005-0000-0000-00006C120000}"/>
    <cellStyle name="Normal 10 5 2 4 3 2" xfId="21155" xr:uid="{00000000-0005-0000-0000-00006D120000}"/>
    <cellStyle name="Normal 10 5 2 4 3 2 2" xfId="48067" xr:uid="{00000000-0005-0000-0000-00006E120000}"/>
    <cellStyle name="Normal 10 5 2 4 3 3" xfId="34633" xr:uid="{00000000-0005-0000-0000-00006F120000}"/>
    <cellStyle name="Normal 10 5 2 4 4" xfId="16676" xr:uid="{00000000-0005-0000-0000-000070120000}"/>
    <cellStyle name="Normal 10 5 2 4 4 2" xfId="43588" xr:uid="{00000000-0005-0000-0000-000071120000}"/>
    <cellStyle name="Normal 10 5 2 4 5" xfId="30154" xr:uid="{00000000-0005-0000-0000-000072120000}"/>
    <cellStyle name="Normal 10 5 2 5" xfId="9962" xr:uid="{00000000-0005-0000-0000-000073120000}"/>
    <cellStyle name="Normal 10 5 2 5 2" xfId="23396" xr:uid="{00000000-0005-0000-0000-000074120000}"/>
    <cellStyle name="Normal 10 5 2 5 2 2" xfId="50308" xr:uid="{00000000-0005-0000-0000-000075120000}"/>
    <cellStyle name="Normal 10 5 2 5 3" xfId="36874" xr:uid="{00000000-0005-0000-0000-000076120000}"/>
    <cellStyle name="Normal 10 5 2 6" xfId="5484" xr:uid="{00000000-0005-0000-0000-000077120000}"/>
    <cellStyle name="Normal 10 5 2 6 2" xfId="18918" xr:uid="{00000000-0005-0000-0000-000078120000}"/>
    <cellStyle name="Normal 10 5 2 6 2 2" xfId="45830" xr:uid="{00000000-0005-0000-0000-000079120000}"/>
    <cellStyle name="Normal 10 5 2 6 3" xfId="32396" xr:uid="{00000000-0005-0000-0000-00007A120000}"/>
    <cellStyle name="Normal 10 5 2 7" xfId="14439" xr:uid="{00000000-0005-0000-0000-00007B120000}"/>
    <cellStyle name="Normal 10 5 2 7 2" xfId="41351" xr:uid="{00000000-0005-0000-0000-00007C120000}"/>
    <cellStyle name="Normal 10 5 2 8" xfId="27917" xr:uid="{00000000-0005-0000-0000-00007D120000}"/>
    <cellStyle name="Normal 10 5 3" xfId="1229" xr:uid="{00000000-0005-0000-0000-00007E120000}"/>
    <cellStyle name="Normal 10 5 3 2" xfId="2347" xr:uid="{00000000-0005-0000-0000-00007F120000}"/>
    <cellStyle name="Normal 10 5 3 2 2" xfId="4584" xr:uid="{00000000-0005-0000-0000-000080120000}"/>
    <cellStyle name="Normal 10 5 3 2 2 2" xfId="13541" xr:uid="{00000000-0005-0000-0000-000081120000}"/>
    <cellStyle name="Normal 10 5 3 2 2 2 2" xfId="26975" xr:uid="{00000000-0005-0000-0000-000082120000}"/>
    <cellStyle name="Normal 10 5 3 2 2 2 2 2" xfId="53887" xr:uid="{00000000-0005-0000-0000-000083120000}"/>
    <cellStyle name="Normal 10 5 3 2 2 2 3" xfId="40453" xr:uid="{00000000-0005-0000-0000-000084120000}"/>
    <cellStyle name="Normal 10 5 3 2 2 3" xfId="9063" xr:uid="{00000000-0005-0000-0000-000085120000}"/>
    <cellStyle name="Normal 10 5 3 2 2 3 2" xfId="22497" xr:uid="{00000000-0005-0000-0000-000086120000}"/>
    <cellStyle name="Normal 10 5 3 2 2 3 2 2" xfId="49409" xr:uid="{00000000-0005-0000-0000-000087120000}"/>
    <cellStyle name="Normal 10 5 3 2 2 3 3" xfId="35975" xr:uid="{00000000-0005-0000-0000-000088120000}"/>
    <cellStyle name="Normal 10 5 3 2 2 4" xfId="18018" xr:uid="{00000000-0005-0000-0000-000089120000}"/>
    <cellStyle name="Normal 10 5 3 2 2 4 2" xfId="44930" xr:uid="{00000000-0005-0000-0000-00008A120000}"/>
    <cellStyle name="Normal 10 5 3 2 2 5" xfId="31496" xr:uid="{00000000-0005-0000-0000-00008B120000}"/>
    <cellStyle name="Normal 10 5 3 2 3" xfId="11304" xr:uid="{00000000-0005-0000-0000-00008C120000}"/>
    <cellStyle name="Normal 10 5 3 2 3 2" xfId="24738" xr:uid="{00000000-0005-0000-0000-00008D120000}"/>
    <cellStyle name="Normal 10 5 3 2 3 2 2" xfId="51650" xr:uid="{00000000-0005-0000-0000-00008E120000}"/>
    <cellStyle name="Normal 10 5 3 2 3 3" xfId="38216" xr:uid="{00000000-0005-0000-0000-00008F120000}"/>
    <cellStyle name="Normal 10 5 3 2 4" xfId="6826" xr:uid="{00000000-0005-0000-0000-000090120000}"/>
    <cellStyle name="Normal 10 5 3 2 4 2" xfId="20260" xr:uid="{00000000-0005-0000-0000-000091120000}"/>
    <cellStyle name="Normal 10 5 3 2 4 2 2" xfId="47172" xr:uid="{00000000-0005-0000-0000-000092120000}"/>
    <cellStyle name="Normal 10 5 3 2 4 3" xfId="33738" xr:uid="{00000000-0005-0000-0000-000093120000}"/>
    <cellStyle name="Normal 10 5 3 2 5" xfId="15781" xr:uid="{00000000-0005-0000-0000-000094120000}"/>
    <cellStyle name="Normal 10 5 3 2 5 2" xfId="42693" xr:uid="{00000000-0005-0000-0000-000095120000}"/>
    <cellStyle name="Normal 10 5 3 2 6" xfId="29259" xr:uid="{00000000-0005-0000-0000-000096120000}"/>
    <cellStyle name="Normal 10 5 3 3" xfId="3466" xr:uid="{00000000-0005-0000-0000-000097120000}"/>
    <cellStyle name="Normal 10 5 3 3 2" xfId="12423" xr:uid="{00000000-0005-0000-0000-000098120000}"/>
    <cellStyle name="Normal 10 5 3 3 2 2" xfId="25857" xr:uid="{00000000-0005-0000-0000-000099120000}"/>
    <cellStyle name="Normal 10 5 3 3 2 2 2" xfId="52769" xr:uid="{00000000-0005-0000-0000-00009A120000}"/>
    <cellStyle name="Normal 10 5 3 3 2 3" xfId="39335" xr:uid="{00000000-0005-0000-0000-00009B120000}"/>
    <cellStyle name="Normal 10 5 3 3 3" xfId="7945" xr:uid="{00000000-0005-0000-0000-00009C120000}"/>
    <cellStyle name="Normal 10 5 3 3 3 2" xfId="21379" xr:uid="{00000000-0005-0000-0000-00009D120000}"/>
    <cellStyle name="Normal 10 5 3 3 3 2 2" xfId="48291" xr:uid="{00000000-0005-0000-0000-00009E120000}"/>
    <cellStyle name="Normal 10 5 3 3 3 3" xfId="34857" xr:uid="{00000000-0005-0000-0000-00009F120000}"/>
    <cellStyle name="Normal 10 5 3 3 4" xfId="16900" xr:uid="{00000000-0005-0000-0000-0000A0120000}"/>
    <cellStyle name="Normal 10 5 3 3 4 2" xfId="43812" xr:uid="{00000000-0005-0000-0000-0000A1120000}"/>
    <cellStyle name="Normal 10 5 3 3 5" xfId="30378" xr:uid="{00000000-0005-0000-0000-0000A2120000}"/>
    <cellStyle name="Normal 10 5 3 4" xfId="10186" xr:uid="{00000000-0005-0000-0000-0000A3120000}"/>
    <cellStyle name="Normal 10 5 3 4 2" xfId="23620" xr:uid="{00000000-0005-0000-0000-0000A4120000}"/>
    <cellStyle name="Normal 10 5 3 4 2 2" xfId="50532" xr:uid="{00000000-0005-0000-0000-0000A5120000}"/>
    <cellStyle name="Normal 10 5 3 4 3" xfId="37098" xr:uid="{00000000-0005-0000-0000-0000A6120000}"/>
    <cellStyle name="Normal 10 5 3 5" xfId="5708" xr:uid="{00000000-0005-0000-0000-0000A7120000}"/>
    <cellStyle name="Normal 10 5 3 5 2" xfId="19142" xr:uid="{00000000-0005-0000-0000-0000A8120000}"/>
    <cellStyle name="Normal 10 5 3 5 2 2" xfId="46054" xr:uid="{00000000-0005-0000-0000-0000A9120000}"/>
    <cellStyle name="Normal 10 5 3 5 3" xfId="32620" xr:uid="{00000000-0005-0000-0000-0000AA120000}"/>
    <cellStyle name="Normal 10 5 3 6" xfId="14663" xr:uid="{00000000-0005-0000-0000-0000AB120000}"/>
    <cellStyle name="Normal 10 5 3 6 2" xfId="41575" xr:uid="{00000000-0005-0000-0000-0000AC120000}"/>
    <cellStyle name="Normal 10 5 3 7" xfId="28141" xr:uid="{00000000-0005-0000-0000-0000AD120000}"/>
    <cellStyle name="Normal 10 5 4" xfId="1452" xr:uid="{00000000-0005-0000-0000-0000AE120000}"/>
    <cellStyle name="Normal 10 5 4 2" xfId="2570" xr:uid="{00000000-0005-0000-0000-0000AF120000}"/>
    <cellStyle name="Normal 10 5 4 2 2" xfId="4807" xr:uid="{00000000-0005-0000-0000-0000B0120000}"/>
    <cellStyle name="Normal 10 5 4 2 2 2" xfId="13764" xr:uid="{00000000-0005-0000-0000-0000B1120000}"/>
    <cellStyle name="Normal 10 5 4 2 2 2 2" xfId="27198" xr:uid="{00000000-0005-0000-0000-0000B2120000}"/>
    <cellStyle name="Normal 10 5 4 2 2 2 2 2" xfId="54110" xr:uid="{00000000-0005-0000-0000-0000B3120000}"/>
    <cellStyle name="Normal 10 5 4 2 2 2 3" xfId="40676" xr:uid="{00000000-0005-0000-0000-0000B4120000}"/>
    <cellStyle name="Normal 10 5 4 2 2 3" xfId="9286" xr:uid="{00000000-0005-0000-0000-0000B5120000}"/>
    <cellStyle name="Normal 10 5 4 2 2 3 2" xfId="22720" xr:uid="{00000000-0005-0000-0000-0000B6120000}"/>
    <cellStyle name="Normal 10 5 4 2 2 3 2 2" xfId="49632" xr:uid="{00000000-0005-0000-0000-0000B7120000}"/>
    <cellStyle name="Normal 10 5 4 2 2 3 3" xfId="36198" xr:uid="{00000000-0005-0000-0000-0000B8120000}"/>
    <cellStyle name="Normal 10 5 4 2 2 4" xfId="18241" xr:uid="{00000000-0005-0000-0000-0000B9120000}"/>
    <cellStyle name="Normal 10 5 4 2 2 4 2" xfId="45153" xr:uid="{00000000-0005-0000-0000-0000BA120000}"/>
    <cellStyle name="Normal 10 5 4 2 2 5" xfId="31719" xr:uid="{00000000-0005-0000-0000-0000BB120000}"/>
    <cellStyle name="Normal 10 5 4 2 3" xfId="11527" xr:uid="{00000000-0005-0000-0000-0000BC120000}"/>
    <cellStyle name="Normal 10 5 4 2 3 2" xfId="24961" xr:uid="{00000000-0005-0000-0000-0000BD120000}"/>
    <cellStyle name="Normal 10 5 4 2 3 2 2" xfId="51873" xr:uid="{00000000-0005-0000-0000-0000BE120000}"/>
    <cellStyle name="Normal 10 5 4 2 3 3" xfId="38439" xr:uid="{00000000-0005-0000-0000-0000BF120000}"/>
    <cellStyle name="Normal 10 5 4 2 4" xfId="7049" xr:uid="{00000000-0005-0000-0000-0000C0120000}"/>
    <cellStyle name="Normal 10 5 4 2 4 2" xfId="20483" xr:uid="{00000000-0005-0000-0000-0000C1120000}"/>
    <cellStyle name="Normal 10 5 4 2 4 2 2" xfId="47395" xr:uid="{00000000-0005-0000-0000-0000C2120000}"/>
    <cellStyle name="Normal 10 5 4 2 4 3" xfId="33961" xr:uid="{00000000-0005-0000-0000-0000C3120000}"/>
    <cellStyle name="Normal 10 5 4 2 5" xfId="16004" xr:uid="{00000000-0005-0000-0000-0000C4120000}"/>
    <cellStyle name="Normal 10 5 4 2 5 2" xfId="42916" xr:uid="{00000000-0005-0000-0000-0000C5120000}"/>
    <cellStyle name="Normal 10 5 4 2 6" xfId="29482" xr:uid="{00000000-0005-0000-0000-0000C6120000}"/>
    <cellStyle name="Normal 10 5 4 3" xfId="3689" xr:uid="{00000000-0005-0000-0000-0000C7120000}"/>
    <cellStyle name="Normal 10 5 4 3 2" xfId="12646" xr:uid="{00000000-0005-0000-0000-0000C8120000}"/>
    <cellStyle name="Normal 10 5 4 3 2 2" xfId="26080" xr:uid="{00000000-0005-0000-0000-0000C9120000}"/>
    <cellStyle name="Normal 10 5 4 3 2 2 2" xfId="52992" xr:uid="{00000000-0005-0000-0000-0000CA120000}"/>
    <cellStyle name="Normal 10 5 4 3 2 3" xfId="39558" xr:uid="{00000000-0005-0000-0000-0000CB120000}"/>
    <cellStyle name="Normal 10 5 4 3 3" xfId="8168" xr:uid="{00000000-0005-0000-0000-0000CC120000}"/>
    <cellStyle name="Normal 10 5 4 3 3 2" xfId="21602" xr:uid="{00000000-0005-0000-0000-0000CD120000}"/>
    <cellStyle name="Normal 10 5 4 3 3 2 2" xfId="48514" xr:uid="{00000000-0005-0000-0000-0000CE120000}"/>
    <cellStyle name="Normal 10 5 4 3 3 3" xfId="35080" xr:uid="{00000000-0005-0000-0000-0000CF120000}"/>
    <cellStyle name="Normal 10 5 4 3 4" xfId="17123" xr:uid="{00000000-0005-0000-0000-0000D0120000}"/>
    <cellStyle name="Normal 10 5 4 3 4 2" xfId="44035" xr:uid="{00000000-0005-0000-0000-0000D1120000}"/>
    <cellStyle name="Normal 10 5 4 3 5" xfId="30601" xr:uid="{00000000-0005-0000-0000-0000D2120000}"/>
    <cellStyle name="Normal 10 5 4 4" xfId="10409" xr:uid="{00000000-0005-0000-0000-0000D3120000}"/>
    <cellStyle name="Normal 10 5 4 4 2" xfId="23843" xr:uid="{00000000-0005-0000-0000-0000D4120000}"/>
    <cellStyle name="Normal 10 5 4 4 2 2" xfId="50755" xr:uid="{00000000-0005-0000-0000-0000D5120000}"/>
    <cellStyle name="Normal 10 5 4 4 3" xfId="37321" xr:uid="{00000000-0005-0000-0000-0000D6120000}"/>
    <cellStyle name="Normal 10 5 4 5" xfId="5931" xr:uid="{00000000-0005-0000-0000-0000D7120000}"/>
    <cellStyle name="Normal 10 5 4 5 2" xfId="19365" xr:uid="{00000000-0005-0000-0000-0000D8120000}"/>
    <cellStyle name="Normal 10 5 4 5 2 2" xfId="46277" xr:uid="{00000000-0005-0000-0000-0000D9120000}"/>
    <cellStyle name="Normal 10 5 4 5 3" xfId="32843" xr:uid="{00000000-0005-0000-0000-0000DA120000}"/>
    <cellStyle name="Normal 10 5 4 6" xfId="14886" xr:uid="{00000000-0005-0000-0000-0000DB120000}"/>
    <cellStyle name="Normal 10 5 4 6 2" xfId="41798" xr:uid="{00000000-0005-0000-0000-0000DC120000}"/>
    <cellStyle name="Normal 10 5 4 7" xfId="28364" xr:uid="{00000000-0005-0000-0000-0000DD120000}"/>
    <cellStyle name="Normal 10 5 5" xfId="1900" xr:uid="{00000000-0005-0000-0000-0000DE120000}"/>
    <cellStyle name="Normal 10 5 5 2" xfId="4137" xr:uid="{00000000-0005-0000-0000-0000DF120000}"/>
    <cellStyle name="Normal 10 5 5 2 2" xfId="13094" xr:uid="{00000000-0005-0000-0000-0000E0120000}"/>
    <cellStyle name="Normal 10 5 5 2 2 2" xfId="26528" xr:uid="{00000000-0005-0000-0000-0000E1120000}"/>
    <cellStyle name="Normal 10 5 5 2 2 2 2" xfId="53440" xr:uid="{00000000-0005-0000-0000-0000E2120000}"/>
    <cellStyle name="Normal 10 5 5 2 2 3" xfId="40006" xr:uid="{00000000-0005-0000-0000-0000E3120000}"/>
    <cellStyle name="Normal 10 5 5 2 3" xfId="8616" xr:uid="{00000000-0005-0000-0000-0000E4120000}"/>
    <cellStyle name="Normal 10 5 5 2 3 2" xfId="22050" xr:uid="{00000000-0005-0000-0000-0000E5120000}"/>
    <cellStyle name="Normal 10 5 5 2 3 2 2" xfId="48962" xr:uid="{00000000-0005-0000-0000-0000E6120000}"/>
    <cellStyle name="Normal 10 5 5 2 3 3" xfId="35528" xr:uid="{00000000-0005-0000-0000-0000E7120000}"/>
    <cellStyle name="Normal 10 5 5 2 4" xfId="17571" xr:uid="{00000000-0005-0000-0000-0000E8120000}"/>
    <cellStyle name="Normal 10 5 5 2 4 2" xfId="44483" xr:uid="{00000000-0005-0000-0000-0000E9120000}"/>
    <cellStyle name="Normal 10 5 5 2 5" xfId="31049" xr:uid="{00000000-0005-0000-0000-0000EA120000}"/>
    <cellStyle name="Normal 10 5 5 3" xfId="10857" xr:uid="{00000000-0005-0000-0000-0000EB120000}"/>
    <cellStyle name="Normal 10 5 5 3 2" xfId="24291" xr:uid="{00000000-0005-0000-0000-0000EC120000}"/>
    <cellStyle name="Normal 10 5 5 3 2 2" xfId="51203" xr:uid="{00000000-0005-0000-0000-0000ED120000}"/>
    <cellStyle name="Normal 10 5 5 3 3" xfId="37769" xr:uid="{00000000-0005-0000-0000-0000EE120000}"/>
    <cellStyle name="Normal 10 5 5 4" xfId="6379" xr:uid="{00000000-0005-0000-0000-0000EF120000}"/>
    <cellStyle name="Normal 10 5 5 4 2" xfId="19813" xr:uid="{00000000-0005-0000-0000-0000F0120000}"/>
    <cellStyle name="Normal 10 5 5 4 2 2" xfId="46725" xr:uid="{00000000-0005-0000-0000-0000F1120000}"/>
    <cellStyle name="Normal 10 5 5 4 3" xfId="33291" xr:uid="{00000000-0005-0000-0000-0000F2120000}"/>
    <cellStyle name="Normal 10 5 5 5" xfId="15334" xr:uid="{00000000-0005-0000-0000-0000F3120000}"/>
    <cellStyle name="Normal 10 5 5 5 2" xfId="42246" xr:uid="{00000000-0005-0000-0000-0000F4120000}"/>
    <cellStyle name="Normal 10 5 5 6" xfId="28812" xr:uid="{00000000-0005-0000-0000-0000F5120000}"/>
    <cellStyle name="Normal 10 5 6" xfId="3019" xr:uid="{00000000-0005-0000-0000-0000F6120000}"/>
    <cellStyle name="Normal 10 5 6 2" xfId="11976" xr:uid="{00000000-0005-0000-0000-0000F7120000}"/>
    <cellStyle name="Normal 10 5 6 2 2" xfId="25410" xr:uid="{00000000-0005-0000-0000-0000F8120000}"/>
    <cellStyle name="Normal 10 5 6 2 2 2" xfId="52322" xr:uid="{00000000-0005-0000-0000-0000F9120000}"/>
    <cellStyle name="Normal 10 5 6 2 3" xfId="38888" xr:uid="{00000000-0005-0000-0000-0000FA120000}"/>
    <cellStyle name="Normal 10 5 6 3" xfId="7498" xr:uid="{00000000-0005-0000-0000-0000FB120000}"/>
    <cellStyle name="Normal 10 5 6 3 2" xfId="20932" xr:uid="{00000000-0005-0000-0000-0000FC120000}"/>
    <cellStyle name="Normal 10 5 6 3 2 2" xfId="47844" xr:uid="{00000000-0005-0000-0000-0000FD120000}"/>
    <cellStyle name="Normal 10 5 6 3 3" xfId="34410" xr:uid="{00000000-0005-0000-0000-0000FE120000}"/>
    <cellStyle name="Normal 10 5 6 4" xfId="16453" xr:uid="{00000000-0005-0000-0000-0000FF120000}"/>
    <cellStyle name="Normal 10 5 6 4 2" xfId="43365" xr:uid="{00000000-0005-0000-0000-000000130000}"/>
    <cellStyle name="Normal 10 5 6 5" xfId="29931" xr:uid="{00000000-0005-0000-0000-000001130000}"/>
    <cellStyle name="Normal 10 5 7" xfId="9739" xr:uid="{00000000-0005-0000-0000-000002130000}"/>
    <cellStyle name="Normal 10 5 7 2" xfId="23173" xr:uid="{00000000-0005-0000-0000-000003130000}"/>
    <cellStyle name="Normal 10 5 7 2 2" xfId="50085" xr:uid="{00000000-0005-0000-0000-000004130000}"/>
    <cellStyle name="Normal 10 5 7 3" xfId="36651" xr:uid="{00000000-0005-0000-0000-000005130000}"/>
    <cellStyle name="Normal 10 5 8" xfId="5261" xr:uid="{00000000-0005-0000-0000-000006130000}"/>
    <cellStyle name="Normal 10 5 8 2" xfId="18695" xr:uid="{00000000-0005-0000-0000-000007130000}"/>
    <cellStyle name="Normal 10 5 8 2 2" xfId="45607" xr:uid="{00000000-0005-0000-0000-000008130000}"/>
    <cellStyle name="Normal 10 5 8 3" xfId="32173" xr:uid="{00000000-0005-0000-0000-000009130000}"/>
    <cellStyle name="Normal 10 5 9" xfId="14216" xr:uid="{00000000-0005-0000-0000-00000A130000}"/>
    <cellStyle name="Normal 10 5 9 2" xfId="41128" xr:uid="{00000000-0005-0000-0000-00000B130000}"/>
    <cellStyle name="Normal 10 6" xfId="932" xr:uid="{00000000-0005-0000-0000-00000C130000}"/>
    <cellStyle name="Normal 10 6 2" xfId="1603" xr:uid="{00000000-0005-0000-0000-00000D130000}"/>
    <cellStyle name="Normal 10 6 2 2" xfId="2721" xr:uid="{00000000-0005-0000-0000-00000E130000}"/>
    <cellStyle name="Normal 10 6 2 2 2" xfId="4958" xr:uid="{00000000-0005-0000-0000-00000F130000}"/>
    <cellStyle name="Normal 10 6 2 2 2 2" xfId="13915" xr:uid="{00000000-0005-0000-0000-000010130000}"/>
    <cellStyle name="Normal 10 6 2 2 2 2 2" xfId="27349" xr:uid="{00000000-0005-0000-0000-000011130000}"/>
    <cellStyle name="Normal 10 6 2 2 2 2 2 2" xfId="54261" xr:uid="{00000000-0005-0000-0000-000012130000}"/>
    <cellStyle name="Normal 10 6 2 2 2 2 3" xfId="40827" xr:uid="{00000000-0005-0000-0000-000013130000}"/>
    <cellStyle name="Normal 10 6 2 2 2 3" xfId="9437" xr:uid="{00000000-0005-0000-0000-000014130000}"/>
    <cellStyle name="Normal 10 6 2 2 2 3 2" xfId="22871" xr:uid="{00000000-0005-0000-0000-000015130000}"/>
    <cellStyle name="Normal 10 6 2 2 2 3 2 2" xfId="49783" xr:uid="{00000000-0005-0000-0000-000016130000}"/>
    <cellStyle name="Normal 10 6 2 2 2 3 3" xfId="36349" xr:uid="{00000000-0005-0000-0000-000017130000}"/>
    <cellStyle name="Normal 10 6 2 2 2 4" xfId="18392" xr:uid="{00000000-0005-0000-0000-000018130000}"/>
    <cellStyle name="Normal 10 6 2 2 2 4 2" xfId="45304" xr:uid="{00000000-0005-0000-0000-000019130000}"/>
    <cellStyle name="Normal 10 6 2 2 2 5" xfId="31870" xr:uid="{00000000-0005-0000-0000-00001A130000}"/>
    <cellStyle name="Normal 10 6 2 2 3" xfId="11678" xr:uid="{00000000-0005-0000-0000-00001B130000}"/>
    <cellStyle name="Normal 10 6 2 2 3 2" xfId="25112" xr:uid="{00000000-0005-0000-0000-00001C130000}"/>
    <cellStyle name="Normal 10 6 2 2 3 2 2" xfId="52024" xr:uid="{00000000-0005-0000-0000-00001D130000}"/>
    <cellStyle name="Normal 10 6 2 2 3 3" xfId="38590" xr:uid="{00000000-0005-0000-0000-00001E130000}"/>
    <cellStyle name="Normal 10 6 2 2 4" xfId="7200" xr:uid="{00000000-0005-0000-0000-00001F130000}"/>
    <cellStyle name="Normal 10 6 2 2 4 2" xfId="20634" xr:uid="{00000000-0005-0000-0000-000020130000}"/>
    <cellStyle name="Normal 10 6 2 2 4 2 2" xfId="47546" xr:uid="{00000000-0005-0000-0000-000021130000}"/>
    <cellStyle name="Normal 10 6 2 2 4 3" xfId="34112" xr:uid="{00000000-0005-0000-0000-000022130000}"/>
    <cellStyle name="Normal 10 6 2 2 5" xfId="16155" xr:uid="{00000000-0005-0000-0000-000023130000}"/>
    <cellStyle name="Normal 10 6 2 2 5 2" xfId="43067" xr:uid="{00000000-0005-0000-0000-000024130000}"/>
    <cellStyle name="Normal 10 6 2 2 6" xfId="29633" xr:uid="{00000000-0005-0000-0000-000025130000}"/>
    <cellStyle name="Normal 10 6 2 3" xfId="3840" xr:uid="{00000000-0005-0000-0000-000026130000}"/>
    <cellStyle name="Normal 10 6 2 3 2" xfId="12797" xr:uid="{00000000-0005-0000-0000-000027130000}"/>
    <cellStyle name="Normal 10 6 2 3 2 2" xfId="26231" xr:uid="{00000000-0005-0000-0000-000028130000}"/>
    <cellStyle name="Normal 10 6 2 3 2 2 2" xfId="53143" xr:uid="{00000000-0005-0000-0000-000029130000}"/>
    <cellStyle name="Normal 10 6 2 3 2 3" xfId="39709" xr:uid="{00000000-0005-0000-0000-00002A130000}"/>
    <cellStyle name="Normal 10 6 2 3 3" xfId="8319" xr:uid="{00000000-0005-0000-0000-00002B130000}"/>
    <cellStyle name="Normal 10 6 2 3 3 2" xfId="21753" xr:uid="{00000000-0005-0000-0000-00002C130000}"/>
    <cellStyle name="Normal 10 6 2 3 3 2 2" xfId="48665" xr:uid="{00000000-0005-0000-0000-00002D130000}"/>
    <cellStyle name="Normal 10 6 2 3 3 3" xfId="35231" xr:uid="{00000000-0005-0000-0000-00002E130000}"/>
    <cellStyle name="Normal 10 6 2 3 4" xfId="17274" xr:uid="{00000000-0005-0000-0000-00002F130000}"/>
    <cellStyle name="Normal 10 6 2 3 4 2" xfId="44186" xr:uid="{00000000-0005-0000-0000-000030130000}"/>
    <cellStyle name="Normal 10 6 2 3 5" xfId="30752" xr:uid="{00000000-0005-0000-0000-000031130000}"/>
    <cellStyle name="Normal 10 6 2 4" xfId="10560" xr:uid="{00000000-0005-0000-0000-000032130000}"/>
    <cellStyle name="Normal 10 6 2 4 2" xfId="23994" xr:uid="{00000000-0005-0000-0000-000033130000}"/>
    <cellStyle name="Normal 10 6 2 4 2 2" xfId="50906" xr:uid="{00000000-0005-0000-0000-000034130000}"/>
    <cellStyle name="Normal 10 6 2 4 3" xfId="37472" xr:uid="{00000000-0005-0000-0000-000035130000}"/>
    <cellStyle name="Normal 10 6 2 5" xfId="6082" xr:uid="{00000000-0005-0000-0000-000036130000}"/>
    <cellStyle name="Normal 10 6 2 5 2" xfId="19516" xr:uid="{00000000-0005-0000-0000-000037130000}"/>
    <cellStyle name="Normal 10 6 2 5 2 2" xfId="46428" xr:uid="{00000000-0005-0000-0000-000038130000}"/>
    <cellStyle name="Normal 10 6 2 5 3" xfId="32994" xr:uid="{00000000-0005-0000-0000-000039130000}"/>
    <cellStyle name="Normal 10 6 2 6" xfId="15037" xr:uid="{00000000-0005-0000-0000-00003A130000}"/>
    <cellStyle name="Normal 10 6 2 6 2" xfId="41949" xr:uid="{00000000-0005-0000-0000-00003B130000}"/>
    <cellStyle name="Normal 10 6 2 7" xfId="28515" xr:uid="{00000000-0005-0000-0000-00003C130000}"/>
    <cellStyle name="Normal 10 6 3" xfId="2051" xr:uid="{00000000-0005-0000-0000-00003D130000}"/>
    <cellStyle name="Normal 10 6 3 2" xfId="4288" xr:uid="{00000000-0005-0000-0000-00003E130000}"/>
    <cellStyle name="Normal 10 6 3 2 2" xfId="13245" xr:uid="{00000000-0005-0000-0000-00003F130000}"/>
    <cellStyle name="Normal 10 6 3 2 2 2" xfId="26679" xr:uid="{00000000-0005-0000-0000-000040130000}"/>
    <cellStyle name="Normal 10 6 3 2 2 2 2" xfId="53591" xr:uid="{00000000-0005-0000-0000-000041130000}"/>
    <cellStyle name="Normal 10 6 3 2 2 3" xfId="40157" xr:uid="{00000000-0005-0000-0000-000042130000}"/>
    <cellStyle name="Normal 10 6 3 2 3" xfId="8767" xr:uid="{00000000-0005-0000-0000-000043130000}"/>
    <cellStyle name="Normal 10 6 3 2 3 2" xfId="22201" xr:uid="{00000000-0005-0000-0000-000044130000}"/>
    <cellStyle name="Normal 10 6 3 2 3 2 2" xfId="49113" xr:uid="{00000000-0005-0000-0000-000045130000}"/>
    <cellStyle name="Normal 10 6 3 2 3 3" xfId="35679" xr:uid="{00000000-0005-0000-0000-000046130000}"/>
    <cellStyle name="Normal 10 6 3 2 4" xfId="17722" xr:uid="{00000000-0005-0000-0000-000047130000}"/>
    <cellStyle name="Normal 10 6 3 2 4 2" xfId="44634" xr:uid="{00000000-0005-0000-0000-000048130000}"/>
    <cellStyle name="Normal 10 6 3 2 5" xfId="31200" xr:uid="{00000000-0005-0000-0000-000049130000}"/>
    <cellStyle name="Normal 10 6 3 3" xfId="11008" xr:uid="{00000000-0005-0000-0000-00004A130000}"/>
    <cellStyle name="Normal 10 6 3 3 2" xfId="24442" xr:uid="{00000000-0005-0000-0000-00004B130000}"/>
    <cellStyle name="Normal 10 6 3 3 2 2" xfId="51354" xr:uid="{00000000-0005-0000-0000-00004C130000}"/>
    <cellStyle name="Normal 10 6 3 3 3" xfId="37920" xr:uid="{00000000-0005-0000-0000-00004D130000}"/>
    <cellStyle name="Normal 10 6 3 4" xfId="6530" xr:uid="{00000000-0005-0000-0000-00004E130000}"/>
    <cellStyle name="Normal 10 6 3 4 2" xfId="19964" xr:uid="{00000000-0005-0000-0000-00004F130000}"/>
    <cellStyle name="Normal 10 6 3 4 2 2" xfId="46876" xr:uid="{00000000-0005-0000-0000-000050130000}"/>
    <cellStyle name="Normal 10 6 3 4 3" xfId="33442" xr:uid="{00000000-0005-0000-0000-000051130000}"/>
    <cellStyle name="Normal 10 6 3 5" xfId="15485" xr:uid="{00000000-0005-0000-0000-000052130000}"/>
    <cellStyle name="Normal 10 6 3 5 2" xfId="42397" xr:uid="{00000000-0005-0000-0000-000053130000}"/>
    <cellStyle name="Normal 10 6 3 6" xfId="28963" xr:uid="{00000000-0005-0000-0000-000054130000}"/>
    <cellStyle name="Normal 10 6 4" xfId="3170" xr:uid="{00000000-0005-0000-0000-000055130000}"/>
    <cellStyle name="Normal 10 6 4 2" xfId="12127" xr:uid="{00000000-0005-0000-0000-000056130000}"/>
    <cellStyle name="Normal 10 6 4 2 2" xfId="25561" xr:uid="{00000000-0005-0000-0000-000057130000}"/>
    <cellStyle name="Normal 10 6 4 2 2 2" xfId="52473" xr:uid="{00000000-0005-0000-0000-000058130000}"/>
    <cellStyle name="Normal 10 6 4 2 3" xfId="39039" xr:uid="{00000000-0005-0000-0000-000059130000}"/>
    <cellStyle name="Normal 10 6 4 3" xfId="7649" xr:uid="{00000000-0005-0000-0000-00005A130000}"/>
    <cellStyle name="Normal 10 6 4 3 2" xfId="21083" xr:uid="{00000000-0005-0000-0000-00005B130000}"/>
    <cellStyle name="Normal 10 6 4 3 2 2" xfId="47995" xr:uid="{00000000-0005-0000-0000-00005C130000}"/>
    <cellStyle name="Normal 10 6 4 3 3" xfId="34561" xr:uid="{00000000-0005-0000-0000-00005D130000}"/>
    <cellStyle name="Normal 10 6 4 4" xfId="16604" xr:uid="{00000000-0005-0000-0000-00005E130000}"/>
    <cellStyle name="Normal 10 6 4 4 2" xfId="43516" xr:uid="{00000000-0005-0000-0000-00005F130000}"/>
    <cellStyle name="Normal 10 6 4 5" xfId="30082" xr:uid="{00000000-0005-0000-0000-000060130000}"/>
    <cellStyle name="Normal 10 6 5" xfId="9890" xr:uid="{00000000-0005-0000-0000-000061130000}"/>
    <cellStyle name="Normal 10 6 5 2" xfId="23324" xr:uid="{00000000-0005-0000-0000-000062130000}"/>
    <cellStyle name="Normal 10 6 5 2 2" xfId="50236" xr:uid="{00000000-0005-0000-0000-000063130000}"/>
    <cellStyle name="Normal 10 6 5 3" xfId="36802" xr:uid="{00000000-0005-0000-0000-000064130000}"/>
    <cellStyle name="Normal 10 6 6" xfId="5412" xr:uid="{00000000-0005-0000-0000-000065130000}"/>
    <cellStyle name="Normal 10 6 6 2" xfId="18846" xr:uid="{00000000-0005-0000-0000-000066130000}"/>
    <cellStyle name="Normal 10 6 6 2 2" xfId="45758" xr:uid="{00000000-0005-0000-0000-000067130000}"/>
    <cellStyle name="Normal 10 6 6 3" xfId="32324" xr:uid="{00000000-0005-0000-0000-000068130000}"/>
    <cellStyle name="Normal 10 6 7" xfId="14367" xr:uid="{00000000-0005-0000-0000-000069130000}"/>
    <cellStyle name="Normal 10 6 7 2" xfId="41279" xr:uid="{00000000-0005-0000-0000-00006A130000}"/>
    <cellStyle name="Normal 10 6 8" xfId="27845" xr:uid="{00000000-0005-0000-0000-00006B130000}"/>
    <cellStyle name="Normal 10 7" xfId="1157" xr:uid="{00000000-0005-0000-0000-00006C130000}"/>
    <cellStyle name="Normal 10 7 2" xfId="2275" xr:uid="{00000000-0005-0000-0000-00006D130000}"/>
    <cellStyle name="Normal 10 7 2 2" xfId="4512" xr:uid="{00000000-0005-0000-0000-00006E130000}"/>
    <cellStyle name="Normal 10 7 2 2 2" xfId="13469" xr:uid="{00000000-0005-0000-0000-00006F130000}"/>
    <cellStyle name="Normal 10 7 2 2 2 2" xfId="26903" xr:uid="{00000000-0005-0000-0000-000070130000}"/>
    <cellStyle name="Normal 10 7 2 2 2 2 2" xfId="53815" xr:uid="{00000000-0005-0000-0000-000071130000}"/>
    <cellStyle name="Normal 10 7 2 2 2 3" xfId="40381" xr:uid="{00000000-0005-0000-0000-000072130000}"/>
    <cellStyle name="Normal 10 7 2 2 3" xfId="8991" xr:uid="{00000000-0005-0000-0000-000073130000}"/>
    <cellStyle name="Normal 10 7 2 2 3 2" xfId="22425" xr:uid="{00000000-0005-0000-0000-000074130000}"/>
    <cellStyle name="Normal 10 7 2 2 3 2 2" xfId="49337" xr:uid="{00000000-0005-0000-0000-000075130000}"/>
    <cellStyle name="Normal 10 7 2 2 3 3" xfId="35903" xr:uid="{00000000-0005-0000-0000-000076130000}"/>
    <cellStyle name="Normal 10 7 2 2 4" xfId="17946" xr:uid="{00000000-0005-0000-0000-000077130000}"/>
    <cellStyle name="Normal 10 7 2 2 4 2" xfId="44858" xr:uid="{00000000-0005-0000-0000-000078130000}"/>
    <cellStyle name="Normal 10 7 2 2 5" xfId="31424" xr:uid="{00000000-0005-0000-0000-000079130000}"/>
    <cellStyle name="Normal 10 7 2 3" xfId="11232" xr:uid="{00000000-0005-0000-0000-00007A130000}"/>
    <cellStyle name="Normal 10 7 2 3 2" xfId="24666" xr:uid="{00000000-0005-0000-0000-00007B130000}"/>
    <cellStyle name="Normal 10 7 2 3 2 2" xfId="51578" xr:uid="{00000000-0005-0000-0000-00007C130000}"/>
    <cellStyle name="Normal 10 7 2 3 3" xfId="38144" xr:uid="{00000000-0005-0000-0000-00007D130000}"/>
    <cellStyle name="Normal 10 7 2 4" xfId="6754" xr:uid="{00000000-0005-0000-0000-00007E130000}"/>
    <cellStyle name="Normal 10 7 2 4 2" xfId="20188" xr:uid="{00000000-0005-0000-0000-00007F130000}"/>
    <cellStyle name="Normal 10 7 2 4 2 2" xfId="47100" xr:uid="{00000000-0005-0000-0000-000080130000}"/>
    <cellStyle name="Normal 10 7 2 4 3" xfId="33666" xr:uid="{00000000-0005-0000-0000-000081130000}"/>
    <cellStyle name="Normal 10 7 2 5" xfId="15709" xr:uid="{00000000-0005-0000-0000-000082130000}"/>
    <cellStyle name="Normal 10 7 2 5 2" xfId="42621" xr:uid="{00000000-0005-0000-0000-000083130000}"/>
    <cellStyle name="Normal 10 7 2 6" xfId="29187" xr:uid="{00000000-0005-0000-0000-000084130000}"/>
    <cellStyle name="Normal 10 7 3" xfId="3394" xr:uid="{00000000-0005-0000-0000-000085130000}"/>
    <cellStyle name="Normal 10 7 3 2" xfId="12351" xr:uid="{00000000-0005-0000-0000-000086130000}"/>
    <cellStyle name="Normal 10 7 3 2 2" xfId="25785" xr:uid="{00000000-0005-0000-0000-000087130000}"/>
    <cellStyle name="Normal 10 7 3 2 2 2" xfId="52697" xr:uid="{00000000-0005-0000-0000-000088130000}"/>
    <cellStyle name="Normal 10 7 3 2 3" xfId="39263" xr:uid="{00000000-0005-0000-0000-000089130000}"/>
    <cellStyle name="Normal 10 7 3 3" xfId="7873" xr:uid="{00000000-0005-0000-0000-00008A130000}"/>
    <cellStyle name="Normal 10 7 3 3 2" xfId="21307" xr:uid="{00000000-0005-0000-0000-00008B130000}"/>
    <cellStyle name="Normal 10 7 3 3 2 2" xfId="48219" xr:uid="{00000000-0005-0000-0000-00008C130000}"/>
    <cellStyle name="Normal 10 7 3 3 3" xfId="34785" xr:uid="{00000000-0005-0000-0000-00008D130000}"/>
    <cellStyle name="Normal 10 7 3 4" xfId="16828" xr:uid="{00000000-0005-0000-0000-00008E130000}"/>
    <cellStyle name="Normal 10 7 3 4 2" xfId="43740" xr:uid="{00000000-0005-0000-0000-00008F130000}"/>
    <cellStyle name="Normal 10 7 3 5" xfId="30306" xr:uid="{00000000-0005-0000-0000-000090130000}"/>
    <cellStyle name="Normal 10 7 4" xfId="10114" xr:uid="{00000000-0005-0000-0000-000091130000}"/>
    <cellStyle name="Normal 10 7 4 2" xfId="23548" xr:uid="{00000000-0005-0000-0000-000092130000}"/>
    <cellStyle name="Normal 10 7 4 2 2" xfId="50460" xr:uid="{00000000-0005-0000-0000-000093130000}"/>
    <cellStyle name="Normal 10 7 4 3" xfId="37026" xr:uid="{00000000-0005-0000-0000-000094130000}"/>
    <cellStyle name="Normal 10 7 5" xfId="5636" xr:uid="{00000000-0005-0000-0000-000095130000}"/>
    <cellStyle name="Normal 10 7 5 2" xfId="19070" xr:uid="{00000000-0005-0000-0000-000096130000}"/>
    <cellStyle name="Normal 10 7 5 2 2" xfId="45982" xr:uid="{00000000-0005-0000-0000-000097130000}"/>
    <cellStyle name="Normal 10 7 5 3" xfId="32548" xr:uid="{00000000-0005-0000-0000-000098130000}"/>
    <cellStyle name="Normal 10 7 6" xfId="14591" xr:uid="{00000000-0005-0000-0000-000099130000}"/>
    <cellStyle name="Normal 10 7 6 2" xfId="41503" xr:uid="{00000000-0005-0000-0000-00009A130000}"/>
    <cellStyle name="Normal 10 7 7" xfId="28069" xr:uid="{00000000-0005-0000-0000-00009B130000}"/>
    <cellStyle name="Normal 10 8" xfId="1380" xr:uid="{00000000-0005-0000-0000-00009C130000}"/>
    <cellStyle name="Normal 10 8 2" xfId="2498" xr:uid="{00000000-0005-0000-0000-00009D130000}"/>
    <cellStyle name="Normal 10 8 2 2" xfId="4735" xr:uid="{00000000-0005-0000-0000-00009E130000}"/>
    <cellStyle name="Normal 10 8 2 2 2" xfId="13692" xr:uid="{00000000-0005-0000-0000-00009F130000}"/>
    <cellStyle name="Normal 10 8 2 2 2 2" xfId="27126" xr:uid="{00000000-0005-0000-0000-0000A0130000}"/>
    <cellStyle name="Normal 10 8 2 2 2 2 2" xfId="54038" xr:uid="{00000000-0005-0000-0000-0000A1130000}"/>
    <cellStyle name="Normal 10 8 2 2 2 3" xfId="40604" xr:uid="{00000000-0005-0000-0000-0000A2130000}"/>
    <cellStyle name="Normal 10 8 2 2 3" xfId="9214" xr:uid="{00000000-0005-0000-0000-0000A3130000}"/>
    <cellStyle name="Normal 10 8 2 2 3 2" xfId="22648" xr:uid="{00000000-0005-0000-0000-0000A4130000}"/>
    <cellStyle name="Normal 10 8 2 2 3 2 2" xfId="49560" xr:uid="{00000000-0005-0000-0000-0000A5130000}"/>
    <cellStyle name="Normal 10 8 2 2 3 3" xfId="36126" xr:uid="{00000000-0005-0000-0000-0000A6130000}"/>
    <cellStyle name="Normal 10 8 2 2 4" xfId="18169" xr:uid="{00000000-0005-0000-0000-0000A7130000}"/>
    <cellStyle name="Normal 10 8 2 2 4 2" xfId="45081" xr:uid="{00000000-0005-0000-0000-0000A8130000}"/>
    <cellStyle name="Normal 10 8 2 2 5" xfId="31647" xr:uid="{00000000-0005-0000-0000-0000A9130000}"/>
    <cellStyle name="Normal 10 8 2 3" xfId="11455" xr:uid="{00000000-0005-0000-0000-0000AA130000}"/>
    <cellStyle name="Normal 10 8 2 3 2" xfId="24889" xr:uid="{00000000-0005-0000-0000-0000AB130000}"/>
    <cellStyle name="Normal 10 8 2 3 2 2" xfId="51801" xr:uid="{00000000-0005-0000-0000-0000AC130000}"/>
    <cellStyle name="Normal 10 8 2 3 3" xfId="38367" xr:uid="{00000000-0005-0000-0000-0000AD130000}"/>
    <cellStyle name="Normal 10 8 2 4" xfId="6977" xr:uid="{00000000-0005-0000-0000-0000AE130000}"/>
    <cellStyle name="Normal 10 8 2 4 2" xfId="20411" xr:uid="{00000000-0005-0000-0000-0000AF130000}"/>
    <cellStyle name="Normal 10 8 2 4 2 2" xfId="47323" xr:uid="{00000000-0005-0000-0000-0000B0130000}"/>
    <cellStyle name="Normal 10 8 2 4 3" xfId="33889" xr:uid="{00000000-0005-0000-0000-0000B1130000}"/>
    <cellStyle name="Normal 10 8 2 5" xfId="15932" xr:uid="{00000000-0005-0000-0000-0000B2130000}"/>
    <cellStyle name="Normal 10 8 2 5 2" xfId="42844" xr:uid="{00000000-0005-0000-0000-0000B3130000}"/>
    <cellStyle name="Normal 10 8 2 6" xfId="29410" xr:uid="{00000000-0005-0000-0000-0000B4130000}"/>
    <cellStyle name="Normal 10 8 3" xfId="3617" xr:uid="{00000000-0005-0000-0000-0000B5130000}"/>
    <cellStyle name="Normal 10 8 3 2" xfId="12574" xr:uid="{00000000-0005-0000-0000-0000B6130000}"/>
    <cellStyle name="Normal 10 8 3 2 2" xfId="26008" xr:uid="{00000000-0005-0000-0000-0000B7130000}"/>
    <cellStyle name="Normal 10 8 3 2 2 2" xfId="52920" xr:uid="{00000000-0005-0000-0000-0000B8130000}"/>
    <cellStyle name="Normal 10 8 3 2 3" xfId="39486" xr:uid="{00000000-0005-0000-0000-0000B9130000}"/>
    <cellStyle name="Normal 10 8 3 3" xfId="8096" xr:uid="{00000000-0005-0000-0000-0000BA130000}"/>
    <cellStyle name="Normal 10 8 3 3 2" xfId="21530" xr:uid="{00000000-0005-0000-0000-0000BB130000}"/>
    <cellStyle name="Normal 10 8 3 3 2 2" xfId="48442" xr:uid="{00000000-0005-0000-0000-0000BC130000}"/>
    <cellStyle name="Normal 10 8 3 3 3" xfId="35008" xr:uid="{00000000-0005-0000-0000-0000BD130000}"/>
    <cellStyle name="Normal 10 8 3 4" xfId="17051" xr:uid="{00000000-0005-0000-0000-0000BE130000}"/>
    <cellStyle name="Normal 10 8 3 4 2" xfId="43963" xr:uid="{00000000-0005-0000-0000-0000BF130000}"/>
    <cellStyle name="Normal 10 8 3 5" xfId="30529" xr:uid="{00000000-0005-0000-0000-0000C0130000}"/>
    <cellStyle name="Normal 10 8 4" xfId="10337" xr:uid="{00000000-0005-0000-0000-0000C1130000}"/>
    <cellStyle name="Normal 10 8 4 2" xfId="23771" xr:uid="{00000000-0005-0000-0000-0000C2130000}"/>
    <cellStyle name="Normal 10 8 4 2 2" xfId="50683" xr:uid="{00000000-0005-0000-0000-0000C3130000}"/>
    <cellStyle name="Normal 10 8 4 3" xfId="37249" xr:uid="{00000000-0005-0000-0000-0000C4130000}"/>
    <cellStyle name="Normal 10 8 5" xfId="5859" xr:uid="{00000000-0005-0000-0000-0000C5130000}"/>
    <cellStyle name="Normal 10 8 5 2" xfId="19293" xr:uid="{00000000-0005-0000-0000-0000C6130000}"/>
    <cellStyle name="Normal 10 8 5 2 2" xfId="46205" xr:uid="{00000000-0005-0000-0000-0000C7130000}"/>
    <cellStyle name="Normal 10 8 5 3" xfId="32771" xr:uid="{00000000-0005-0000-0000-0000C8130000}"/>
    <cellStyle name="Normal 10 8 6" xfId="14814" xr:uid="{00000000-0005-0000-0000-0000C9130000}"/>
    <cellStyle name="Normal 10 8 6 2" xfId="41726" xr:uid="{00000000-0005-0000-0000-0000CA130000}"/>
    <cellStyle name="Normal 10 8 7" xfId="28292" xr:uid="{00000000-0005-0000-0000-0000CB130000}"/>
    <cellStyle name="Normal 10 9" xfId="1828" xr:uid="{00000000-0005-0000-0000-0000CC130000}"/>
    <cellStyle name="Normal 10 9 2" xfId="4065" xr:uid="{00000000-0005-0000-0000-0000CD130000}"/>
    <cellStyle name="Normal 10 9 2 2" xfId="13022" xr:uid="{00000000-0005-0000-0000-0000CE130000}"/>
    <cellStyle name="Normal 10 9 2 2 2" xfId="26456" xr:uid="{00000000-0005-0000-0000-0000CF130000}"/>
    <cellStyle name="Normal 10 9 2 2 2 2" xfId="53368" xr:uid="{00000000-0005-0000-0000-0000D0130000}"/>
    <cellStyle name="Normal 10 9 2 2 3" xfId="39934" xr:uid="{00000000-0005-0000-0000-0000D1130000}"/>
    <cellStyle name="Normal 10 9 2 3" xfId="8544" xr:uid="{00000000-0005-0000-0000-0000D2130000}"/>
    <cellStyle name="Normal 10 9 2 3 2" xfId="21978" xr:uid="{00000000-0005-0000-0000-0000D3130000}"/>
    <cellStyle name="Normal 10 9 2 3 2 2" xfId="48890" xr:uid="{00000000-0005-0000-0000-0000D4130000}"/>
    <cellStyle name="Normal 10 9 2 3 3" xfId="35456" xr:uid="{00000000-0005-0000-0000-0000D5130000}"/>
    <cellStyle name="Normal 10 9 2 4" xfId="17499" xr:uid="{00000000-0005-0000-0000-0000D6130000}"/>
    <cellStyle name="Normal 10 9 2 4 2" xfId="44411" xr:uid="{00000000-0005-0000-0000-0000D7130000}"/>
    <cellStyle name="Normal 10 9 2 5" xfId="30977" xr:uid="{00000000-0005-0000-0000-0000D8130000}"/>
    <cellStyle name="Normal 10 9 3" xfId="10785" xr:uid="{00000000-0005-0000-0000-0000D9130000}"/>
    <cellStyle name="Normal 10 9 3 2" xfId="24219" xr:uid="{00000000-0005-0000-0000-0000DA130000}"/>
    <cellStyle name="Normal 10 9 3 2 2" xfId="51131" xr:uid="{00000000-0005-0000-0000-0000DB130000}"/>
    <cellStyle name="Normal 10 9 3 3" xfId="37697" xr:uid="{00000000-0005-0000-0000-0000DC130000}"/>
    <cellStyle name="Normal 10 9 4" xfId="6307" xr:uid="{00000000-0005-0000-0000-0000DD130000}"/>
    <cellStyle name="Normal 10 9 4 2" xfId="19741" xr:uid="{00000000-0005-0000-0000-0000DE130000}"/>
    <cellStyle name="Normal 10 9 4 2 2" xfId="46653" xr:uid="{00000000-0005-0000-0000-0000DF130000}"/>
    <cellStyle name="Normal 10 9 4 3" xfId="33219" xr:uid="{00000000-0005-0000-0000-0000E0130000}"/>
    <cellStyle name="Normal 10 9 5" xfId="15262" xr:uid="{00000000-0005-0000-0000-0000E1130000}"/>
    <cellStyle name="Normal 10 9 5 2" xfId="42174" xr:uid="{00000000-0005-0000-0000-0000E2130000}"/>
    <cellStyle name="Normal 10 9 6" xfId="28740" xr:uid="{00000000-0005-0000-0000-0000E3130000}"/>
    <cellStyle name="Normal 11" xfId="650" xr:uid="{00000000-0005-0000-0000-0000E4130000}"/>
    <cellStyle name="Normal 12" xfId="659" xr:uid="{00000000-0005-0000-0000-0000E5130000}"/>
    <cellStyle name="Normal 12 10" xfId="2949" xr:uid="{00000000-0005-0000-0000-0000E6130000}"/>
    <cellStyle name="Normal 12 10 2" xfId="11906" xr:uid="{00000000-0005-0000-0000-0000E7130000}"/>
    <cellStyle name="Normal 12 10 2 2" xfId="25340" xr:uid="{00000000-0005-0000-0000-0000E8130000}"/>
    <cellStyle name="Normal 12 10 2 2 2" xfId="52252" xr:uid="{00000000-0005-0000-0000-0000E9130000}"/>
    <cellStyle name="Normal 12 10 2 3" xfId="38818" xr:uid="{00000000-0005-0000-0000-0000EA130000}"/>
    <cellStyle name="Normal 12 10 3" xfId="7428" xr:uid="{00000000-0005-0000-0000-0000EB130000}"/>
    <cellStyle name="Normal 12 10 3 2" xfId="20862" xr:uid="{00000000-0005-0000-0000-0000EC130000}"/>
    <cellStyle name="Normal 12 10 3 2 2" xfId="47774" xr:uid="{00000000-0005-0000-0000-0000ED130000}"/>
    <cellStyle name="Normal 12 10 3 3" xfId="34340" xr:uid="{00000000-0005-0000-0000-0000EE130000}"/>
    <cellStyle name="Normal 12 10 4" xfId="16383" xr:uid="{00000000-0005-0000-0000-0000EF130000}"/>
    <cellStyle name="Normal 12 10 4 2" xfId="43295" xr:uid="{00000000-0005-0000-0000-0000F0130000}"/>
    <cellStyle name="Normal 12 10 5" xfId="29861" xr:uid="{00000000-0005-0000-0000-0000F1130000}"/>
    <cellStyle name="Normal 12 11" xfId="9669" xr:uid="{00000000-0005-0000-0000-0000F2130000}"/>
    <cellStyle name="Normal 12 11 2" xfId="23103" xr:uid="{00000000-0005-0000-0000-0000F3130000}"/>
    <cellStyle name="Normal 12 11 2 2" xfId="50015" xr:uid="{00000000-0005-0000-0000-0000F4130000}"/>
    <cellStyle name="Normal 12 11 3" xfId="36581" xr:uid="{00000000-0005-0000-0000-0000F5130000}"/>
    <cellStyle name="Normal 12 12" xfId="5191" xr:uid="{00000000-0005-0000-0000-0000F6130000}"/>
    <cellStyle name="Normal 12 12 2" xfId="18625" xr:uid="{00000000-0005-0000-0000-0000F7130000}"/>
    <cellStyle name="Normal 12 12 2 2" xfId="45537" xr:uid="{00000000-0005-0000-0000-0000F8130000}"/>
    <cellStyle name="Normal 12 12 3" xfId="32103" xr:uid="{00000000-0005-0000-0000-0000F9130000}"/>
    <cellStyle name="Normal 12 13" xfId="14146" xr:uid="{00000000-0005-0000-0000-0000FA130000}"/>
    <cellStyle name="Normal 12 13 2" xfId="41058" xr:uid="{00000000-0005-0000-0000-0000FB130000}"/>
    <cellStyle name="Normal 12 14" xfId="27624" xr:uid="{00000000-0005-0000-0000-0000FC130000}"/>
    <cellStyle name="Normal 12 2" xfId="686" xr:uid="{00000000-0005-0000-0000-0000FD130000}"/>
    <cellStyle name="Normal 12 2 10" xfId="5211" xr:uid="{00000000-0005-0000-0000-0000FE130000}"/>
    <cellStyle name="Normal 12 2 10 2" xfId="18645" xr:uid="{00000000-0005-0000-0000-0000FF130000}"/>
    <cellStyle name="Normal 12 2 10 2 2" xfId="45557" xr:uid="{00000000-0005-0000-0000-000000140000}"/>
    <cellStyle name="Normal 12 2 10 3" xfId="32123" xr:uid="{00000000-0005-0000-0000-000001140000}"/>
    <cellStyle name="Normal 12 2 11" xfId="14166" xr:uid="{00000000-0005-0000-0000-000002140000}"/>
    <cellStyle name="Normal 12 2 11 2" xfId="41078" xr:uid="{00000000-0005-0000-0000-000003140000}"/>
    <cellStyle name="Normal 12 2 12" xfId="27644" xr:uid="{00000000-0005-0000-0000-000004140000}"/>
    <cellStyle name="Normal 12 2 2" xfId="830" xr:uid="{00000000-0005-0000-0000-000005140000}"/>
    <cellStyle name="Normal 12 2 2 10" xfId="27788" xr:uid="{00000000-0005-0000-0000-000006140000}"/>
    <cellStyle name="Normal 12 2 2 2" xfId="1098" xr:uid="{00000000-0005-0000-0000-000007140000}"/>
    <cellStyle name="Normal 12 2 2 2 2" xfId="1769" xr:uid="{00000000-0005-0000-0000-000008140000}"/>
    <cellStyle name="Normal 12 2 2 2 2 2" xfId="2887" xr:uid="{00000000-0005-0000-0000-000009140000}"/>
    <cellStyle name="Normal 12 2 2 2 2 2 2" xfId="5124" xr:uid="{00000000-0005-0000-0000-00000A140000}"/>
    <cellStyle name="Normal 12 2 2 2 2 2 2 2" xfId="14081" xr:uid="{00000000-0005-0000-0000-00000B140000}"/>
    <cellStyle name="Normal 12 2 2 2 2 2 2 2 2" xfId="27515" xr:uid="{00000000-0005-0000-0000-00000C140000}"/>
    <cellStyle name="Normal 12 2 2 2 2 2 2 2 2 2" xfId="54427" xr:uid="{00000000-0005-0000-0000-00000D140000}"/>
    <cellStyle name="Normal 12 2 2 2 2 2 2 2 3" xfId="40993" xr:uid="{00000000-0005-0000-0000-00000E140000}"/>
    <cellStyle name="Normal 12 2 2 2 2 2 2 3" xfId="9603" xr:uid="{00000000-0005-0000-0000-00000F140000}"/>
    <cellStyle name="Normal 12 2 2 2 2 2 2 3 2" xfId="23037" xr:uid="{00000000-0005-0000-0000-000010140000}"/>
    <cellStyle name="Normal 12 2 2 2 2 2 2 3 2 2" xfId="49949" xr:uid="{00000000-0005-0000-0000-000011140000}"/>
    <cellStyle name="Normal 12 2 2 2 2 2 2 3 3" xfId="36515" xr:uid="{00000000-0005-0000-0000-000012140000}"/>
    <cellStyle name="Normal 12 2 2 2 2 2 2 4" xfId="18558" xr:uid="{00000000-0005-0000-0000-000013140000}"/>
    <cellStyle name="Normal 12 2 2 2 2 2 2 4 2" xfId="45470" xr:uid="{00000000-0005-0000-0000-000014140000}"/>
    <cellStyle name="Normal 12 2 2 2 2 2 2 5" xfId="32036" xr:uid="{00000000-0005-0000-0000-000015140000}"/>
    <cellStyle name="Normal 12 2 2 2 2 2 3" xfId="11844" xr:uid="{00000000-0005-0000-0000-000016140000}"/>
    <cellStyle name="Normal 12 2 2 2 2 2 3 2" xfId="25278" xr:uid="{00000000-0005-0000-0000-000017140000}"/>
    <cellStyle name="Normal 12 2 2 2 2 2 3 2 2" xfId="52190" xr:uid="{00000000-0005-0000-0000-000018140000}"/>
    <cellStyle name="Normal 12 2 2 2 2 2 3 3" xfId="38756" xr:uid="{00000000-0005-0000-0000-000019140000}"/>
    <cellStyle name="Normal 12 2 2 2 2 2 4" xfId="7366" xr:uid="{00000000-0005-0000-0000-00001A140000}"/>
    <cellStyle name="Normal 12 2 2 2 2 2 4 2" xfId="20800" xr:uid="{00000000-0005-0000-0000-00001B140000}"/>
    <cellStyle name="Normal 12 2 2 2 2 2 4 2 2" xfId="47712" xr:uid="{00000000-0005-0000-0000-00001C140000}"/>
    <cellStyle name="Normal 12 2 2 2 2 2 4 3" xfId="34278" xr:uid="{00000000-0005-0000-0000-00001D140000}"/>
    <cellStyle name="Normal 12 2 2 2 2 2 5" xfId="16321" xr:uid="{00000000-0005-0000-0000-00001E140000}"/>
    <cellStyle name="Normal 12 2 2 2 2 2 5 2" xfId="43233" xr:uid="{00000000-0005-0000-0000-00001F140000}"/>
    <cellStyle name="Normal 12 2 2 2 2 2 6" xfId="29799" xr:uid="{00000000-0005-0000-0000-000020140000}"/>
    <cellStyle name="Normal 12 2 2 2 2 3" xfId="4006" xr:uid="{00000000-0005-0000-0000-000021140000}"/>
    <cellStyle name="Normal 12 2 2 2 2 3 2" xfId="12963" xr:uid="{00000000-0005-0000-0000-000022140000}"/>
    <cellStyle name="Normal 12 2 2 2 2 3 2 2" xfId="26397" xr:uid="{00000000-0005-0000-0000-000023140000}"/>
    <cellStyle name="Normal 12 2 2 2 2 3 2 2 2" xfId="53309" xr:uid="{00000000-0005-0000-0000-000024140000}"/>
    <cellStyle name="Normal 12 2 2 2 2 3 2 3" xfId="39875" xr:uid="{00000000-0005-0000-0000-000025140000}"/>
    <cellStyle name="Normal 12 2 2 2 2 3 3" xfId="8485" xr:uid="{00000000-0005-0000-0000-000026140000}"/>
    <cellStyle name="Normal 12 2 2 2 2 3 3 2" xfId="21919" xr:uid="{00000000-0005-0000-0000-000027140000}"/>
    <cellStyle name="Normal 12 2 2 2 2 3 3 2 2" xfId="48831" xr:uid="{00000000-0005-0000-0000-000028140000}"/>
    <cellStyle name="Normal 12 2 2 2 2 3 3 3" xfId="35397" xr:uid="{00000000-0005-0000-0000-000029140000}"/>
    <cellStyle name="Normal 12 2 2 2 2 3 4" xfId="17440" xr:uid="{00000000-0005-0000-0000-00002A140000}"/>
    <cellStyle name="Normal 12 2 2 2 2 3 4 2" xfId="44352" xr:uid="{00000000-0005-0000-0000-00002B140000}"/>
    <cellStyle name="Normal 12 2 2 2 2 3 5" xfId="30918" xr:uid="{00000000-0005-0000-0000-00002C140000}"/>
    <cellStyle name="Normal 12 2 2 2 2 4" xfId="10726" xr:uid="{00000000-0005-0000-0000-00002D140000}"/>
    <cellStyle name="Normal 12 2 2 2 2 4 2" xfId="24160" xr:uid="{00000000-0005-0000-0000-00002E140000}"/>
    <cellStyle name="Normal 12 2 2 2 2 4 2 2" xfId="51072" xr:uid="{00000000-0005-0000-0000-00002F140000}"/>
    <cellStyle name="Normal 12 2 2 2 2 4 3" xfId="37638" xr:uid="{00000000-0005-0000-0000-000030140000}"/>
    <cellStyle name="Normal 12 2 2 2 2 5" xfId="6248" xr:uid="{00000000-0005-0000-0000-000031140000}"/>
    <cellStyle name="Normal 12 2 2 2 2 5 2" xfId="19682" xr:uid="{00000000-0005-0000-0000-000032140000}"/>
    <cellStyle name="Normal 12 2 2 2 2 5 2 2" xfId="46594" xr:uid="{00000000-0005-0000-0000-000033140000}"/>
    <cellStyle name="Normal 12 2 2 2 2 5 3" xfId="33160" xr:uid="{00000000-0005-0000-0000-000034140000}"/>
    <cellStyle name="Normal 12 2 2 2 2 6" xfId="15203" xr:uid="{00000000-0005-0000-0000-000035140000}"/>
    <cellStyle name="Normal 12 2 2 2 2 6 2" xfId="42115" xr:uid="{00000000-0005-0000-0000-000036140000}"/>
    <cellStyle name="Normal 12 2 2 2 2 7" xfId="28681" xr:uid="{00000000-0005-0000-0000-000037140000}"/>
    <cellStyle name="Normal 12 2 2 2 3" xfId="2217" xr:uid="{00000000-0005-0000-0000-000038140000}"/>
    <cellStyle name="Normal 12 2 2 2 3 2" xfId="4454" xr:uid="{00000000-0005-0000-0000-000039140000}"/>
    <cellStyle name="Normal 12 2 2 2 3 2 2" xfId="13411" xr:uid="{00000000-0005-0000-0000-00003A140000}"/>
    <cellStyle name="Normal 12 2 2 2 3 2 2 2" xfId="26845" xr:uid="{00000000-0005-0000-0000-00003B140000}"/>
    <cellStyle name="Normal 12 2 2 2 3 2 2 2 2" xfId="53757" xr:uid="{00000000-0005-0000-0000-00003C140000}"/>
    <cellStyle name="Normal 12 2 2 2 3 2 2 3" xfId="40323" xr:uid="{00000000-0005-0000-0000-00003D140000}"/>
    <cellStyle name="Normal 12 2 2 2 3 2 3" xfId="8933" xr:uid="{00000000-0005-0000-0000-00003E140000}"/>
    <cellStyle name="Normal 12 2 2 2 3 2 3 2" xfId="22367" xr:uid="{00000000-0005-0000-0000-00003F140000}"/>
    <cellStyle name="Normal 12 2 2 2 3 2 3 2 2" xfId="49279" xr:uid="{00000000-0005-0000-0000-000040140000}"/>
    <cellStyle name="Normal 12 2 2 2 3 2 3 3" xfId="35845" xr:uid="{00000000-0005-0000-0000-000041140000}"/>
    <cellStyle name="Normal 12 2 2 2 3 2 4" xfId="17888" xr:uid="{00000000-0005-0000-0000-000042140000}"/>
    <cellStyle name="Normal 12 2 2 2 3 2 4 2" xfId="44800" xr:uid="{00000000-0005-0000-0000-000043140000}"/>
    <cellStyle name="Normal 12 2 2 2 3 2 5" xfId="31366" xr:uid="{00000000-0005-0000-0000-000044140000}"/>
    <cellStyle name="Normal 12 2 2 2 3 3" xfId="11174" xr:uid="{00000000-0005-0000-0000-000045140000}"/>
    <cellStyle name="Normal 12 2 2 2 3 3 2" xfId="24608" xr:uid="{00000000-0005-0000-0000-000046140000}"/>
    <cellStyle name="Normal 12 2 2 2 3 3 2 2" xfId="51520" xr:uid="{00000000-0005-0000-0000-000047140000}"/>
    <cellStyle name="Normal 12 2 2 2 3 3 3" xfId="38086" xr:uid="{00000000-0005-0000-0000-000048140000}"/>
    <cellStyle name="Normal 12 2 2 2 3 4" xfId="6696" xr:uid="{00000000-0005-0000-0000-000049140000}"/>
    <cellStyle name="Normal 12 2 2 2 3 4 2" xfId="20130" xr:uid="{00000000-0005-0000-0000-00004A140000}"/>
    <cellStyle name="Normal 12 2 2 2 3 4 2 2" xfId="47042" xr:uid="{00000000-0005-0000-0000-00004B140000}"/>
    <cellStyle name="Normal 12 2 2 2 3 4 3" xfId="33608" xr:uid="{00000000-0005-0000-0000-00004C140000}"/>
    <cellStyle name="Normal 12 2 2 2 3 5" xfId="15651" xr:uid="{00000000-0005-0000-0000-00004D140000}"/>
    <cellStyle name="Normal 12 2 2 2 3 5 2" xfId="42563" xr:uid="{00000000-0005-0000-0000-00004E140000}"/>
    <cellStyle name="Normal 12 2 2 2 3 6" xfId="29129" xr:uid="{00000000-0005-0000-0000-00004F140000}"/>
    <cellStyle name="Normal 12 2 2 2 4" xfId="3336" xr:uid="{00000000-0005-0000-0000-000050140000}"/>
    <cellStyle name="Normal 12 2 2 2 4 2" xfId="12293" xr:uid="{00000000-0005-0000-0000-000051140000}"/>
    <cellStyle name="Normal 12 2 2 2 4 2 2" xfId="25727" xr:uid="{00000000-0005-0000-0000-000052140000}"/>
    <cellStyle name="Normal 12 2 2 2 4 2 2 2" xfId="52639" xr:uid="{00000000-0005-0000-0000-000053140000}"/>
    <cellStyle name="Normal 12 2 2 2 4 2 3" xfId="39205" xr:uid="{00000000-0005-0000-0000-000054140000}"/>
    <cellStyle name="Normal 12 2 2 2 4 3" xfId="7815" xr:uid="{00000000-0005-0000-0000-000055140000}"/>
    <cellStyle name="Normal 12 2 2 2 4 3 2" xfId="21249" xr:uid="{00000000-0005-0000-0000-000056140000}"/>
    <cellStyle name="Normal 12 2 2 2 4 3 2 2" xfId="48161" xr:uid="{00000000-0005-0000-0000-000057140000}"/>
    <cellStyle name="Normal 12 2 2 2 4 3 3" xfId="34727" xr:uid="{00000000-0005-0000-0000-000058140000}"/>
    <cellStyle name="Normal 12 2 2 2 4 4" xfId="16770" xr:uid="{00000000-0005-0000-0000-000059140000}"/>
    <cellStyle name="Normal 12 2 2 2 4 4 2" xfId="43682" xr:uid="{00000000-0005-0000-0000-00005A140000}"/>
    <cellStyle name="Normal 12 2 2 2 4 5" xfId="30248" xr:uid="{00000000-0005-0000-0000-00005B140000}"/>
    <cellStyle name="Normal 12 2 2 2 5" xfId="10056" xr:uid="{00000000-0005-0000-0000-00005C140000}"/>
    <cellStyle name="Normal 12 2 2 2 5 2" xfId="23490" xr:uid="{00000000-0005-0000-0000-00005D140000}"/>
    <cellStyle name="Normal 12 2 2 2 5 2 2" xfId="50402" xr:uid="{00000000-0005-0000-0000-00005E140000}"/>
    <cellStyle name="Normal 12 2 2 2 5 3" xfId="36968" xr:uid="{00000000-0005-0000-0000-00005F140000}"/>
    <cellStyle name="Normal 12 2 2 2 6" xfId="5578" xr:uid="{00000000-0005-0000-0000-000060140000}"/>
    <cellStyle name="Normal 12 2 2 2 6 2" xfId="19012" xr:uid="{00000000-0005-0000-0000-000061140000}"/>
    <cellStyle name="Normal 12 2 2 2 6 2 2" xfId="45924" xr:uid="{00000000-0005-0000-0000-000062140000}"/>
    <cellStyle name="Normal 12 2 2 2 6 3" xfId="32490" xr:uid="{00000000-0005-0000-0000-000063140000}"/>
    <cellStyle name="Normal 12 2 2 2 7" xfId="14533" xr:uid="{00000000-0005-0000-0000-000064140000}"/>
    <cellStyle name="Normal 12 2 2 2 7 2" xfId="41445" xr:uid="{00000000-0005-0000-0000-000065140000}"/>
    <cellStyle name="Normal 12 2 2 2 8" xfId="28011" xr:uid="{00000000-0005-0000-0000-000066140000}"/>
    <cellStyle name="Normal 12 2 2 3" xfId="1323" xr:uid="{00000000-0005-0000-0000-000067140000}"/>
    <cellStyle name="Normal 12 2 2 3 2" xfId="2441" xr:uid="{00000000-0005-0000-0000-000068140000}"/>
    <cellStyle name="Normal 12 2 2 3 2 2" xfId="4678" xr:uid="{00000000-0005-0000-0000-000069140000}"/>
    <cellStyle name="Normal 12 2 2 3 2 2 2" xfId="13635" xr:uid="{00000000-0005-0000-0000-00006A140000}"/>
    <cellStyle name="Normal 12 2 2 3 2 2 2 2" xfId="27069" xr:uid="{00000000-0005-0000-0000-00006B140000}"/>
    <cellStyle name="Normal 12 2 2 3 2 2 2 2 2" xfId="53981" xr:uid="{00000000-0005-0000-0000-00006C140000}"/>
    <cellStyle name="Normal 12 2 2 3 2 2 2 3" xfId="40547" xr:uid="{00000000-0005-0000-0000-00006D140000}"/>
    <cellStyle name="Normal 12 2 2 3 2 2 3" xfId="9157" xr:uid="{00000000-0005-0000-0000-00006E140000}"/>
    <cellStyle name="Normal 12 2 2 3 2 2 3 2" xfId="22591" xr:uid="{00000000-0005-0000-0000-00006F140000}"/>
    <cellStyle name="Normal 12 2 2 3 2 2 3 2 2" xfId="49503" xr:uid="{00000000-0005-0000-0000-000070140000}"/>
    <cellStyle name="Normal 12 2 2 3 2 2 3 3" xfId="36069" xr:uid="{00000000-0005-0000-0000-000071140000}"/>
    <cellStyle name="Normal 12 2 2 3 2 2 4" xfId="18112" xr:uid="{00000000-0005-0000-0000-000072140000}"/>
    <cellStyle name="Normal 12 2 2 3 2 2 4 2" xfId="45024" xr:uid="{00000000-0005-0000-0000-000073140000}"/>
    <cellStyle name="Normal 12 2 2 3 2 2 5" xfId="31590" xr:uid="{00000000-0005-0000-0000-000074140000}"/>
    <cellStyle name="Normal 12 2 2 3 2 3" xfId="11398" xr:uid="{00000000-0005-0000-0000-000075140000}"/>
    <cellStyle name="Normal 12 2 2 3 2 3 2" xfId="24832" xr:uid="{00000000-0005-0000-0000-000076140000}"/>
    <cellStyle name="Normal 12 2 2 3 2 3 2 2" xfId="51744" xr:uid="{00000000-0005-0000-0000-000077140000}"/>
    <cellStyle name="Normal 12 2 2 3 2 3 3" xfId="38310" xr:uid="{00000000-0005-0000-0000-000078140000}"/>
    <cellStyle name="Normal 12 2 2 3 2 4" xfId="6920" xr:uid="{00000000-0005-0000-0000-000079140000}"/>
    <cellStyle name="Normal 12 2 2 3 2 4 2" xfId="20354" xr:uid="{00000000-0005-0000-0000-00007A140000}"/>
    <cellStyle name="Normal 12 2 2 3 2 4 2 2" xfId="47266" xr:uid="{00000000-0005-0000-0000-00007B140000}"/>
    <cellStyle name="Normal 12 2 2 3 2 4 3" xfId="33832" xr:uid="{00000000-0005-0000-0000-00007C140000}"/>
    <cellStyle name="Normal 12 2 2 3 2 5" xfId="15875" xr:uid="{00000000-0005-0000-0000-00007D140000}"/>
    <cellStyle name="Normal 12 2 2 3 2 5 2" xfId="42787" xr:uid="{00000000-0005-0000-0000-00007E140000}"/>
    <cellStyle name="Normal 12 2 2 3 2 6" xfId="29353" xr:uid="{00000000-0005-0000-0000-00007F140000}"/>
    <cellStyle name="Normal 12 2 2 3 3" xfId="3560" xr:uid="{00000000-0005-0000-0000-000080140000}"/>
    <cellStyle name="Normal 12 2 2 3 3 2" xfId="12517" xr:uid="{00000000-0005-0000-0000-000081140000}"/>
    <cellStyle name="Normal 12 2 2 3 3 2 2" xfId="25951" xr:uid="{00000000-0005-0000-0000-000082140000}"/>
    <cellStyle name="Normal 12 2 2 3 3 2 2 2" xfId="52863" xr:uid="{00000000-0005-0000-0000-000083140000}"/>
    <cellStyle name="Normal 12 2 2 3 3 2 3" xfId="39429" xr:uid="{00000000-0005-0000-0000-000084140000}"/>
    <cellStyle name="Normal 12 2 2 3 3 3" xfId="8039" xr:uid="{00000000-0005-0000-0000-000085140000}"/>
    <cellStyle name="Normal 12 2 2 3 3 3 2" xfId="21473" xr:uid="{00000000-0005-0000-0000-000086140000}"/>
    <cellStyle name="Normal 12 2 2 3 3 3 2 2" xfId="48385" xr:uid="{00000000-0005-0000-0000-000087140000}"/>
    <cellStyle name="Normal 12 2 2 3 3 3 3" xfId="34951" xr:uid="{00000000-0005-0000-0000-000088140000}"/>
    <cellStyle name="Normal 12 2 2 3 3 4" xfId="16994" xr:uid="{00000000-0005-0000-0000-000089140000}"/>
    <cellStyle name="Normal 12 2 2 3 3 4 2" xfId="43906" xr:uid="{00000000-0005-0000-0000-00008A140000}"/>
    <cellStyle name="Normal 12 2 2 3 3 5" xfId="30472" xr:uid="{00000000-0005-0000-0000-00008B140000}"/>
    <cellStyle name="Normal 12 2 2 3 4" xfId="10280" xr:uid="{00000000-0005-0000-0000-00008C140000}"/>
    <cellStyle name="Normal 12 2 2 3 4 2" xfId="23714" xr:uid="{00000000-0005-0000-0000-00008D140000}"/>
    <cellStyle name="Normal 12 2 2 3 4 2 2" xfId="50626" xr:uid="{00000000-0005-0000-0000-00008E140000}"/>
    <cellStyle name="Normal 12 2 2 3 4 3" xfId="37192" xr:uid="{00000000-0005-0000-0000-00008F140000}"/>
    <cellStyle name="Normal 12 2 2 3 5" xfId="5802" xr:uid="{00000000-0005-0000-0000-000090140000}"/>
    <cellStyle name="Normal 12 2 2 3 5 2" xfId="19236" xr:uid="{00000000-0005-0000-0000-000091140000}"/>
    <cellStyle name="Normal 12 2 2 3 5 2 2" xfId="46148" xr:uid="{00000000-0005-0000-0000-000092140000}"/>
    <cellStyle name="Normal 12 2 2 3 5 3" xfId="32714" xr:uid="{00000000-0005-0000-0000-000093140000}"/>
    <cellStyle name="Normal 12 2 2 3 6" xfId="14757" xr:uid="{00000000-0005-0000-0000-000094140000}"/>
    <cellStyle name="Normal 12 2 2 3 6 2" xfId="41669" xr:uid="{00000000-0005-0000-0000-000095140000}"/>
    <cellStyle name="Normal 12 2 2 3 7" xfId="28235" xr:uid="{00000000-0005-0000-0000-000096140000}"/>
    <cellStyle name="Normal 12 2 2 4" xfId="1546" xr:uid="{00000000-0005-0000-0000-000097140000}"/>
    <cellStyle name="Normal 12 2 2 4 2" xfId="2664" xr:uid="{00000000-0005-0000-0000-000098140000}"/>
    <cellStyle name="Normal 12 2 2 4 2 2" xfId="4901" xr:uid="{00000000-0005-0000-0000-000099140000}"/>
    <cellStyle name="Normal 12 2 2 4 2 2 2" xfId="13858" xr:uid="{00000000-0005-0000-0000-00009A140000}"/>
    <cellStyle name="Normal 12 2 2 4 2 2 2 2" xfId="27292" xr:uid="{00000000-0005-0000-0000-00009B140000}"/>
    <cellStyle name="Normal 12 2 2 4 2 2 2 2 2" xfId="54204" xr:uid="{00000000-0005-0000-0000-00009C140000}"/>
    <cellStyle name="Normal 12 2 2 4 2 2 2 3" xfId="40770" xr:uid="{00000000-0005-0000-0000-00009D140000}"/>
    <cellStyle name="Normal 12 2 2 4 2 2 3" xfId="9380" xr:uid="{00000000-0005-0000-0000-00009E140000}"/>
    <cellStyle name="Normal 12 2 2 4 2 2 3 2" xfId="22814" xr:uid="{00000000-0005-0000-0000-00009F140000}"/>
    <cellStyle name="Normal 12 2 2 4 2 2 3 2 2" xfId="49726" xr:uid="{00000000-0005-0000-0000-0000A0140000}"/>
    <cellStyle name="Normal 12 2 2 4 2 2 3 3" xfId="36292" xr:uid="{00000000-0005-0000-0000-0000A1140000}"/>
    <cellStyle name="Normal 12 2 2 4 2 2 4" xfId="18335" xr:uid="{00000000-0005-0000-0000-0000A2140000}"/>
    <cellStyle name="Normal 12 2 2 4 2 2 4 2" xfId="45247" xr:uid="{00000000-0005-0000-0000-0000A3140000}"/>
    <cellStyle name="Normal 12 2 2 4 2 2 5" xfId="31813" xr:uid="{00000000-0005-0000-0000-0000A4140000}"/>
    <cellStyle name="Normal 12 2 2 4 2 3" xfId="11621" xr:uid="{00000000-0005-0000-0000-0000A5140000}"/>
    <cellStyle name="Normal 12 2 2 4 2 3 2" xfId="25055" xr:uid="{00000000-0005-0000-0000-0000A6140000}"/>
    <cellStyle name="Normal 12 2 2 4 2 3 2 2" xfId="51967" xr:uid="{00000000-0005-0000-0000-0000A7140000}"/>
    <cellStyle name="Normal 12 2 2 4 2 3 3" xfId="38533" xr:uid="{00000000-0005-0000-0000-0000A8140000}"/>
    <cellStyle name="Normal 12 2 2 4 2 4" xfId="7143" xr:uid="{00000000-0005-0000-0000-0000A9140000}"/>
    <cellStyle name="Normal 12 2 2 4 2 4 2" xfId="20577" xr:uid="{00000000-0005-0000-0000-0000AA140000}"/>
    <cellStyle name="Normal 12 2 2 4 2 4 2 2" xfId="47489" xr:uid="{00000000-0005-0000-0000-0000AB140000}"/>
    <cellStyle name="Normal 12 2 2 4 2 4 3" xfId="34055" xr:uid="{00000000-0005-0000-0000-0000AC140000}"/>
    <cellStyle name="Normal 12 2 2 4 2 5" xfId="16098" xr:uid="{00000000-0005-0000-0000-0000AD140000}"/>
    <cellStyle name="Normal 12 2 2 4 2 5 2" xfId="43010" xr:uid="{00000000-0005-0000-0000-0000AE140000}"/>
    <cellStyle name="Normal 12 2 2 4 2 6" xfId="29576" xr:uid="{00000000-0005-0000-0000-0000AF140000}"/>
    <cellStyle name="Normal 12 2 2 4 3" xfId="3783" xr:uid="{00000000-0005-0000-0000-0000B0140000}"/>
    <cellStyle name="Normal 12 2 2 4 3 2" xfId="12740" xr:uid="{00000000-0005-0000-0000-0000B1140000}"/>
    <cellStyle name="Normal 12 2 2 4 3 2 2" xfId="26174" xr:uid="{00000000-0005-0000-0000-0000B2140000}"/>
    <cellStyle name="Normal 12 2 2 4 3 2 2 2" xfId="53086" xr:uid="{00000000-0005-0000-0000-0000B3140000}"/>
    <cellStyle name="Normal 12 2 2 4 3 2 3" xfId="39652" xr:uid="{00000000-0005-0000-0000-0000B4140000}"/>
    <cellStyle name="Normal 12 2 2 4 3 3" xfId="8262" xr:uid="{00000000-0005-0000-0000-0000B5140000}"/>
    <cellStyle name="Normal 12 2 2 4 3 3 2" xfId="21696" xr:uid="{00000000-0005-0000-0000-0000B6140000}"/>
    <cellStyle name="Normal 12 2 2 4 3 3 2 2" xfId="48608" xr:uid="{00000000-0005-0000-0000-0000B7140000}"/>
    <cellStyle name="Normal 12 2 2 4 3 3 3" xfId="35174" xr:uid="{00000000-0005-0000-0000-0000B8140000}"/>
    <cellStyle name="Normal 12 2 2 4 3 4" xfId="17217" xr:uid="{00000000-0005-0000-0000-0000B9140000}"/>
    <cellStyle name="Normal 12 2 2 4 3 4 2" xfId="44129" xr:uid="{00000000-0005-0000-0000-0000BA140000}"/>
    <cellStyle name="Normal 12 2 2 4 3 5" xfId="30695" xr:uid="{00000000-0005-0000-0000-0000BB140000}"/>
    <cellStyle name="Normal 12 2 2 4 4" xfId="10503" xr:uid="{00000000-0005-0000-0000-0000BC140000}"/>
    <cellStyle name="Normal 12 2 2 4 4 2" xfId="23937" xr:uid="{00000000-0005-0000-0000-0000BD140000}"/>
    <cellStyle name="Normal 12 2 2 4 4 2 2" xfId="50849" xr:uid="{00000000-0005-0000-0000-0000BE140000}"/>
    <cellStyle name="Normal 12 2 2 4 4 3" xfId="37415" xr:uid="{00000000-0005-0000-0000-0000BF140000}"/>
    <cellStyle name="Normal 12 2 2 4 5" xfId="6025" xr:uid="{00000000-0005-0000-0000-0000C0140000}"/>
    <cellStyle name="Normal 12 2 2 4 5 2" xfId="19459" xr:uid="{00000000-0005-0000-0000-0000C1140000}"/>
    <cellStyle name="Normal 12 2 2 4 5 2 2" xfId="46371" xr:uid="{00000000-0005-0000-0000-0000C2140000}"/>
    <cellStyle name="Normal 12 2 2 4 5 3" xfId="32937" xr:uid="{00000000-0005-0000-0000-0000C3140000}"/>
    <cellStyle name="Normal 12 2 2 4 6" xfId="14980" xr:uid="{00000000-0005-0000-0000-0000C4140000}"/>
    <cellStyle name="Normal 12 2 2 4 6 2" xfId="41892" xr:uid="{00000000-0005-0000-0000-0000C5140000}"/>
    <cellStyle name="Normal 12 2 2 4 7" xfId="28458" xr:uid="{00000000-0005-0000-0000-0000C6140000}"/>
    <cellStyle name="Normal 12 2 2 5" xfId="1994" xr:uid="{00000000-0005-0000-0000-0000C7140000}"/>
    <cellStyle name="Normal 12 2 2 5 2" xfId="4231" xr:uid="{00000000-0005-0000-0000-0000C8140000}"/>
    <cellStyle name="Normal 12 2 2 5 2 2" xfId="13188" xr:uid="{00000000-0005-0000-0000-0000C9140000}"/>
    <cellStyle name="Normal 12 2 2 5 2 2 2" xfId="26622" xr:uid="{00000000-0005-0000-0000-0000CA140000}"/>
    <cellStyle name="Normal 12 2 2 5 2 2 2 2" xfId="53534" xr:uid="{00000000-0005-0000-0000-0000CB140000}"/>
    <cellStyle name="Normal 12 2 2 5 2 2 3" xfId="40100" xr:uid="{00000000-0005-0000-0000-0000CC140000}"/>
    <cellStyle name="Normal 12 2 2 5 2 3" xfId="8710" xr:uid="{00000000-0005-0000-0000-0000CD140000}"/>
    <cellStyle name="Normal 12 2 2 5 2 3 2" xfId="22144" xr:uid="{00000000-0005-0000-0000-0000CE140000}"/>
    <cellStyle name="Normal 12 2 2 5 2 3 2 2" xfId="49056" xr:uid="{00000000-0005-0000-0000-0000CF140000}"/>
    <cellStyle name="Normal 12 2 2 5 2 3 3" xfId="35622" xr:uid="{00000000-0005-0000-0000-0000D0140000}"/>
    <cellStyle name="Normal 12 2 2 5 2 4" xfId="17665" xr:uid="{00000000-0005-0000-0000-0000D1140000}"/>
    <cellStyle name="Normal 12 2 2 5 2 4 2" xfId="44577" xr:uid="{00000000-0005-0000-0000-0000D2140000}"/>
    <cellStyle name="Normal 12 2 2 5 2 5" xfId="31143" xr:uid="{00000000-0005-0000-0000-0000D3140000}"/>
    <cellStyle name="Normal 12 2 2 5 3" xfId="10951" xr:uid="{00000000-0005-0000-0000-0000D4140000}"/>
    <cellStyle name="Normal 12 2 2 5 3 2" xfId="24385" xr:uid="{00000000-0005-0000-0000-0000D5140000}"/>
    <cellStyle name="Normal 12 2 2 5 3 2 2" xfId="51297" xr:uid="{00000000-0005-0000-0000-0000D6140000}"/>
    <cellStyle name="Normal 12 2 2 5 3 3" xfId="37863" xr:uid="{00000000-0005-0000-0000-0000D7140000}"/>
    <cellStyle name="Normal 12 2 2 5 4" xfId="6473" xr:uid="{00000000-0005-0000-0000-0000D8140000}"/>
    <cellStyle name="Normal 12 2 2 5 4 2" xfId="19907" xr:uid="{00000000-0005-0000-0000-0000D9140000}"/>
    <cellStyle name="Normal 12 2 2 5 4 2 2" xfId="46819" xr:uid="{00000000-0005-0000-0000-0000DA140000}"/>
    <cellStyle name="Normal 12 2 2 5 4 3" xfId="33385" xr:uid="{00000000-0005-0000-0000-0000DB140000}"/>
    <cellStyle name="Normal 12 2 2 5 5" xfId="15428" xr:uid="{00000000-0005-0000-0000-0000DC140000}"/>
    <cellStyle name="Normal 12 2 2 5 5 2" xfId="42340" xr:uid="{00000000-0005-0000-0000-0000DD140000}"/>
    <cellStyle name="Normal 12 2 2 5 6" xfId="28906" xr:uid="{00000000-0005-0000-0000-0000DE140000}"/>
    <cellStyle name="Normal 12 2 2 6" xfId="3113" xr:uid="{00000000-0005-0000-0000-0000DF140000}"/>
    <cellStyle name="Normal 12 2 2 6 2" xfId="12070" xr:uid="{00000000-0005-0000-0000-0000E0140000}"/>
    <cellStyle name="Normal 12 2 2 6 2 2" xfId="25504" xr:uid="{00000000-0005-0000-0000-0000E1140000}"/>
    <cellStyle name="Normal 12 2 2 6 2 2 2" xfId="52416" xr:uid="{00000000-0005-0000-0000-0000E2140000}"/>
    <cellStyle name="Normal 12 2 2 6 2 3" xfId="38982" xr:uid="{00000000-0005-0000-0000-0000E3140000}"/>
    <cellStyle name="Normal 12 2 2 6 3" xfId="7592" xr:uid="{00000000-0005-0000-0000-0000E4140000}"/>
    <cellStyle name="Normal 12 2 2 6 3 2" xfId="21026" xr:uid="{00000000-0005-0000-0000-0000E5140000}"/>
    <cellStyle name="Normal 12 2 2 6 3 2 2" xfId="47938" xr:uid="{00000000-0005-0000-0000-0000E6140000}"/>
    <cellStyle name="Normal 12 2 2 6 3 3" xfId="34504" xr:uid="{00000000-0005-0000-0000-0000E7140000}"/>
    <cellStyle name="Normal 12 2 2 6 4" xfId="16547" xr:uid="{00000000-0005-0000-0000-0000E8140000}"/>
    <cellStyle name="Normal 12 2 2 6 4 2" xfId="43459" xr:uid="{00000000-0005-0000-0000-0000E9140000}"/>
    <cellStyle name="Normal 12 2 2 6 5" xfId="30025" xr:uid="{00000000-0005-0000-0000-0000EA140000}"/>
    <cellStyle name="Normal 12 2 2 7" xfId="9833" xr:uid="{00000000-0005-0000-0000-0000EB140000}"/>
    <cellStyle name="Normal 12 2 2 7 2" xfId="23267" xr:uid="{00000000-0005-0000-0000-0000EC140000}"/>
    <cellStyle name="Normal 12 2 2 7 2 2" xfId="50179" xr:uid="{00000000-0005-0000-0000-0000ED140000}"/>
    <cellStyle name="Normal 12 2 2 7 3" xfId="36745" xr:uid="{00000000-0005-0000-0000-0000EE140000}"/>
    <cellStyle name="Normal 12 2 2 8" xfId="5355" xr:uid="{00000000-0005-0000-0000-0000EF140000}"/>
    <cellStyle name="Normal 12 2 2 8 2" xfId="18789" xr:uid="{00000000-0005-0000-0000-0000F0140000}"/>
    <cellStyle name="Normal 12 2 2 8 2 2" xfId="45701" xr:uid="{00000000-0005-0000-0000-0000F1140000}"/>
    <cellStyle name="Normal 12 2 2 8 3" xfId="32267" xr:uid="{00000000-0005-0000-0000-0000F2140000}"/>
    <cellStyle name="Normal 12 2 2 9" xfId="14310" xr:uid="{00000000-0005-0000-0000-0000F3140000}"/>
    <cellStyle name="Normal 12 2 2 9 2" xfId="41222" xr:uid="{00000000-0005-0000-0000-0000F4140000}"/>
    <cellStyle name="Normal 12 2 3" xfId="758" xr:uid="{00000000-0005-0000-0000-0000F5140000}"/>
    <cellStyle name="Normal 12 2 3 10" xfId="27716" xr:uid="{00000000-0005-0000-0000-0000F6140000}"/>
    <cellStyle name="Normal 12 2 3 2" xfId="1026" xr:uid="{00000000-0005-0000-0000-0000F7140000}"/>
    <cellStyle name="Normal 12 2 3 2 2" xfId="1697" xr:uid="{00000000-0005-0000-0000-0000F8140000}"/>
    <cellStyle name="Normal 12 2 3 2 2 2" xfId="2815" xr:uid="{00000000-0005-0000-0000-0000F9140000}"/>
    <cellStyle name="Normal 12 2 3 2 2 2 2" xfId="5052" xr:uid="{00000000-0005-0000-0000-0000FA140000}"/>
    <cellStyle name="Normal 12 2 3 2 2 2 2 2" xfId="14009" xr:uid="{00000000-0005-0000-0000-0000FB140000}"/>
    <cellStyle name="Normal 12 2 3 2 2 2 2 2 2" xfId="27443" xr:uid="{00000000-0005-0000-0000-0000FC140000}"/>
    <cellStyle name="Normal 12 2 3 2 2 2 2 2 2 2" xfId="54355" xr:uid="{00000000-0005-0000-0000-0000FD140000}"/>
    <cellStyle name="Normal 12 2 3 2 2 2 2 2 3" xfId="40921" xr:uid="{00000000-0005-0000-0000-0000FE140000}"/>
    <cellStyle name="Normal 12 2 3 2 2 2 2 3" xfId="9531" xr:uid="{00000000-0005-0000-0000-0000FF140000}"/>
    <cellStyle name="Normal 12 2 3 2 2 2 2 3 2" xfId="22965" xr:uid="{00000000-0005-0000-0000-000000150000}"/>
    <cellStyle name="Normal 12 2 3 2 2 2 2 3 2 2" xfId="49877" xr:uid="{00000000-0005-0000-0000-000001150000}"/>
    <cellStyle name="Normal 12 2 3 2 2 2 2 3 3" xfId="36443" xr:uid="{00000000-0005-0000-0000-000002150000}"/>
    <cellStyle name="Normal 12 2 3 2 2 2 2 4" xfId="18486" xr:uid="{00000000-0005-0000-0000-000003150000}"/>
    <cellStyle name="Normal 12 2 3 2 2 2 2 4 2" xfId="45398" xr:uid="{00000000-0005-0000-0000-000004150000}"/>
    <cellStyle name="Normal 12 2 3 2 2 2 2 5" xfId="31964" xr:uid="{00000000-0005-0000-0000-000005150000}"/>
    <cellStyle name="Normal 12 2 3 2 2 2 3" xfId="11772" xr:uid="{00000000-0005-0000-0000-000006150000}"/>
    <cellStyle name="Normal 12 2 3 2 2 2 3 2" xfId="25206" xr:uid="{00000000-0005-0000-0000-000007150000}"/>
    <cellStyle name="Normal 12 2 3 2 2 2 3 2 2" xfId="52118" xr:uid="{00000000-0005-0000-0000-000008150000}"/>
    <cellStyle name="Normal 12 2 3 2 2 2 3 3" xfId="38684" xr:uid="{00000000-0005-0000-0000-000009150000}"/>
    <cellStyle name="Normal 12 2 3 2 2 2 4" xfId="7294" xr:uid="{00000000-0005-0000-0000-00000A150000}"/>
    <cellStyle name="Normal 12 2 3 2 2 2 4 2" xfId="20728" xr:uid="{00000000-0005-0000-0000-00000B150000}"/>
    <cellStyle name="Normal 12 2 3 2 2 2 4 2 2" xfId="47640" xr:uid="{00000000-0005-0000-0000-00000C150000}"/>
    <cellStyle name="Normal 12 2 3 2 2 2 4 3" xfId="34206" xr:uid="{00000000-0005-0000-0000-00000D150000}"/>
    <cellStyle name="Normal 12 2 3 2 2 2 5" xfId="16249" xr:uid="{00000000-0005-0000-0000-00000E150000}"/>
    <cellStyle name="Normal 12 2 3 2 2 2 5 2" xfId="43161" xr:uid="{00000000-0005-0000-0000-00000F150000}"/>
    <cellStyle name="Normal 12 2 3 2 2 2 6" xfId="29727" xr:uid="{00000000-0005-0000-0000-000010150000}"/>
    <cellStyle name="Normal 12 2 3 2 2 3" xfId="3934" xr:uid="{00000000-0005-0000-0000-000011150000}"/>
    <cellStyle name="Normal 12 2 3 2 2 3 2" xfId="12891" xr:uid="{00000000-0005-0000-0000-000012150000}"/>
    <cellStyle name="Normal 12 2 3 2 2 3 2 2" xfId="26325" xr:uid="{00000000-0005-0000-0000-000013150000}"/>
    <cellStyle name="Normal 12 2 3 2 2 3 2 2 2" xfId="53237" xr:uid="{00000000-0005-0000-0000-000014150000}"/>
    <cellStyle name="Normal 12 2 3 2 2 3 2 3" xfId="39803" xr:uid="{00000000-0005-0000-0000-000015150000}"/>
    <cellStyle name="Normal 12 2 3 2 2 3 3" xfId="8413" xr:uid="{00000000-0005-0000-0000-000016150000}"/>
    <cellStyle name="Normal 12 2 3 2 2 3 3 2" xfId="21847" xr:uid="{00000000-0005-0000-0000-000017150000}"/>
    <cellStyle name="Normal 12 2 3 2 2 3 3 2 2" xfId="48759" xr:uid="{00000000-0005-0000-0000-000018150000}"/>
    <cellStyle name="Normal 12 2 3 2 2 3 3 3" xfId="35325" xr:uid="{00000000-0005-0000-0000-000019150000}"/>
    <cellStyle name="Normal 12 2 3 2 2 3 4" xfId="17368" xr:uid="{00000000-0005-0000-0000-00001A150000}"/>
    <cellStyle name="Normal 12 2 3 2 2 3 4 2" xfId="44280" xr:uid="{00000000-0005-0000-0000-00001B150000}"/>
    <cellStyle name="Normal 12 2 3 2 2 3 5" xfId="30846" xr:uid="{00000000-0005-0000-0000-00001C150000}"/>
    <cellStyle name="Normal 12 2 3 2 2 4" xfId="10654" xr:uid="{00000000-0005-0000-0000-00001D150000}"/>
    <cellStyle name="Normal 12 2 3 2 2 4 2" xfId="24088" xr:uid="{00000000-0005-0000-0000-00001E150000}"/>
    <cellStyle name="Normal 12 2 3 2 2 4 2 2" xfId="51000" xr:uid="{00000000-0005-0000-0000-00001F150000}"/>
    <cellStyle name="Normal 12 2 3 2 2 4 3" xfId="37566" xr:uid="{00000000-0005-0000-0000-000020150000}"/>
    <cellStyle name="Normal 12 2 3 2 2 5" xfId="6176" xr:uid="{00000000-0005-0000-0000-000021150000}"/>
    <cellStyle name="Normal 12 2 3 2 2 5 2" xfId="19610" xr:uid="{00000000-0005-0000-0000-000022150000}"/>
    <cellStyle name="Normal 12 2 3 2 2 5 2 2" xfId="46522" xr:uid="{00000000-0005-0000-0000-000023150000}"/>
    <cellStyle name="Normal 12 2 3 2 2 5 3" xfId="33088" xr:uid="{00000000-0005-0000-0000-000024150000}"/>
    <cellStyle name="Normal 12 2 3 2 2 6" xfId="15131" xr:uid="{00000000-0005-0000-0000-000025150000}"/>
    <cellStyle name="Normal 12 2 3 2 2 6 2" xfId="42043" xr:uid="{00000000-0005-0000-0000-000026150000}"/>
    <cellStyle name="Normal 12 2 3 2 2 7" xfId="28609" xr:uid="{00000000-0005-0000-0000-000027150000}"/>
    <cellStyle name="Normal 12 2 3 2 3" xfId="2145" xr:uid="{00000000-0005-0000-0000-000028150000}"/>
    <cellStyle name="Normal 12 2 3 2 3 2" xfId="4382" xr:uid="{00000000-0005-0000-0000-000029150000}"/>
    <cellStyle name="Normal 12 2 3 2 3 2 2" xfId="13339" xr:uid="{00000000-0005-0000-0000-00002A150000}"/>
    <cellStyle name="Normal 12 2 3 2 3 2 2 2" xfId="26773" xr:uid="{00000000-0005-0000-0000-00002B150000}"/>
    <cellStyle name="Normal 12 2 3 2 3 2 2 2 2" xfId="53685" xr:uid="{00000000-0005-0000-0000-00002C150000}"/>
    <cellStyle name="Normal 12 2 3 2 3 2 2 3" xfId="40251" xr:uid="{00000000-0005-0000-0000-00002D150000}"/>
    <cellStyle name="Normal 12 2 3 2 3 2 3" xfId="8861" xr:uid="{00000000-0005-0000-0000-00002E150000}"/>
    <cellStyle name="Normal 12 2 3 2 3 2 3 2" xfId="22295" xr:uid="{00000000-0005-0000-0000-00002F150000}"/>
    <cellStyle name="Normal 12 2 3 2 3 2 3 2 2" xfId="49207" xr:uid="{00000000-0005-0000-0000-000030150000}"/>
    <cellStyle name="Normal 12 2 3 2 3 2 3 3" xfId="35773" xr:uid="{00000000-0005-0000-0000-000031150000}"/>
    <cellStyle name="Normal 12 2 3 2 3 2 4" xfId="17816" xr:uid="{00000000-0005-0000-0000-000032150000}"/>
    <cellStyle name="Normal 12 2 3 2 3 2 4 2" xfId="44728" xr:uid="{00000000-0005-0000-0000-000033150000}"/>
    <cellStyle name="Normal 12 2 3 2 3 2 5" xfId="31294" xr:uid="{00000000-0005-0000-0000-000034150000}"/>
    <cellStyle name="Normal 12 2 3 2 3 3" xfId="11102" xr:uid="{00000000-0005-0000-0000-000035150000}"/>
    <cellStyle name="Normal 12 2 3 2 3 3 2" xfId="24536" xr:uid="{00000000-0005-0000-0000-000036150000}"/>
    <cellStyle name="Normal 12 2 3 2 3 3 2 2" xfId="51448" xr:uid="{00000000-0005-0000-0000-000037150000}"/>
    <cellStyle name="Normal 12 2 3 2 3 3 3" xfId="38014" xr:uid="{00000000-0005-0000-0000-000038150000}"/>
    <cellStyle name="Normal 12 2 3 2 3 4" xfId="6624" xr:uid="{00000000-0005-0000-0000-000039150000}"/>
    <cellStyle name="Normal 12 2 3 2 3 4 2" xfId="20058" xr:uid="{00000000-0005-0000-0000-00003A150000}"/>
    <cellStyle name="Normal 12 2 3 2 3 4 2 2" xfId="46970" xr:uid="{00000000-0005-0000-0000-00003B150000}"/>
    <cellStyle name="Normal 12 2 3 2 3 4 3" xfId="33536" xr:uid="{00000000-0005-0000-0000-00003C150000}"/>
    <cellStyle name="Normal 12 2 3 2 3 5" xfId="15579" xr:uid="{00000000-0005-0000-0000-00003D150000}"/>
    <cellStyle name="Normal 12 2 3 2 3 5 2" xfId="42491" xr:uid="{00000000-0005-0000-0000-00003E150000}"/>
    <cellStyle name="Normal 12 2 3 2 3 6" xfId="29057" xr:uid="{00000000-0005-0000-0000-00003F150000}"/>
    <cellStyle name="Normal 12 2 3 2 4" xfId="3264" xr:uid="{00000000-0005-0000-0000-000040150000}"/>
    <cellStyle name="Normal 12 2 3 2 4 2" xfId="12221" xr:uid="{00000000-0005-0000-0000-000041150000}"/>
    <cellStyle name="Normal 12 2 3 2 4 2 2" xfId="25655" xr:uid="{00000000-0005-0000-0000-000042150000}"/>
    <cellStyle name="Normal 12 2 3 2 4 2 2 2" xfId="52567" xr:uid="{00000000-0005-0000-0000-000043150000}"/>
    <cellStyle name="Normal 12 2 3 2 4 2 3" xfId="39133" xr:uid="{00000000-0005-0000-0000-000044150000}"/>
    <cellStyle name="Normal 12 2 3 2 4 3" xfId="7743" xr:uid="{00000000-0005-0000-0000-000045150000}"/>
    <cellStyle name="Normal 12 2 3 2 4 3 2" xfId="21177" xr:uid="{00000000-0005-0000-0000-000046150000}"/>
    <cellStyle name="Normal 12 2 3 2 4 3 2 2" xfId="48089" xr:uid="{00000000-0005-0000-0000-000047150000}"/>
    <cellStyle name="Normal 12 2 3 2 4 3 3" xfId="34655" xr:uid="{00000000-0005-0000-0000-000048150000}"/>
    <cellStyle name="Normal 12 2 3 2 4 4" xfId="16698" xr:uid="{00000000-0005-0000-0000-000049150000}"/>
    <cellStyle name="Normal 12 2 3 2 4 4 2" xfId="43610" xr:uid="{00000000-0005-0000-0000-00004A150000}"/>
    <cellStyle name="Normal 12 2 3 2 4 5" xfId="30176" xr:uid="{00000000-0005-0000-0000-00004B150000}"/>
    <cellStyle name="Normal 12 2 3 2 5" xfId="9984" xr:uid="{00000000-0005-0000-0000-00004C150000}"/>
    <cellStyle name="Normal 12 2 3 2 5 2" xfId="23418" xr:uid="{00000000-0005-0000-0000-00004D150000}"/>
    <cellStyle name="Normal 12 2 3 2 5 2 2" xfId="50330" xr:uid="{00000000-0005-0000-0000-00004E150000}"/>
    <cellStyle name="Normal 12 2 3 2 5 3" xfId="36896" xr:uid="{00000000-0005-0000-0000-00004F150000}"/>
    <cellStyle name="Normal 12 2 3 2 6" xfId="5506" xr:uid="{00000000-0005-0000-0000-000050150000}"/>
    <cellStyle name="Normal 12 2 3 2 6 2" xfId="18940" xr:uid="{00000000-0005-0000-0000-000051150000}"/>
    <cellStyle name="Normal 12 2 3 2 6 2 2" xfId="45852" xr:uid="{00000000-0005-0000-0000-000052150000}"/>
    <cellStyle name="Normal 12 2 3 2 6 3" xfId="32418" xr:uid="{00000000-0005-0000-0000-000053150000}"/>
    <cellStyle name="Normal 12 2 3 2 7" xfId="14461" xr:uid="{00000000-0005-0000-0000-000054150000}"/>
    <cellStyle name="Normal 12 2 3 2 7 2" xfId="41373" xr:uid="{00000000-0005-0000-0000-000055150000}"/>
    <cellStyle name="Normal 12 2 3 2 8" xfId="27939" xr:uid="{00000000-0005-0000-0000-000056150000}"/>
    <cellStyle name="Normal 12 2 3 3" xfId="1251" xr:uid="{00000000-0005-0000-0000-000057150000}"/>
    <cellStyle name="Normal 12 2 3 3 2" xfId="2369" xr:uid="{00000000-0005-0000-0000-000058150000}"/>
    <cellStyle name="Normal 12 2 3 3 2 2" xfId="4606" xr:uid="{00000000-0005-0000-0000-000059150000}"/>
    <cellStyle name="Normal 12 2 3 3 2 2 2" xfId="13563" xr:uid="{00000000-0005-0000-0000-00005A150000}"/>
    <cellStyle name="Normal 12 2 3 3 2 2 2 2" xfId="26997" xr:uid="{00000000-0005-0000-0000-00005B150000}"/>
    <cellStyle name="Normal 12 2 3 3 2 2 2 2 2" xfId="53909" xr:uid="{00000000-0005-0000-0000-00005C150000}"/>
    <cellStyle name="Normal 12 2 3 3 2 2 2 3" xfId="40475" xr:uid="{00000000-0005-0000-0000-00005D150000}"/>
    <cellStyle name="Normal 12 2 3 3 2 2 3" xfId="9085" xr:uid="{00000000-0005-0000-0000-00005E150000}"/>
    <cellStyle name="Normal 12 2 3 3 2 2 3 2" xfId="22519" xr:uid="{00000000-0005-0000-0000-00005F150000}"/>
    <cellStyle name="Normal 12 2 3 3 2 2 3 2 2" xfId="49431" xr:uid="{00000000-0005-0000-0000-000060150000}"/>
    <cellStyle name="Normal 12 2 3 3 2 2 3 3" xfId="35997" xr:uid="{00000000-0005-0000-0000-000061150000}"/>
    <cellStyle name="Normal 12 2 3 3 2 2 4" xfId="18040" xr:uid="{00000000-0005-0000-0000-000062150000}"/>
    <cellStyle name="Normal 12 2 3 3 2 2 4 2" xfId="44952" xr:uid="{00000000-0005-0000-0000-000063150000}"/>
    <cellStyle name="Normal 12 2 3 3 2 2 5" xfId="31518" xr:uid="{00000000-0005-0000-0000-000064150000}"/>
    <cellStyle name="Normal 12 2 3 3 2 3" xfId="11326" xr:uid="{00000000-0005-0000-0000-000065150000}"/>
    <cellStyle name="Normal 12 2 3 3 2 3 2" xfId="24760" xr:uid="{00000000-0005-0000-0000-000066150000}"/>
    <cellStyle name="Normal 12 2 3 3 2 3 2 2" xfId="51672" xr:uid="{00000000-0005-0000-0000-000067150000}"/>
    <cellStyle name="Normal 12 2 3 3 2 3 3" xfId="38238" xr:uid="{00000000-0005-0000-0000-000068150000}"/>
    <cellStyle name="Normal 12 2 3 3 2 4" xfId="6848" xr:uid="{00000000-0005-0000-0000-000069150000}"/>
    <cellStyle name="Normal 12 2 3 3 2 4 2" xfId="20282" xr:uid="{00000000-0005-0000-0000-00006A150000}"/>
    <cellStyle name="Normal 12 2 3 3 2 4 2 2" xfId="47194" xr:uid="{00000000-0005-0000-0000-00006B150000}"/>
    <cellStyle name="Normal 12 2 3 3 2 4 3" xfId="33760" xr:uid="{00000000-0005-0000-0000-00006C150000}"/>
    <cellStyle name="Normal 12 2 3 3 2 5" xfId="15803" xr:uid="{00000000-0005-0000-0000-00006D150000}"/>
    <cellStyle name="Normal 12 2 3 3 2 5 2" xfId="42715" xr:uid="{00000000-0005-0000-0000-00006E150000}"/>
    <cellStyle name="Normal 12 2 3 3 2 6" xfId="29281" xr:uid="{00000000-0005-0000-0000-00006F150000}"/>
    <cellStyle name="Normal 12 2 3 3 3" xfId="3488" xr:uid="{00000000-0005-0000-0000-000070150000}"/>
    <cellStyle name="Normal 12 2 3 3 3 2" xfId="12445" xr:uid="{00000000-0005-0000-0000-000071150000}"/>
    <cellStyle name="Normal 12 2 3 3 3 2 2" xfId="25879" xr:uid="{00000000-0005-0000-0000-000072150000}"/>
    <cellStyle name="Normal 12 2 3 3 3 2 2 2" xfId="52791" xr:uid="{00000000-0005-0000-0000-000073150000}"/>
    <cellStyle name="Normal 12 2 3 3 3 2 3" xfId="39357" xr:uid="{00000000-0005-0000-0000-000074150000}"/>
    <cellStyle name="Normal 12 2 3 3 3 3" xfId="7967" xr:uid="{00000000-0005-0000-0000-000075150000}"/>
    <cellStyle name="Normal 12 2 3 3 3 3 2" xfId="21401" xr:uid="{00000000-0005-0000-0000-000076150000}"/>
    <cellStyle name="Normal 12 2 3 3 3 3 2 2" xfId="48313" xr:uid="{00000000-0005-0000-0000-000077150000}"/>
    <cellStyle name="Normal 12 2 3 3 3 3 3" xfId="34879" xr:uid="{00000000-0005-0000-0000-000078150000}"/>
    <cellStyle name="Normal 12 2 3 3 3 4" xfId="16922" xr:uid="{00000000-0005-0000-0000-000079150000}"/>
    <cellStyle name="Normal 12 2 3 3 3 4 2" xfId="43834" xr:uid="{00000000-0005-0000-0000-00007A150000}"/>
    <cellStyle name="Normal 12 2 3 3 3 5" xfId="30400" xr:uid="{00000000-0005-0000-0000-00007B150000}"/>
    <cellStyle name="Normal 12 2 3 3 4" xfId="10208" xr:uid="{00000000-0005-0000-0000-00007C150000}"/>
    <cellStyle name="Normal 12 2 3 3 4 2" xfId="23642" xr:uid="{00000000-0005-0000-0000-00007D150000}"/>
    <cellStyle name="Normal 12 2 3 3 4 2 2" xfId="50554" xr:uid="{00000000-0005-0000-0000-00007E150000}"/>
    <cellStyle name="Normal 12 2 3 3 4 3" xfId="37120" xr:uid="{00000000-0005-0000-0000-00007F150000}"/>
    <cellStyle name="Normal 12 2 3 3 5" xfId="5730" xr:uid="{00000000-0005-0000-0000-000080150000}"/>
    <cellStyle name="Normal 12 2 3 3 5 2" xfId="19164" xr:uid="{00000000-0005-0000-0000-000081150000}"/>
    <cellStyle name="Normal 12 2 3 3 5 2 2" xfId="46076" xr:uid="{00000000-0005-0000-0000-000082150000}"/>
    <cellStyle name="Normal 12 2 3 3 5 3" xfId="32642" xr:uid="{00000000-0005-0000-0000-000083150000}"/>
    <cellStyle name="Normal 12 2 3 3 6" xfId="14685" xr:uid="{00000000-0005-0000-0000-000084150000}"/>
    <cellStyle name="Normal 12 2 3 3 6 2" xfId="41597" xr:uid="{00000000-0005-0000-0000-000085150000}"/>
    <cellStyle name="Normal 12 2 3 3 7" xfId="28163" xr:uid="{00000000-0005-0000-0000-000086150000}"/>
    <cellStyle name="Normal 12 2 3 4" xfId="1474" xr:uid="{00000000-0005-0000-0000-000087150000}"/>
    <cellStyle name="Normal 12 2 3 4 2" xfId="2592" xr:uid="{00000000-0005-0000-0000-000088150000}"/>
    <cellStyle name="Normal 12 2 3 4 2 2" xfId="4829" xr:uid="{00000000-0005-0000-0000-000089150000}"/>
    <cellStyle name="Normal 12 2 3 4 2 2 2" xfId="13786" xr:uid="{00000000-0005-0000-0000-00008A150000}"/>
    <cellStyle name="Normal 12 2 3 4 2 2 2 2" xfId="27220" xr:uid="{00000000-0005-0000-0000-00008B150000}"/>
    <cellStyle name="Normal 12 2 3 4 2 2 2 2 2" xfId="54132" xr:uid="{00000000-0005-0000-0000-00008C150000}"/>
    <cellStyle name="Normal 12 2 3 4 2 2 2 3" xfId="40698" xr:uid="{00000000-0005-0000-0000-00008D150000}"/>
    <cellStyle name="Normal 12 2 3 4 2 2 3" xfId="9308" xr:uid="{00000000-0005-0000-0000-00008E150000}"/>
    <cellStyle name="Normal 12 2 3 4 2 2 3 2" xfId="22742" xr:uid="{00000000-0005-0000-0000-00008F150000}"/>
    <cellStyle name="Normal 12 2 3 4 2 2 3 2 2" xfId="49654" xr:uid="{00000000-0005-0000-0000-000090150000}"/>
    <cellStyle name="Normal 12 2 3 4 2 2 3 3" xfId="36220" xr:uid="{00000000-0005-0000-0000-000091150000}"/>
    <cellStyle name="Normal 12 2 3 4 2 2 4" xfId="18263" xr:uid="{00000000-0005-0000-0000-000092150000}"/>
    <cellStyle name="Normal 12 2 3 4 2 2 4 2" xfId="45175" xr:uid="{00000000-0005-0000-0000-000093150000}"/>
    <cellStyle name="Normal 12 2 3 4 2 2 5" xfId="31741" xr:uid="{00000000-0005-0000-0000-000094150000}"/>
    <cellStyle name="Normal 12 2 3 4 2 3" xfId="11549" xr:uid="{00000000-0005-0000-0000-000095150000}"/>
    <cellStyle name="Normal 12 2 3 4 2 3 2" xfId="24983" xr:uid="{00000000-0005-0000-0000-000096150000}"/>
    <cellStyle name="Normal 12 2 3 4 2 3 2 2" xfId="51895" xr:uid="{00000000-0005-0000-0000-000097150000}"/>
    <cellStyle name="Normal 12 2 3 4 2 3 3" xfId="38461" xr:uid="{00000000-0005-0000-0000-000098150000}"/>
    <cellStyle name="Normal 12 2 3 4 2 4" xfId="7071" xr:uid="{00000000-0005-0000-0000-000099150000}"/>
    <cellStyle name="Normal 12 2 3 4 2 4 2" xfId="20505" xr:uid="{00000000-0005-0000-0000-00009A150000}"/>
    <cellStyle name="Normal 12 2 3 4 2 4 2 2" xfId="47417" xr:uid="{00000000-0005-0000-0000-00009B150000}"/>
    <cellStyle name="Normal 12 2 3 4 2 4 3" xfId="33983" xr:uid="{00000000-0005-0000-0000-00009C150000}"/>
    <cellStyle name="Normal 12 2 3 4 2 5" xfId="16026" xr:uid="{00000000-0005-0000-0000-00009D150000}"/>
    <cellStyle name="Normal 12 2 3 4 2 5 2" xfId="42938" xr:uid="{00000000-0005-0000-0000-00009E150000}"/>
    <cellStyle name="Normal 12 2 3 4 2 6" xfId="29504" xr:uid="{00000000-0005-0000-0000-00009F150000}"/>
    <cellStyle name="Normal 12 2 3 4 3" xfId="3711" xr:uid="{00000000-0005-0000-0000-0000A0150000}"/>
    <cellStyle name="Normal 12 2 3 4 3 2" xfId="12668" xr:uid="{00000000-0005-0000-0000-0000A1150000}"/>
    <cellStyle name="Normal 12 2 3 4 3 2 2" xfId="26102" xr:uid="{00000000-0005-0000-0000-0000A2150000}"/>
    <cellStyle name="Normal 12 2 3 4 3 2 2 2" xfId="53014" xr:uid="{00000000-0005-0000-0000-0000A3150000}"/>
    <cellStyle name="Normal 12 2 3 4 3 2 3" xfId="39580" xr:uid="{00000000-0005-0000-0000-0000A4150000}"/>
    <cellStyle name="Normal 12 2 3 4 3 3" xfId="8190" xr:uid="{00000000-0005-0000-0000-0000A5150000}"/>
    <cellStyle name="Normal 12 2 3 4 3 3 2" xfId="21624" xr:uid="{00000000-0005-0000-0000-0000A6150000}"/>
    <cellStyle name="Normal 12 2 3 4 3 3 2 2" xfId="48536" xr:uid="{00000000-0005-0000-0000-0000A7150000}"/>
    <cellStyle name="Normal 12 2 3 4 3 3 3" xfId="35102" xr:uid="{00000000-0005-0000-0000-0000A8150000}"/>
    <cellStyle name="Normal 12 2 3 4 3 4" xfId="17145" xr:uid="{00000000-0005-0000-0000-0000A9150000}"/>
    <cellStyle name="Normal 12 2 3 4 3 4 2" xfId="44057" xr:uid="{00000000-0005-0000-0000-0000AA150000}"/>
    <cellStyle name="Normal 12 2 3 4 3 5" xfId="30623" xr:uid="{00000000-0005-0000-0000-0000AB150000}"/>
    <cellStyle name="Normal 12 2 3 4 4" xfId="10431" xr:uid="{00000000-0005-0000-0000-0000AC150000}"/>
    <cellStyle name="Normal 12 2 3 4 4 2" xfId="23865" xr:uid="{00000000-0005-0000-0000-0000AD150000}"/>
    <cellStyle name="Normal 12 2 3 4 4 2 2" xfId="50777" xr:uid="{00000000-0005-0000-0000-0000AE150000}"/>
    <cellStyle name="Normal 12 2 3 4 4 3" xfId="37343" xr:uid="{00000000-0005-0000-0000-0000AF150000}"/>
    <cellStyle name="Normal 12 2 3 4 5" xfId="5953" xr:uid="{00000000-0005-0000-0000-0000B0150000}"/>
    <cellStyle name="Normal 12 2 3 4 5 2" xfId="19387" xr:uid="{00000000-0005-0000-0000-0000B1150000}"/>
    <cellStyle name="Normal 12 2 3 4 5 2 2" xfId="46299" xr:uid="{00000000-0005-0000-0000-0000B2150000}"/>
    <cellStyle name="Normal 12 2 3 4 5 3" xfId="32865" xr:uid="{00000000-0005-0000-0000-0000B3150000}"/>
    <cellStyle name="Normal 12 2 3 4 6" xfId="14908" xr:uid="{00000000-0005-0000-0000-0000B4150000}"/>
    <cellStyle name="Normal 12 2 3 4 6 2" xfId="41820" xr:uid="{00000000-0005-0000-0000-0000B5150000}"/>
    <cellStyle name="Normal 12 2 3 4 7" xfId="28386" xr:uid="{00000000-0005-0000-0000-0000B6150000}"/>
    <cellStyle name="Normal 12 2 3 5" xfId="1922" xr:uid="{00000000-0005-0000-0000-0000B7150000}"/>
    <cellStyle name="Normal 12 2 3 5 2" xfId="4159" xr:uid="{00000000-0005-0000-0000-0000B8150000}"/>
    <cellStyle name="Normal 12 2 3 5 2 2" xfId="13116" xr:uid="{00000000-0005-0000-0000-0000B9150000}"/>
    <cellStyle name="Normal 12 2 3 5 2 2 2" xfId="26550" xr:uid="{00000000-0005-0000-0000-0000BA150000}"/>
    <cellStyle name="Normal 12 2 3 5 2 2 2 2" xfId="53462" xr:uid="{00000000-0005-0000-0000-0000BB150000}"/>
    <cellStyle name="Normal 12 2 3 5 2 2 3" xfId="40028" xr:uid="{00000000-0005-0000-0000-0000BC150000}"/>
    <cellStyle name="Normal 12 2 3 5 2 3" xfId="8638" xr:uid="{00000000-0005-0000-0000-0000BD150000}"/>
    <cellStyle name="Normal 12 2 3 5 2 3 2" xfId="22072" xr:uid="{00000000-0005-0000-0000-0000BE150000}"/>
    <cellStyle name="Normal 12 2 3 5 2 3 2 2" xfId="48984" xr:uid="{00000000-0005-0000-0000-0000BF150000}"/>
    <cellStyle name="Normal 12 2 3 5 2 3 3" xfId="35550" xr:uid="{00000000-0005-0000-0000-0000C0150000}"/>
    <cellStyle name="Normal 12 2 3 5 2 4" xfId="17593" xr:uid="{00000000-0005-0000-0000-0000C1150000}"/>
    <cellStyle name="Normal 12 2 3 5 2 4 2" xfId="44505" xr:uid="{00000000-0005-0000-0000-0000C2150000}"/>
    <cellStyle name="Normal 12 2 3 5 2 5" xfId="31071" xr:uid="{00000000-0005-0000-0000-0000C3150000}"/>
    <cellStyle name="Normal 12 2 3 5 3" xfId="10879" xr:uid="{00000000-0005-0000-0000-0000C4150000}"/>
    <cellStyle name="Normal 12 2 3 5 3 2" xfId="24313" xr:uid="{00000000-0005-0000-0000-0000C5150000}"/>
    <cellStyle name="Normal 12 2 3 5 3 2 2" xfId="51225" xr:uid="{00000000-0005-0000-0000-0000C6150000}"/>
    <cellStyle name="Normal 12 2 3 5 3 3" xfId="37791" xr:uid="{00000000-0005-0000-0000-0000C7150000}"/>
    <cellStyle name="Normal 12 2 3 5 4" xfId="6401" xr:uid="{00000000-0005-0000-0000-0000C8150000}"/>
    <cellStyle name="Normal 12 2 3 5 4 2" xfId="19835" xr:uid="{00000000-0005-0000-0000-0000C9150000}"/>
    <cellStyle name="Normal 12 2 3 5 4 2 2" xfId="46747" xr:uid="{00000000-0005-0000-0000-0000CA150000}"/>
    <cellStyle name="Normal 12 2 3 5 4 3" xfId="33313" xr:uid="{00000000-0005-0000-0000-0000CB150000}"/>
    <cellStyle name="Normal 12 2 3 5 5" xfId="15356" xr:uid="{00000000-0005-0000-0000-0000CC150000}"/>
    <cellStyle name="Normal 12 2 3 5 5 2" xfId="42268" xr:uid="{00000000-0005-0000-0000-0000CD150000}"/>
    <cellStyle name="Normal 12 2 3 5 6" xfId="28834" xr:uid="{00000000-0005-0000-0000-0000CE150000}"/>
    <cellStyle name="Normal 12 2 3 6" xfId="3041" xr:uid="{00000000-0005-0000-0000-0000CF150000}"/>
    <cellStyle name="Normal 12 2 3 6 2" xfId="11998" xr:uid="{00000000-0005-0000-0000-0000D0150000}"/>
    <cellStyle name="Normal 12 2 3 6 2 2" xfId="25432" xr:uid="{00000000-0005-0000-0000-0000D1150000}"/>
    <cellStyle name="Normal 12 2 3 6 2 2 2" xfId="52344" xr:uid="{00000000-0005-0000-0000-0000D2150000}"/>
    <cellStyle name="Normal 12 2 3 6 2 3" xfId="38910" xr:uid="{00000000-0005-0000-0000-0000D3150000}"/>
    <cellStyle name="Normal 12 2 3 6 3" xfId="7520" xr:uid="{00000000-0005-0000-0000-0000D4150000}"/>
    <cellStyle name="Normal 12 2 3 6 3 2" xfId="20954" xr:uid="{00000000-0005-0000-0000-0000D5150000}"/>
    <cellStyle name="Normal 12 2 3 6 3 2 2" xfId="47866" xr:uid="{00000000-0005-0000-0000-0000D6150000}"/>
    <cellStyle name="Normal 12 2 3 6 3 3" xfId="34432" xr:uid="{00000000-0005-0000-0000-0000D7150000}"/>
    <cellStyle name="Normal 12 2 3 6 4" xfId="16475" xr:uid="{00000000-0005-0000-0000-0000D8150000}"/>
    <cellStyle name="Normal 12 2 3 6 4 2" xfId="43387" xr:uid="{00000000-0005-0000-0000-0000D9150000}"/>
    <cellStyle name="Normal 12 2 3 6 5" xfId="29953" xr:uid="{00000000-0005-0000-0000-0000DA150000}"/>
    <cellStyle name="Normal 12 2 3 7" xfId="9761" xr:uid="{00000000-0005-0000-0000-0000DB150000}"/>
    <cellStyle name="Normal 12 2 3 7 2" xfId="23195" xr:uid="{00000000-0005-0000-0000-0000DC150000}"/>
    <cellStyle name="Normal 12 2 3 7 2 2" xfId="50107" xr:uid="{00000000-0005-0000-0000-0000DD150000}"/>
    <cellStyle name="Normal 12 2 3 7 3" xfId="36673" xr:uid="{00000000-0005-0000-0000-0000DE150000}"/>
    <cellStyle name="Normal 12 2 3 8" xfId="5283" xr:uid="{00000000-0005-0000-0000-0000DF150000}"/>
    <cellStyle name="Normal 12 2 3 8 2" xfId="18717" xr:uid="{00000000-0005-0000-0000-0000E0150000}"/>
    <cellStyle name="Normal 12 2 3 8 2 2" xfId="45629" xr:uid="{00000000-0005-0000-0000-0000E1150000}"/>
    <cellStyle name="Normal 12 2 3 8 3" xfId="32195" xr:uid="{00000000-0005-0000-0000-0000E2150000}"/>
    <cellStyle name="Normal 12 2 3 9" xfId="14238" xr:uid="{00000000-0005-0000-0000-0000E3150000}"/>
    <cellStyle name="Normal 12 2 3 9 2" xfId="41150" xr:uid="{00000000-0005-0000-0000-0000E4150000}"/>
    <cellStyle name="Normal 12 2 4" xfId="954" xr:uid="{00000000-0005-0000-0000-0000E5150000}"/>
    <cellStyle name="Normal 12 2 4 2" xfId="1625" xr:uid="{00000000-0005-0000-0000-0000E6150000}"/>
    <cellStyle name="Normal 12 2 4 2 2" xfId="2743" xr:uid="{00000000-0005-0000-0000-0000E7150000}"/>
    <cellStyle name="Normal 12 2 4 2 2 2" xfId="4980" xr:uid="{00000000-0005-0000-0000-0000E8150000}"/>
    <cellStyle name="Normal 12 2 4 2 2 2 2" xfId="13937" xr:uid="{00000000-0005-0000-0000-0000E9150000}"/>
    <cellStyle name="Normal 12 2 4 2 2 2 2 2" xfId="27371" xr:uid="{00000000-0005-0000-0000-0000EA150000}"/>
    <cellStyle name="Normal 12 2 4 2 2 2 2 2 2" xfId="54283" xr:uid="{00000000-0005-0000-0000-0000EB150000}"/>
    <cellStyle name="Normal 12 2 4 2 2 2 2 3" xfId="40849" xr:uid="{00000000-0005-0000-0000-0000EC150000}"/>
    <cellStyle name="Normal 12 2 4 2 2 2 3" xfId="9459" xr:uid="{00000000-0005-0000-0000-0000ED150000}"/>
    <cellStyle name="Normal 12 2 4 2 2 2 3 2" xfId="22893" xr:uid="{00000000-0005-0000-0000-0000EE150000}"/>
    <cellStyle name="Normal 12 2 4 2 2 2 3 2 2" xfId="49805" xr:uid="{00000000-0005-0000-0000-0000EF150000}"/>
    <cellStyle name="Normal 12 2 4 2 2 2 3 3" xfId="36371" xr:uid="{00000000-0005-0000-0000-0000F0150000}"/>
    <cellStyle name="Normal 12 2 4 2 2 2 4" xfId="18414" xr:uid="{00000000-0005-0000-0000-0000F1150000}"/>
    <cellStyle name="Normal 12 2 4 2 2 2 4 2" xfId="45326" xr:uid="{00000000-0005-0000-0000-0000F2150000}"/>
    <cellStyle name="Normal 12 2 4 2 2 2 5" xfId="31892" xr:uid="{00000000-0005-0000-0000-0000F3150000}"/>
    <cellStyle name="Normal 12 2 4 2 2 3" xfId="11700" xr:uid="{00000000-0005-0000-0000-0000F4150000}"/>
    <cellStyle name="Normal 12 2 4 2 2 3 2" xfId="25134" xr:uid="{00000000-0005-0000-0000-0000F5150000}"/>
    <cellStyle name="Normal 12 2 4 2 2 3 2 2" xfId="52046" xr:uid="{00000000-0005-0000-0000-0000F6150000}"/>
    <cellStyle name="Normal 12 2 4 2 2 3 3" xfId="38612" xr:uid="{00000000-0005-0000-0000-0000F7150000}"/>
    <cellStyle name="Normal 12 2 4 2 2 4" xfId="7222" xr:uid="{00000000-0005-0000-0000-0000F8150000}"/>
    <cellStyle name="Normal 12 2 4 2 2 4 2" xfId="20656" xr:uid="{00000000-0005-0000-0000-0000F9150000}"/>
    <cellStyle name="Normal 12 2 4 2 2 4 2 2" xfId="47568" xr:uid="{00000000-0005-0000-0000-0000FA150000}"/>
    <cellStyle name="Normal 12 2 4 2 2 4 3" xfId="34134" xr:uid="{00000000-0005-0000-0000-0000FB150000}"/>
    <cellStyle name="Normal 12 2 4 2 2 5" xfId="16177" xr:uid="{00000000-0005-0000-0000-0000FC150000}"/>
    <cellStyle name="Normal 12 2 4 2 2 5 2" xfId="43089" xr:uid="{00000000-0005-0000-0000-0000FD150000}"/>
    <cellStyle name="Normal 12 2 4 2 2 6" xfId="29655" xr:uid="{00000000-0005-0000-0000-0000FE150000}"/>
    <cellStyle name="Normal 12 2 4 2 3" xfId="3862" xr:uid="{00000000-0005-0000-0000-0000FF150000}"/>
    <cellStyle name="Normal 12 2 4 2 3 2" xfId="12819" xr:uid="{00000000-0005-0000-0000-000000160000}"/>
    <cellStyle name="Normal 12 2 4 2 3 2 2" xfId="26253" xr:uid="{00000000-0005-0000-0000-000001160000}"/>
    <cellStyle name="Normal 12 2 4 2 3 2 2 2" xfId="53165" xr:uid="{00000000-0005-0000-0000-000002160000}"/>
    <cellStyle name="Normal 12 2 4 2 3 2 3" xfId="39731" xr:uid="{00000000-0005-0000-0000-000003160000}"/>
    <cellStyle name="Normal 12 2 4 2 3 3" xfId="8341" xr:uid="{00000000-0005-0000-0000-000004160000}"/>
    <cellStyle name="Normal 12 2 4 2 3 3 2" xfId="21775" xr:uid="{00000000-0005-0000-0000-000005160000}"/>
    <cellStyle name="Normal 12 2 4 2 3 3 2 2" xfId="48687" xr:uid="{00000000-0005-0000-0000-000006160000}"/>
    <cellStyle name="Normal 12 2 4 2 3 3 3" xfId="35253" xr:uid="{00000000-0005-0000-0000-000007160000}"/>
    <cellStyle name="Normal 12 2 4 2 3 4" xfId="17296" xr:uid="{00000000-0005-0000-0000-000008160000}"/>
    <cellStyle name="Normal 12 2 4 2 3 4 2" xfId="44208" xr:uid="{00000000-0005-0000-0000-000009160000}"/>
    <cellStyle name="Normal 12 2 4 2 3 5" xfId="30774" xr:uid="{00000000-0005-0000-0000-00000A160000}"/>
    <cellStyle name="Normal 12 2 4 2 4" xfId="10582" xr:uid="{00000000-0005-0000-0000-00000B160000}"/>
    <cellStyle name="Normal 12 2 4 2 4 2" xfId="24016" xr:uid="{00000000-0005-0000-0000-00000C160000}"/>
    <cellStyle name="Normal 12 2 4 2 4 2 2" xfId="50928" xr:uid="{00000000-0005-0000-0000-00000D160000}"/>
    <cellStyle name="Normal 12 2 4 2 4 3" xfId="37494" xr:uid="{00000000-0005-0000-0000-00000E160000}"/>
    <cellStyle name="Normal 12 2 4 2 5" xfId="6104" xr:uid="{00000000-0005-0000-0000-00000F160000}"/>
    <cellStyle name="Normal 12 2 4 2 5 2" xfId="19538" xr:uid="{00000000-0005-0000-0000-000010160000}"/>
    <cellStyle name="Normal 12 2 4 2 5 2 2" xfId="46450" xr:uid="{00000000-0005-0000-0000-000011160000}"/>
    <cellStyle name="Normal 12 2 4 2 5 3" xfId="33016" xr:uid="{00000000-0005-0000-0000-000012160000}"/>
    <cellStyle name="Normal 12 2 4 2 6" xfId="15059" xr:uid="{00000000-0005-0000-0000-000013160000}"/>
    <cellStyle name="Normal 12 2 4 2 6 2" xfId="41971" xr:uid="{00000000-0005-0000-0000-000014160000}"/>
    <cellStyle name="Normal 12 2 4 2 7" xfId="28537" xr:uid="{00000000-0005-0000-0000-000015160000}"/>
    <cellStyle name="Normal 12 2 4 3" xfId="2073" xr:uid="{00000000-0005-0000-0000-000016160000}"/>
    <cellStyle name="Normal 12 2 4 3 2" xfId="4310" xr:uid="{00000000-0005-0000-0000-000017160000}"/>
    <cellStyle name="Normal 12 2 4 3 2 2" xfId="13267" xr:uid="{00000000-0005-0000-0000-000018160000}"/>
    <cellStyle name="Normal 12 2 4 3 2 2 2" xfId="26701" xr:uid="{00000000-0005-0000-0000-000019160000}"/>
    <cellStyle name="Normal 12 2 4 3 2 2 2 2" xfId="53613" xr:uid="{00000000-0005-0000-0000-00001A160000}"/>
    <cellStyle name="Normal 12 2 4 3 2 2 3" xfId="40179" xr:uid="{00000000-0005-0000-0000-00001B160000}"/>
    <cellStyle name="Normal 12 2 4 3 2 3" xfId="8789" xr:uid="{00000000-0005-0000-0000-00001C160000}"/>
    <cellStyle name="Normal 12 2 4 3 2 3 2" xfId="22223" xr:uid="{00000000-0005-0000-0000-00001D160000}"/>
    <cellStyle name="Normal 12 2 4 3 2 3 2 2" xfId="49135" xr:uid="{00000000-0005-0000-0000-00001E160000}"/>
    <cellStyle name="Normal 12 2 4 3 2 3 3" xfId="35701" xr:uid="{00000000-0005-0000-0000-00001F160000}"/>
    <cellStyle name="Normal 12 2 4 3 2 4" xfId="17744" xr:uid="{00000000-0005-0000-0000-000020160000}"/>
    <cellStyle name="Normal 12 2 4 3 2 4 2" xfId="44656" xr:uid="{00000000-0005-0000-0000-000021160000}"/>
    <cellStyle name="Normal 12 2 4 3 2 5" xfId="31222" xr:uid="{00000000-0005-0000-0000-000022160000}"/>
    <cellStyle name="Normal 12 2 4 3 3" xfId="11030" xr:uid="{00000000-0005-0000-0000-000023160000}"/>
    <cellStyle name="Normal 12 2 4 3 3 2" xfId="24464" xr:uid="{00000000-0005-0000-0000-000024160000}"/>
    <cellStyle name="Normal 12 2 4 3 3 2 2" xfId="51376" xr:uid="{00000000-0005-0000-0000-000025160000}"/>
    <cellStyle name="Normal 12 2 4 3 3 3" xfId="37942" xr:uid="{00000000-0005-0000-0000-000026160000}"/>
    <cellStyle name="Normal 12 2 4 3 4" xfId="6552" xr:uid="{00000000-0005-0000-0000-000027160000}"/>
    <cellStyle name="Normal 12 2 4 3 4 2" xfId="19986" xr:uid="{00000000-0005-0000-0000-000028160000}"/>
    <cellStyle name="Normal 12 2 4 3 4 2 2" xfId="46898" xr:uid="{00000000-0005-0000-0000-000029160000}"/>
    <cellStyle name="Normal 12 2 4 3 4 3" xfId="33464" xr:uid="{00000000-0005-0000-0000-00002A160000}"/>
    <cellStyle name="Normal 12 2 4 3 5" xfId="15507" xr:uid="{00000000-0005-0000-0000-00002B160000}"/>
    <cellStyle name="Normal 12 2 4 3 5 2" xfId="42419" xr:uid="{00000000-0005-0000-0000-00002C160000}"/>
    <cellStyle name="Normal 12 2 4 3 6" xfId="28985" xr:uid="{00000000-0005-0000-0000-00002D160000}"/>
    <cellStyle name="Normal 12 2 4 4" xfId="3192" xr:uid="{00000000-0005-0000-0000-00002E160000}"/>
    <cellStyle name="Normal 12 2 4 4 2" xfId="12149" xr:uid="{00000000-0005-0000-0000-00002F160000}"/>
    <cellStyle name="Normal 12 2 4 4 2 2" xfId="25583" xr:uid="{00000000-0005-0000-0000-000030160000}"/>
    <cellStyle name="Normal 12 2 4 4 2 2 2" xfId="52495" xr:uid="{00000000-0005-0000-0000-000031160000}"/>
    <cellStyle name="Normal 12 2 4 4 2 3" xfId="39061" xr:uid="{00000000-0005-0000-0000-000032160000}"/>
    <cellStyle name="Normal 12 2 4 4 3" xfId="7671" xr:uid="{00000000-0005-0000-0000-000033160000}"/>
    <cellStyle name="Normal 12 2 4 4 3 2" xfId="21105" xr:uid="{00000000-0005-0000-0000-000034160000}"/>
    <cellStyle name="Normal 12 2 4 4 3 2 2" xfId="48017" xr:uid="{00000000-0005-0000-0000-000035160000}"/>
    <cellStyle name="Normal 12 2 4 4 3 3" xfId="34583" xr:uid="{00000000-0005-0000-0000-000036160000}"/>
    <cellStyle name="Normal 12 2 4 4 4" xfId="16626" xr:uid="{00000000-0005-0000-0000-000037160000}"/>
    <cellStyle name="Normal 12 2 4 4 4 2" xfId="43538" xr:uid="{00000000-0005-0000-0000-000038160000}"/>
    <cellStyle name="Normal 12 2 4 4 5" xfId="30104" xr:uid="{00000000-0005-0000-0000-000039160000}"/>
    <cellStyle name="Normal 12 2 4 5" xfId="9912" xr:uid="{00000000-0005-0000-0000-00003A160000}"/>
    <cellStyle name="Normal 12 2 4 5 2" xfId="23346" xr:uid="{00000000-0005-0000-0000-00003B160000}"/>
    <cellStyle name="Normal 12 2 4 5 2 2" xfId="50258" xr:uid="{00000000-0005-0000-0000-00003C160000}"/>
    <cellStyle name="Normal 12 2 4 5 3" xfId="36824" xr:uid="{00000000-0005-0000-0000-00003D160000}"/>
    <cellStyle name="Normal 12 2 4 6" xfId="5434" xr:uid="{00000000-0005-0000-0000-00003E160000}"/>
    <cellStyle name="Normal 12 2 4 6 2" xfId="18868" xr:uid="{00000000-0005-0000-0000-00003F160000}"/>
    <cellStyle name="Normal 12 2 4 6 2 2" xfId="45780" xr:uid="{00000000-0005-0000-0000-000040160000}"/>
    <cellStyle name="Normal 12 2 4 6 3" xfId="32346" xr:uid="{00000000-0005-0000-0000-000041160000}"/>
    <cellStyle name="Normal 12 2 4 7" xfId="14389" xr:uid="{00000000-0005-0000-0000-000042160000}"/>
    <cellStyle name="Normal 12 2 4 7 2" xfId="41301" xr:uid="{00000000-0005-0000-0000-000043160000}"/>
    <cellStyle name="Normal 12 2 4 8" xfId="27867" xr:uid="{00000000-0005-0000-0000-000044160000}"/>
    <cellStyle name="Normal 12 2 5" xfId="1179" xr:uid="{00000000-0005-0000-0000-000045160000}"/>
    <cellStyle name="Normal 12 2 5 2" xfId="2297" xr:uid="{00000000-0005-0000-0000-000046160000}"/>
    <cellStyle name="Normal 12 2 5 2 2" xfId="4534" xr:uid="{00000000-0005-0000-0000-000047160000}"/>
    <cellStyle name="Normal 12 2 5 2 2 2" xfId="13491" xr:uid="{00000000-0005-0000-0000-000048160000}"/>
    <cellStyle name="Normal 12 2 5 2 2 2 2" xfId="26925" xr:uid="{00000000-0005-0000-0000-000049160000}"/>
    <cellStyle name="Normal 12 2 5 2 2 2 2 2" xfId="53837" xr:uid="{00000000-0005-0000-0000-00004A160000}"/>
    <cellStyle name="Normal 12 2 5 2 2 2 3" xfId="40403" xr:uid="{00000000-0005-0000-0000-00004B160000}"/>
    <cellStyle name="Normal 12 2 5 2 2 3" xfId="9013" xr:uid="{00000000-0005-0000-0000-00004C160000}"/>
    <cellStyle name="Normal 12 2 5 2 2 3 2" xfId="22447" xr:uid="{00000000-0005-0000-0000-00004D160000}"/>
    <cellStyle name="Normal 12 2 5 2 2 3 2 2" xfId="49359" xr:uid="{00000000-0005-0000-0000-00004E160000}"/>
    <cellStyle name="Normal 12 2 5 2 2 3 3" xfId="35925" xr:uid="{00000000-0005-0000-0000-00004F160000}"/>
    <cellStyle name="Normal 12 2 5 2 2 4" xfId="17968" xr:uid="{00000000-0005-0000-0000-000050160000}"/>
    <cellStyle name="Normal 12 2 5 2 2 4 2" xfId="44880" xr:uid="{00000000-0005-0000-0000-000051160000}"/>
    <cellStyle name="Normal 12 2 5 2 2 5" xfId="31446" xr:uid="{00000000-0005-0000-0000-000052160000}"/>
    <cellStyle name="Normal 12 2 5 2 3" xfId="11254" xr:uid="{00000000-0005-0000-0000-000053160000}"/>
    <cellStyle name="Normal 12 2 5 2 3 2" xfId="24688" xr:uid="{00000000-0005-0000-0000-000054160000}"/>
    <cellStyle name="Normal 12 2 5 2 3 2 2" xfId="51600" xr:uid="{00000000-0005-0000-0000-000055160000}"/>
    <cellStyle name="Normal 12 2 5 2 3 3" xfId="38166" xr:uid="{00000000-0005-0000-0000-000056160000}"/>
    <cellStyle name="Normal 12 2 5 2 4" xfId="6776" xr:uid="{00000000-0005-0000-0000-000057160000}"/>
    <cellStyle name="Normal 12 2 5 2 4 2" xfId="20210" xr:uid="{00000000-0005-0000-0000-000058160000}"/>
    <cellStyle name="Normal 12 2 5 2 4 2 2" xfId="47122" xr:uid="{00000000-0005-0000-0000-000059160000}"/>
    <cellStyle name="Normal 12 2 5 2 4 3" xfId="33688" xr:uid="{00000000-0005-0000-0000-00005A160000}"/>
    <cellStyle name="Normal 12 2 5 2 5" xfId="15731" xr:uid="{00000000-0005-0000-0000-00005B160000}"/>
    <cellStyle name="Normal 12 2 5 2 5 2" xfId="42643" xr:uid="{00000000-0005-0000-0000-00005C160000}"/>
    <cellStyle name="Normal 12 2 5 2 6" xfId="29209" xr:uid="{00000000-0005-0000-0000-00005D160000}"/>
    <cellStyle name="Normal 12 2 5 3" xfId="3416" xr:uid="{00000000-0005-0000-0000-00005E160000}"/>
    <cellStyle name="Normal 12 2 5 3 2" xfId="12373" xr:uid="{00000000-0005-0000-0000-00005F160000}"/>
    <cellStyle name="Normal 12 2 5 3 2 2" xfId="25807" xr:uid="{00000000-0005-0000-0000-000060160000}"/>
    <cellStyle name="Normal 12 2 5 3 2 2 2" xfId="52719" xr:uid="{00000000-0005-0000-0000-000061160000}"/>
    <cellStyle name="Normal 12 2 5 3 2 3" xfId="39285" xr:uid="{00000000-0005-0000-0000-000062160000}"/>
    <cellStyle name="Normal 12 2 5 3 3" xfId="7895" xr:uid="{00000000-0005-0000-0000-000063160000}"/>
    <cellStyle name="Normal 12 2 5 3 3 2" xfId="21329" xr:uid="{00000000-0005-0000-0000-000064160000}"/>
    <cellStyle name="Normal 12 2 5 3 3 2 2" xfId="48241" xr:uid="{00000000-0005-0000-0000-000065160000}"/>
    <cellStyle name="Normal 12 2 5 3 3 3" xfId="34807" xr:uid="{00000000-0005-0000-0000-000066160000}"/>
    <cellStyle name="Normal 12 2 5 3 4" xfId="16850" xr:uid="{00000000-0005-0000-0000-000067160000}"/>
    <cellStyle name="Normal 12 2 5 3 4 2" xfId="43762" xr:uid="{00000000-0005-0000-0000-000068160000}"/>
    <cellStyle name="Normal 12 2 5 3 5" xfId="30328" xr:uid="{00000000-0005-0000-0000-000069160000}"/>
    <cellStyle name="Normal 12 2 5 4" xfId="10136" xr:uid="{00000000-0005-0000-0000-00006A160000}"/>
    <cellStyle name="Normal 12 2 5 4 2" xfId="23570" xr:uid="{00000000-0005-0000-0000-00006B160000}"/>
    <cellStyle name="Normal 12 2 5 4 2 2" xfId="50482" xr:uid="{00000000-0005-0000-0000-00006C160000}"/>
    <cellStyle name="Normal 12 2 5 4 3" xfId="37048" xr:uid="{00000000-0005-0000-0000-00006D160000}"/>
    <cellStyle name="Normal 12 2 5 5" xfId="5658" xr:uid="{00000000-0005-0000-0000-00006E160000}"/>
    <cellStyle name="Normal 12 2 5 5 2" xfId="19092" xr:uid="{00000000-0005-0000-0000-00006F160000}"/>
    <cellStyle name="Normal 12 2 5 5 2 2" xfId="46004" xr:uid="{00000000-0005-0000-0000-000070160000}"/>
    <cellStyle name="Normal 12 2 5 5 3" xfId="32570" xr:uid="{00000000-0005-0000-0000-000071160000}"/>
    <cellStyle name="Normal 12 2 5 6" xfId="14613" xr:uid="{00000000-0005-0000-0000-000072160000}"/>
    <cellStyle name="Normal 12 2 5 6 2" xfId="41525" xr:uid="{00000000-0005-0000-0000-000073160000}"/>
    <cellStyle name="Normal 12 2 5 7" xfId="28091" xr:uid="{00000000-0005-0000-0000-000074160000}"/>
    <cellStyle name="Normal 12 2 6" xfId="1402" xr:uid="{00000000-0005-0000-0000-000075160000}"/>
    <cellStyle name="Normal 12 2 6 2" xfId="2520" xr:uid="{00000000-0005-0000-0000-000076160000}"/>
    <cellStyle name="Normal 12 2 6 2 2" xfId="4757" xr:uid="{00000000-0005-0000-0000-000077160000}"/>
    <cellStyle name="Normal 12 2 6 2 2 2" xfId="13714" xr:uid="{00000000-0005-0000-0000-000078160000}"/>
    <cellStyle name="Normal 12 2 6 2 2 2 2" xfId="27148" xr:uid="{00000000-0005-0000-0000-000079160000}"/>
    <cellStyle name="Normal 12 2 6 2 2 2 2 2" xfId="54060" xr:uid="{00000000-0005-0000-0000-00007A160000}"/>
    <cellStyle name="Normal 12 2 6 2 2 2 3" xfId="40626" xr:uid="{00000000-0005-0000-0000-00007B160000}"/>
    <cellStyle name="Normal 12 2 6 2 2 3" xfId="9236" xr:uid="{00000000-0005-0000-0000-00007C160000}"/>
    <cellStyle name="Normal 12 2 6 2 2 3 2" xfId="22670" xr:uid="{00000000-0005-0000-0000-00007D160000}"/>
    <cellStyle name="Normal 12 2 6 2 2 3 2 2" xfId="49582" xr:uid="{00000000-0005-0000-0000-00007E160000}"/>
    <cellStyle name="Normal 12 2 6 2 2 3 3" xfId="36148" xr:uid="{00000000-0005-0000-0000-00007F160000}"/>
    <cellStyle name="Normal 12 2 6 2 2 4" xfId="18191" xr:uid="{00000000-0005-0000-0000-000080160000}"/>
    <cellStyle name="Normal 12 2 6 2 2 4 2" xfId="45103" xr:uid="{00000000-0005-0000-0000-000081160000}"/>
    <cellStyle name="Normal 12 2 6 2 2 5" xfId="31669" xr:uid="{00000000-0005-0000-0000-000082160000}"/>
    <cellStyle name="Normal 12 2 6 2 3" xfId="11477" xr:uid="{00000000-0005-0000-0000-000083160000}"/>
    <cellStyle name="Normal 12 2 6 2 3 2" xfId="24911" xr:uid="{00000000-0005-0000-0000-000084160000}"/>
    <cellStyle name="Normal 12 2 6 2 3 2 2" xfId="51823" xr:uid="{00000000-0005-0000-0000-000085160000}"/>
    <cellStyle name="Normal 12 2 6 2 3 3" xfId="38389" xr:uid="{00000000-0005-0000-0000-000086160000}"/>
    <cellStyle name="Normal 12 2 6 2 4" xfId="6999" xr:uid="{00000000-0005-0000-0000-000087160000}"/>
    <cellStyle name="Normal 12 2 6 2 4 2" xfId="20433" xr:uid="{00000000-0005-0000-0000-000088160000}"/>
    <cellStyle name="Normal 12 2 6 2 4 2 2" xfId="47345" xr:uid="{00000000-0005-0000-0000-000089160000}"/>
    <cellStyle name="Normal 12 2 6 2 4 3" xfId="33911" xr:uid="{00000000-0005-0000-0000-00008A160000}"/>
    <cellStyle name="Normal 12 2 6 2 5" xfId="15954" xr:uid="{00000000-0005-0000-0000-00008B160000}"/>
    <cellStyle name="Normal 12 2 6 2 5 2" xfId="42866" xr:uid="{00000000-0005-0000-0000-00008C160000}"/>
    <cellStyle name="Normal 12 2 6 2 6" xfId="29432" xr:uid="{00000000-0005-0000-0000-00008D160000}"/>
    <cellStyle name="Normal 12 2 6 3" xfId="3639" xr:uid="{00000000-0005-0000-0000-00008E160000}"/>
    <cellStyle name="Normal 12 2 6 3 2" xfId="12596" xr:uid="{00000000-0005-0000-0000-00008F160000}"/>
    <cellStyle name="Normal 12 2 6 3 2 2" xfId="26030" xr:uid="{00000000-0005-0000-0000-000090160000}"/>
    <cellStyle name="Normal 12 2 6 3 2 2 2" xfId="52942" xr:uid="{00000000-0005-0000-0000-000091160000}"/>
    <cellStyle name="Normal 12 2 6 3 2 3" xfId="39508" xr:uid="{00000000-0005-0000-0000-000092160000}"/>
    <cellStyle name="Normal 12 2 6 3 3" xfId="8118" xr:uid="{00000000-0005-0000-0000-000093160000}"/>
    <cellStyle name="Normal 12 2 6 3 3 2" xfId="21552" xr:uid="{00000000-0005-0000-0000-000094160000}"/>
    <cellStyle name="Normal 12 2 6 3 3 2 2" xfId="48464" xr:uid="{00000000-0005-0000-0000-000095160000}"/>
    <cellStyle name="Normal 12 2 6 3 3 3" xfId="35030" xr:uid="{00000000-0005-0000-0000-000096160000}"/>
    <cellStyle name="Normal 12 2 6 3 4" xfId="17073" xr:uid="{00000000-0005-0000-0000-000097160000}"/>
    <cellStyle name="Normal 12 2 6 3 4 2" xfId="43985" xr:uid="{00000000-0005-0000-0000-000098160000}"/>
    <cellStyle name="Normal 12 2 6 3 5" xfId="30551" xr:uid="{00000000-0005-0000-0000-000099160000}"/>
    <cellStyle name="Normal 12 2 6 4" xfId="10359" xr:uid="{00000000-0005-0000-0000-00009A160000}"/>
    <cellStyle name="Normal 12 2 6 4 2" xfId="23793" xr:uid="{00000000-0005-0000-0000-00009B160000}"/>
    <cellStyle name="Normal 12 2 6 4 2 2" xfId="50705" xr:uid="{00000000-0005-0000-0000-00009C160000}"/>
    <cellStyle name="Normal 12 2 6 4 3" xfId="37271" xr:uid="{00000000-0005-0000-0000-00009D160000}"/>
    <cellStyle name="Normal 12 2 6 5" xfId="5881" xr:uid="{00000000-0005-0000-0000-00009E160000}"/>
    <cellStyle name="Normal 12 2 6 5 2" xfId="19315" xr:uid="{00000000-0005-0000-0000-00009F160000}"/>
    <cellStyle name="Normal 12 2 6 5 2 2" xfId="46227" xr:uid="{00000000-0005-0000-0000-0000A0160000}"/>
    <cellStyle name="Normal 12 2 6 5 3" xfId="32793" xr:uid="{00000000-0005-0000-0000-0000A1160000}"/>
    <cellStyle name="Normal 12 2 6 6" xfId="14836" xr:uid="{00000000-0005-0000-0000-0000A2160000}"/>
    <cellStyle name="Normal 12 2 6 6 2" xfId="41748" xr:uid="{00000000-0005-0000-0000-0000A3160000}"/>
    <cellStyle name="Normal 12 2 6 7" xfId="28314" xr:uid="{00000000-0005-0000-0000-0000A4160000}"/>
    <cellStyle name="Normal 12 2 7" xfId="1850" xr:uid="{00000000-0005-0000-0000-0000A5160000}"/>
    <cellStyle name="Normal 12 2 7 2" xfId="4087" xr:uid="{00000000-0005-0000-0000-0000A6160000}"/>
    <cellStyle name="Normal 12 2 7 2 2" xfId="13044" xr:uid="{00000000-0005-0000-0000-0000A7160000}"/>
    <cellStyle name="Normal 12 2 7 2 2 2" xfId="26478" xr:uid="{00000000-0005-0000-0000-0000A8160000}"/>
    <cellStyle name="Normal 12 2 7 2 2 2 2" xfId="53390" xr:uid="{00000000-0005-0000-0000-0000A9160000}"/>
    <cellStyle name="Normal 12 2 7 2 2 3" xfId="39956" xr:uid="{00000000-0005-0000-0000-0000AA160000}"/>
    <cellStyle name="Normal 12 2 7 2 3" xfId="8566" xr:uid="{00000000-0005-0000-0000-0000AB160000}"/>
    <cellStyle name="Normal 12 2 7 2 3 2" xfId="22000" xr:uid="{00000000-0005-0000-0000-0000AC160000}"/>
    <cellStyle name="Normal 12 2 7 2 3 2 2" xfId="48912" xr:uid="{00000000-0005-0000-0000-0000AD160000}"/>
    <cellStyle name="Normal 12 2 7 2 3 3" xfId="35478" xr:uid="{00000000-0005-0000-0000-0000AE160000}"/>
    <cellStyle name="Normal 12 2 7 2 4" xfId="17521" xr:uid="{00000000-0005-0000-0000-0000AF160000}"/>
    <cellStyle name="Normal 12 2 7 2 4 2" xfId="44433" xr:uid="{00000000-0005-0000-0000-0000B0160000}"/>
    <cellStyle name="Normal 12 2 7 2 5" xfId="30999" xr:uid="{00000000-0005-0000-0000-0000B1160000}"/>
    <cellStyle name="Normal 12 2 7 3" xfId="10807" xr:uid="{00000000-0005-0000-0000-0000B2160000}"/>
    <cellStyle name="Normal 12 2 7 3 2" xfId="24241" xr:uid="{00000000-0005-0000-0000-0000B3160000}"/>
    <cellStyle name="Normal 12 2 7 3 2 2" xfId="51153" xr:uid="{00000000-0005-0000-0000-0000B4160000}"/>
    <cellStyle name="Normal 12 2 7 3 3" xfId="37719" xr:uid="{00000000-0005-0000-0000-0000B5160000}"/>
    <cellStyle name="Normal 12 2 7 4" xfId="6329" xr:uid="{00000000-0005-0000-0000-0000B6160000}"/>
    <cellStyle name="Normal 12 2 7 4 2" xfId="19763" xr:uid="{00000000-0005-0000-0000-0000B7160000}"/>
    <cellStyle name="Normal 12 2 7 4 2 2" xfId="46675" xr:uid="{00000000-0005-0000-0000-0000B8160000}"/>
    <cellStyle name="Normal 12 2 7 4 3" xfId="33241" xr:uid="{00000000-0005-0000-0000-0000B9160000}"/>
    <cellStyle name="Normal 12 2 7 5" xfId="15284" xr:uid="{00000000-0005-0000-0000-0000BA160000}"/>
    <cellStyle name="Normal 12 2 7 5 2" xfId="42196" xr:uid="{00000000-0005-0000-0000-0000BB160000}"/>
    <cellStyle name="Normal 12 2 7 6" xfId="28762" xr:uid="{00000000-0005-0000-0000-0000BC160000}"/>
    <cellStyle name="Normal 12 2 8" xfId="2969" xr:uid="{00000000-0005-0000-0000-0000BD160000}"/>
    <cellStyle name="Normal 12 2 8 2" xfId="11926" xr:uid="{00000000-0005-0000-0000-0000BE160000}"/>
    <cellStyle name="Normal 12 2 8 2 2" xfId="25360" xr:uid="{00000000-0005-0000-0000-0000BF160000}"/>
    <cellStyle name="Normal 12 2 8 2 2 2" xfId="52272" xr:uid="{00000000-0005-0000-0000-0000C0160000}"/>
    <cellStyle name="Normal 12 2 8 2 3" xfId="38838" xr:uid="{00000000-0005-0000-0000-0000C1160000}"/>
    <cellStyle name="Normal 12 2 8 3" xfId="7448" xr:uid="{00000000-0005-0000-0000-0000C2160000}"/>
    <cellStyle name="Normal 12 2 8 3 2" xfId="20882" xr:uid="{00000000-0005-0000-0000-0000C3160000}"/>
    <cellStyle name="Normal 12 2 8 3 2 2" xfId="47794" xr:uid="{00000000-0005-0000-0000-0000C4160000}"/>
    <cellStyle name="Normal 12 2 8 3 3" xfId="34360" xr:uid="{00000000-0005-0000-0000-0000C5160000}"/>
    <cellStyle name="Normal 12 2 8 4" xfId="16403" xr:uid="{00000000-0005-0000-0000-0000C6160000}"/>
    <cellStyle name="Normal 12 2 8 4 2" xfId="43315" xr:uid="{00000000-0005-0000-0000-0000C7160000}"/>
    <cellStyle name="Normal 12 2 8 5" xfId="29881" xr:uid="{00000000-0005-0000-0000-0000C8160000}"/>
    <cellStyle name="Normal 12 2 9" xfId="9689" xr:uid="{00000000-0005-0000-0000-0000C9160000}"/>
    <cellStyle name="Normal 12 2 9 2" xfId="23123" xr:uid="{00000000-0005-0000-0000-0000CA160000}"/>
    <cellStyle name="Normal 12 2 9 2 2" xfId="50035" xr:uid="{00000000-0005-0000-0000-0000CB160000}"/>
    <cellStyle name="Normal 12 2 9 3" xfId="36601" xr:uid="{00000000-0005-0000-0000-0000CC160000}"/>
    <cellStyle name="Normal 12 3" xfId="711" xr:uid="{00000000-0005-0000-0000-0000CD160000}"/>
    <cellStyle name="Normal 12 3 10" xfId="5236" xr:uid="{00000000-0005-0000-0000-0000CE160000}"/>
    <cellStyle name="Normal 12 3 10 2" xfId="18670" xr:uid="{00000000-0005-0000-0000-0000CF160000}"/>
    <cellStyle name="Normal 12 3 10 2 2" xfId="45582" xr:uid="{00000000-0005-0000-0000-0000D0160000}"/>
    <cellStyle name="Normal 12 3 10 3" xfId="32148" xr:uid="{00000000-0005-0000-0000-0000D1160000}"/>
    <cellStyle name="Normal 12 3 11" xfId="14191" xr:uid="{00000000-0005-0000-0000-0000D2160000}"/>
    <cellStyle name="Normal 12 3 11 2" xfId="41103" xr:uid="{00000000-0005-0000-0000-0000D3160000}"/>
    <cellStyle name="Normal 12 3 12" xfId="27669" xr:uid="{00000000-0005-0000-0000-0000D4160000}"/>
    <cellStyle name="Normal 12 3 2" xfId="855" xr:uid="{00000000-0005-0000-0000-0000D5160000}"/>
    <cellStyle name="Normal 12 3 2 10" xfId="27813" xr:uid="{00000000-0005-0000-0000-0000D6160000}"/>
    <cellStyle name="Normal 12 3 2 2" xfId="1123" xr:uid="{00000000-0005-0000-0000-0000D7160000}"/>
    <cellStyle name="Normal 12 3 2 2 2" xfId="1794" xr:uid="{00000000-0005-0000-0000-0000D8160000}"/>
    <cellStyle name="Normal 12 3 2 2 2 2" xfId="2912" xr:uid="{00000000-0005-0000-0000-0000D9160000}"/>
    <cellStyle name="Normal 12 3 2 2 2 2 2" xfId="5149" xr:uid="{00000000-0005-0000-0000-0000DA160000}"/>
    <cellStyle name="Normal 12 3 2 2 2 2 2 2" xfId="14106" xr:uid="{00000000-0005-0000-0000-0000DB160000}"/>
    <cellStyle name="Normal 12 3 2 2 2 2 2 2 2" xfId="27540" xr:uid="{00000000-0005-0000-0000-0000DC160000}"/>
    <cellStyle name="Normal 12 3 2 2 2 2 2 2 2 2" xfId="54452" xr:uid="{00000000-0005-0000-0000-0000DD160000}"/>
    <cellStyle name="Normal 12 3 2 2 2 2 2 2 3" xfId="41018" xr:uid="{00000000-0005-0000-0000-0000DE160000}"/>
    <cellStyle name="Normal 12 3 2 2 2 2 2 3" xfId="9628" xr:uid="{00000000-0005-0000-0000-0000DF160000}"/>
    <cellStyle name="Normal 12 3 2 2 2 2 2 3 2" xfId="23062" xr:uid="{00000000-0005-0000-0000-0000E0160000}"/>
    <cellStyle name="Normal 12 3 2 2 2 2 2 3 2 2" xfId="49974" xr:uid="{00000000-0005-0000-0000-0000E1160000}"/>
    <cellStyle name="Normal 12 3 2 2 2 2 2 3 3" xfId="36540" xr:uid="{00000000-0005-0000-0000-0000E2160000}"/>
    <cellStyle name="Normal 12 3 2 2 2 2 2 4" xfId="18583" xr:uid="{00000000-0005-0000-0000-0000E3160000}"/>
    <cellStyle name="Normal 12 3 2 2 2 2 2 4 2" xfId="45495" xr:uid="{00000000-0005-0000-0000-0000E4160000}"/>
    <cellStyle name="Normal 12 3 2 2 2 2 2 5" xfId="32061" xr:uid="{00000000-0005-0000-0000-0000E5160000}"/>
    <cellStyle name="Normal 12 3 2 2 2 2 3" xfId="11869" xr:uid="{00000000-0005-0000-0000-0000E6160000}"/>
    <cellStyle name="Normal 12 3 2 2 2 2 3 2" xfId="25303" xr:uid="{00000000-0005-0000-0000-0000E7160000}"/>
    <cellStyle name="Normal 12 3 2 2 2 2 3 2 2" xfId="52215" xr:uid="{00000000-0005-0000-0000-0000E8160000}"/>
    <cellStyle name="Normal 12 3 2 2 2 2 3 3" xfId="38781" xr:uid="{00000000-0005-0000-0000-0000E9160000}"/>
    <cellStyle name="Normal 12 3 2 2 2 2 4" xfId="7391" xr:uid="{00000000-0005-0000-0000-0000EA160000}"/>
    <cellStyle name="Normal 12 3 2 2 2 2 4 2" xfId="20825" xr:uid="{00000000-0005-0000-0000-0000EB160000}"/>
    <cellStyle name="Normal 12 3 2 2 2 2 4 2 2" xfId="47737" xr:uid="{00000000-0005-0000-0000-0000EC160000}"/>
    <cellStyle name="Normal 12 3 2 2 2 2 4 3" xfId="34303" xr:uid="{00000000-0005-0000-0000-0000ED160000}"/>
    <cellStyle name="Normal 12 3 2 2 2 2 5" xfId="16346" xr:uid="{00000000-0005-0000-0000-0000EE160000}"/>
    <cellStyle name="Normal 12 3 2 2 2 2 5 2" xfId="43258" xr:uid="{00000000-0005-0000-0000-0000EF160000}"/>
    <cellStyle name="Normal 12 3 2 2 2 2 6" xfId="29824" xr:uid="{00000000-0005-0000-0000-0000F0160000}"/>
    <cellStyle name="Normal 12 3 2 2 2 3" xfId="4031" xr:uid="{00000000-0005-0000-0000-0000F1160000}"/>
    <cellStyle name="Normal 12 3 2 2 2 3 2" xfId="12988" xr:uid="{00000000-0005-0000-0000-0000F2160000}"/>
    <cellStyle name="Normal 12 3 2 2 2 3 2 2" xfId="26422" xr:uid="{00000000-0005-0000-0000-0000F3160000}"/>
    <cellStyle name="Normal 12 3 2 2 2 3 2 2 2" xfId="53334" xr:uid="{00000000-0005-0000-0000-0000F4160000}"/>
    <cellStyle name="Normal 12 3 2 2 2 3 2 3" xfId="39900" xr:uid="{00000000-0005-0000-0000-0000F5160000}"/>
    <cellStyle name="Normal 12 3 2 2 2 3 3" xfId="8510" xr:uid="{00000000-0005-0000-0000-0000F6160000}"/>
    <cellStyle name="Normal 12 3 2 2 2 3 3 2" xfId="21944" xr:uid="{00000000-0005-0000-0000-0000F7160000}"/>
    <cellStyle name="Normal 12 3 2 2 2 3 3 2 2" xfId="48856" xr:uid="{00000000-0005-0000-0000-0000F8160000}"/>
    <cellStyle name="Normal 12 3 2 2 2 3 3 3" xfId="35422" xr:uid="{00000000-0005-0000-0000-0000F9160000}"/>
    <cellStyle name="Normal 12 3 2 2 2 3 4" xfId="17465" xr:uid="{00000000-0005-0000-0000-0000FA160000}"/>
    <cellStyle name="Normal 12 3 2 2 2 3 4 2" xfId="44377" xr:uid="{00000000-0005-0000-0000-0000FB160000}"/>
    <cellStyle name="Normal 12 3 2 2 2 3 5" xfId="30943" xr:uid="{00000000-0005-0000-0000-0000FC160000}"/>
    <cellStyle name="Normal 12 3 2 2 2 4" xfId="10751" xr:uid="{00000000-0005-0000-0000-0000FD160000}"/>
    <cellStyle name="Normal 12 3 2 2 2 4 2" xfId="24185" xr:uid="{00000000-0005-0000-0000-0000FE160000}"/>
    <cellStyle name="Normal 12 3 2 2 2 4 2 2" xfId="51097" xr:uid="{00000000-0005-0000-0000-0000FF160000}"/>
    <cellStyle name="Normal 12 3 2 2 2 4 3" xfId="37663" xr:uid="{00000000-0005-0000-0000-000000170000}"/>
    <cellStyle name="Normal 12 3 2 2 2 5" xfId="6273" xr:uid="{00000000-0005-0000-0000-000001170000}"/>
    <cellStyle name="Normal 12 3 2 2 2 5 2" xfId="19707" xr:uid="{00000000-0005-0000-0000-000002170000}"/>
    <cellStyle name="Normal 12 3 2 2 2 5 2 2" xfId="46619" xr:uid="{00000000-0005-0000-0000-000003170000}"/>
    <cellStyle name="Normal 12 3 2 2 2 5 3" xfId="33185" xr:uid="{00000000-0005-0000-0000-000004170000}"/>
    <cellStyle name="Normal 12 3 2 2 2 6" xfId="15228" xr:uid="{00000000-0005-0000-0000-000005170000}"/>
    <cellStyle name="Normal 12 3 2 2 2 6 2" xfId="42140" xr:uid="{00000000-0005-0000-0000-000006170000}"/>
    <cellStyle name="Normal 12 3 2 2 2 7" xfId="28706" xr:uid="{00000000-0005-0000-0000-000007170000}"/>
    <cellStyle name="Normal 12 3 2 2 3" xfId="2242" xr:uid="{00000000-0005-0000-0000-000008170000}"/>
    <cellStyle name="Normal 12 3 2 2 3 2" xfId="4479" xr:uid="{00000000-0005-0000-0000-000009170000}"/>
    <cellStyle name="Normal 12 3 2 2 3 2 2" xfId="13436" xr:uid="{00000000-0005-0000-0000-00000A170000}"/>
    <cellStyle name="Normal 12 3 2 2 3 2 2 2" xfId="26870" xr:uid="{00000000-0005-0000-0000-00000B170000}"/>
    <cellStyle name="Normal 12 3 2 2 3 2 2 2 2" xfId="53782" xr:uid="{00000000-0005-0000-0000-00000C170000}"/>
    <cellStyle name="Normal 12 3 2 2 3 2 2 3" xfId="40348" xr:uid="{00000000-0005-0000-0000-00000D170000}"/>
    <cellStyle name="Normal 12 3 2 2 3 2 3" xfId="8958" xr:uid="{00000000-0005-0000-0000-00000E170000}"/>
    <cellStyle name="Normal 12 3 2 2 3 2 3 2" xfId="22392" xr:uid="{00000000-0005-0000-0000-00000F170000}"/>
    <cellStyle name="Normal 12 3 2 2 3 2 3 2 2" xfId="49304" xr:uid="{00000000-0005-0000-0000-000010170000}"/>
    <cellStyle name="Normal 12 3 2 2 3 2 3 3" xfId="35870" xr:uid="{00000000-0005-0000-0000-000011170000}"/>
    <cellStyle name="Normal 12 3 2 2 3 2 4" xfId="17913" xr:uid="{00000000-0005-0000-0000-000012170000}"/>
    <cellStyle name="Normal 12 3 2 2 3 2 4 2" xfId="44825" xr:uid="{00000000-0005-0000-0000-000013170000}"/>
    <cellStyle name="Normal 12 3 2 2 3 2 5" xfId="31391" xr:uid="{00000000-0005-0000-0000-000014170000}"/>
    <cellStyle name="Normal 12 3 2 2 3 3" xfId="11199" xr:uid="{00000000-0005-0000-0000-000015170000}"/>
    <cellStyle name="Normal 12 3 2 2 3 3 2" xfId="24633" xr:uid="{00000000-0005-0000-0000-000016170000}"/>
    <cellStyle name="Normal 12 3 2 2 3 3 2 2" xfId="51545" xr:uid="{00000000-0005-0000-0000-000017170000}"/>
    <cellStyle name="Normal 12 3 2 2 3 3 3" xfId="38111" xr:uid="{00000000-0005-0000-0000-000018170000}"/>
    <cellStyle name="Normal 12 3 2 2 3 4" xfId="6721" xr:uid="{00000000-0005-0000-0000-000019170000}"/>
    <cellStyle name="Normal 12 3 2 2 3 4 2" xfId="20155" xr:uid="{00000000-0005-0000-0000-00001A170000}"/>
    <cellStyle name="Normal 12 3 2 2 3 4 2 2" xfId="47067" xr:uid="{00000000-0005-0000-0000-00001B170000}"/>
    <cellStyle name="Normal 12 3 2 2 3 4 3" xfId="33633" xr:uid="{00000000-0005-0000-0000-00001C170000}"/>
    <cellStyle name="Normal 12 3 2 2 3 5" xfId="15676" xr:uid="{00000000-0005-0000-0000-00001D170000}"/>
    <cellStyle name="Normal 12 3 2 2 3 5 2" xfId="42588" xr:uid="{00000000-0005-0000-0000-00001E170000}"/>
    <cellStyle name="Normal 12 3 2 2 3 6" xfId="29154" xr:uid="{00000000-0005-0000-0000-00001F170000}"/>
    <cellStyle name="Normal 12 3 2 2 4" xfId="3361" xr:uid="{00000000-0005-0000-0000-000020170000}"/>
    <cellStyle name="Normal 12 3 2 2 4 2" xfId="12318" xr:uid="{00000000-0005-0000-0000-000021170000}"/>
    <cellStyle name="Normal 12 3 2 2 4 2 2" xfId="25752" xr:uid="{00000000-0005-0000-0000-000022170000}"/>
    <cellStyle name="Normal 12 3 2 2 4 2 2 2" xfId="52664" xr:uid="{00000000-0005-0000-0000-000023170000}"/>
    <cellStyle name="Normal 12 3 2 2 4 2 3" xfId="39230" xr:uid="{00000000-0005-0000-0000-000024170000}"/>
    <cellStyle name="Normal 12 3 2 2 4 3" xfId="7840" xr:uid="{00000000-0005-0000-0000-000025170000}"/>
    <cellStyle name="Normal 12 3 2 2 4 3 2" xfId="21274" xr:uid="{00000000-0005-0000-0000-000026170000}"/>
    <cellStyle name="Normal 12 3 2 2 4 3 2 2" xfId="48186" xr:uid="{00000000-0005-0000-0000-000027170000}"/>
    <cellStyle name="Normal 12 3 2 2 4 3 3" xfId="34752" xr:uid="{00000000-0005-0000-0000-000028170000}"/>
    <cellStyle name="Normal 12 3 2 2 4 4" xfId="16795" xr:uid="{00000000-0005-0000-0000-000029170000}"/>
    <cellStyle name="Normal 12 3 2 2 4 4 2" xfId="43707" xr:uid="{00000000-0005-0000-0000-00002A170000}"/>
    <cellStyle name="Normal 12 3 2 2 4 5" xfId="30273" xr:uid="{00000000-0005-0000-0000-00002B170000}"/>
    <cellStyle name="Normal 12 3 2 2 5" xfId="10081" xr:uid="{00000000-0005-0000-0000-00002C170000}"/>
    <cellStyle name="Normal 12 3 2 2 5 2" xfId="23515" xr:uid="{00000000-0005-0000-0000-00002D170000}"/>
    <cellStyle name="Normal 12 3 2 2 5 2 2" xfId="50427" xr:uid="{00000000-0005-0000-0000-00002E170000}"/>
    <cellStyle name="Normal 12 3 2 2 5 3" xfId="36993" xr:uid="{00000000-0005-0000-0000-00002F170000}"/>
    <cellStyle name="Normal 12 3 2 2 6" xfId="5603" xr:uid="{00000000-0005-0000-0000-000030170000}"/>
    <cellStyle name="Normal 12 3 2 2 6 2" xfId="19037" xr:uid="{00000000-0005-0000-0000-000031170000}"/>
    <cellStyle name="Normal 12 3 2 2 6 2 2" xfId="45949" xr:uid="{00000000-0005-0000-0000-000032170000}"/>
    <cellStyle name="Normal 12 3 2 2 6 3" xfId="32515" xr:uid="{00000000-0005-0000-0000-000033170000}"/>
    <cellStyle name="Normal 12 3 2 2 7" xfId="14558" xr:uid="{00000000-0005-0000-0000-000034170000}"/>
    <cellStyle name="Normal 12 3 2 2 7 2" xfId="41470" xr:uid="{00000000-0005-0000-0000-000035170000}"/>
    <cellStyle name="Normal 12 3 2 2 8" xfId="28036" xr:uid="{00000000-0005-0000-0000-000036170000}"/>
    <cellStyle name="Normal 12 3 2 3" xfId="1348" xr:uid="{00000000-0005-0000-0000-000037170000}"/>
    <cellStyle name="Normal 12 3 2 3 2" xfId="2466" xr:uid="{00000000-0005-0000-0000-000038170000}"/>
    <cellStyle name="Normal 12 3 2 3 2 2" xfId="4703" xr:uid="{00000000-0005-0000-0000-000039170000}"/>
    <cellStyle name="Normal 12 3 2 3 2 2 2" xfId="13660" xr:uid="{00000000-0005-0000-0000-00003A170000}"/>
    <cellStyle name="Normal 12 3 2 3 2 2 2 2" xfId="27094" xr:uid="{00000000-0005-0000-0000-00003B170000}"/>
    <cellStyle name="Normal 12 3 2 3 2 2 2 2 2" xfId="54006" xr:uid="{00000000-0005-0000-0000-00003C170000}"/>
    <cellStyle name="Normal 12 3 2 3 2 2 2 3" xfId="40572" xr:uid="{00000000-0005-0000-0000-00003D170000}"/>
    <cellStyle name="Normal 12 3 2 3 2 2 3" xfId="9182" xr:uid="{00000000-0005-0000-0000-00003E170000}"/>
    <cellStyle name="Normal 12 3 2 3 2 2 3 2" xfId="22616" xr:uid="{00000000-0005-0000-0000-00003F170000}"/>
    <cellStyle name="Normal 12 3 2 3 2 2 3 2 2" xfId="49528" xr:uid="{00000000-0005-0000-0000-000040170000}"/>
    <cellStyle name="Normal 12 3 2 3 2 2 3 3" xfId="36094" xr:uid="{00000000-0005-0000-0000-000041170000}"/>
    <cellStyle name="Normal 12 3 2 3 2 2 4" xfId="18137" xr:uid="{00000000-0005-0000-0000-000042170000}"/>
    <cellStyle name="Normal 12 3 2 3 2 2 4 2" xfId="45049" xr:uid="{00000000-0005-0000-0000-000043170000}"/>
    <cellStyle name="Normal 12 3 2 3 2 2 5" xfId="31615" xr:uid="{00000000-0005-0000-0000-000044170000}"/>
    <cellStyle name="Normal 12 3 2 3 2 3" xfId="11423" xr:uid="{00000000-0005-0000-0000-000045170000}"/>
    <cellStyle name="Normal 12 3 2 3 2 3 2" xfId="24857" xr:uid="{00000000-0005-0000-0000-000046170000}"/>
    <cellStyle name="Normal 12 3 2 3 2 3 2 2" xfId="51769" xr:uid="{00000000-0005-0000-0000-000047170000}"/>
    <cellStyle name="Normal 12 3 2 3 2 3 3" xfId="38335" xr:uid="{00000000-0005-0000-0000-000048170000}"/>
    <cellStyle name="Normal 12 3 2 3 2 4" xfId="6945" xr:uid="{00000000-0005-0000-0000-000049170000}"/>
    <cellStyle name="Normal 12 3 2 3 2 4 2" xfId="20379" xr:uid="{00000000-0005-0000-0000-00004A170000}"/>
    <cellStyle name="Normal 12 3 2 3 2 4 2 2" xfId="47291" xr:uid="{00000000-0005-0000-0000-00004B170000}"/>
    <cellStyle name="Normal 12 3 2 3 2 4 3" xfId="33857" xr:uid="{00000000-0005-0000-0000-00004C170000}"/>
    <cellStyle name="Normal 12 3 2 3 2 5" xfId="15900" xr:uid="{00000000-0005-0000-0000-00004D170000}"/>
    <cellStyle name="Normal 12 3 2 3 2 5 2" xfId="42812" xr:uid="{00000000-0005-0000-0000-00004E170000}"/>
    <cellStyle name="Normal 12 3 2 3 2 6" xfId="29378" xr:uid="{00000000-0005-0000-0000-00004F170000}"/>
    <cellStyle name="Normal 12 3 2 3 3" xfId="3585" xr:uid="{00000000-0005-0000-0000-000050170000}"/>
    <cellStyle name="Normal 12 3 2 3 3 2" xfId="12542" xr:uid="{00000000-0005-0000-0000-000051170000}"/>
    <cellStyle name="Normal 12 3 2 3 3 2 2" xfId="25976" xr:uid="{00000000-0005-0000-0000-000052170000}"/>
    <cellStyle name="Normal 12 3 2 3 3 2 2 2" xfId="52888" xr:uid="{00000000-0005-0000-0000-000053170000}"/>
    <cellStyle name="Normal 12 3 2 3 3 2 3" xfId="39454" xr:uid="{00000000-0005-0000-0000-000054170000}"/>
    <cellStyle name="Normal 12 3 2 3 3 3" xfId="8064" xr:uid="{00000000-0005-0000-0000-000055170000}"/>
    <cellStyle name="Normal 12 3 2 3 3 3 2" xfId="21498" xr:uid="{00000000-0005-0000-0000-000056170000}"/>
    <cellStyle name="Normal 12 3 2 3 3 3 2 2" xfId="48410" xr:uid="{00000000-0005-0000-0000-000057170000}"/>
    <cellStyle name="Normal 12 3 2 3 3 3 3" xfId="34976" xr:uid="{00000000-0005-0000-0000-000058170000}"/>
    <cellStyle name="Normal 12 3 2 3 3 4" xfId="17019" xr:uid="{00000000-0005-0000-0000-000059170000}"/>
    <cellStyle name="Normal 12 3 2 3 3 4 2" xfId="43931" xr:uid="{00000000-0005-0000-0000-00005A170000}"/>
    <cellStyle name="Normal 12 3 2 3 3 5" xfId="30497" xr:uid="{00000000-0005-0000-0000-00005B170000}"/>
    <cellStyle name="Normal 12 3 2 3 4" xfId="10305" xr:uid="{00000000-0005-0000-0000-00005C170000}"/>
    <cellStyle name="Normal 12 3 2 3 4 2" xfId="23739" xr:uid="{00000000-0005-0000-0000-00005D170000}"/>
    <cellStyle name="Normal 12 3 2 3 4 2 2" xfId="50651" xr:uid="{00000000-0005-0000-0000-00005E170000}"/>
    <cellStyle name="Normal 12 3 2 3 4 3" xfId="37217" xr:uid="{00000000-0005-0000-0000-00005F170000}"/>
    <cellStyle name="Normal 12 3 2 3 5" xfId="5827" xr:uid="{00000000-0005-0000-0000-000060170000}"/>
    <cellStyle name="Normal 12 3 2 3 5 2" xfId="19261" xr:uid="{00000000-0005-0000-0000-000061170000}"/>
    <cellStyle name="Normal 12 3 2 3 5 2 2" xfId="46173" xr:uid="{00000000-0005-0000-0000-000062170000}"/>
    <cellStyle name="Normal 12 3 2 3 5 3" xfId="32739" xr:uid="{00000000-0005-0000-0000-000063170000}"/>
    <cellStyle name="Normal 12 3 2 3 6" xfId="14782" xr:uid="{00000000-0005-0000-0000-000064170000}"/>
    <cellStyle name="Normal 12 3 2 3 6 2" xfId="41694" xr:uid="{00000000-0005-0000-0000-000065170000}"/>
    <cellStyle name="Normal 12 3 2 3 7" xfId="28260" xr:uid="{00000000-0005-0000-0000-000066170000}"/>
    <cellStyle name="Normal 12 3 2 4" xfId="1571" xr:uid="{00000000-0005-0000-0000-000067170000}"/>
    <cellStyle name="Normal 12 3 2 4 2" xfId="2689" xr:uid="{00000000-0005-0000-0000-000068170000}"/>
    <cellStyle name="Normal 12 3 2 4 2 2" xfId="4926" xr:uid="{00000000-0005-0000-0000-000069170000}"/>
    <cellStyle name="Normal 12 3 2 4 2 2 2" xfId="13883" xr:uid="{00000000-0005-0000-0000-00006A170000}"/>
    <cellStyle name="Normal 12 3 2 4 2 2 2 2" xfId="27317" xr:uid="{00000000-0005-0000-0000-00006B170000}"/>
    <cellStyle name="Normal 12 3 2 4 2 2 2 2 2" xfId="54229" xr:uid="{00000000-0005-0000-0000-00006C170000}"/>
    <cellStyle name="Normal 12 3 2 4 2 2 2 3" xfId="40795" xr:uid="{00000000-0005-0000-0000-00006D170000}"/>
    <cellStyle name="Normal 12 3 2 4 2 2 3" xfId="9405" xr:uid="{00000000-0005-0000-0000-00006E170000}"/>
    <cellStyle name="Normal 12 3 2 4 2 2 3 2" xfId="22839" xr:uid="{00000000-0005-0000-0000-00006F170000}"/>
    <cellStyle name="Normal 12 3 2 4 2 2 3 2 2" xfId="49751" xr:uid="{00000000-0005-0000-0000-000070170000}"/>
    <cellStyle name="Normal 12 3 2 4 2 2 3 3" xfId="36317" xr:uid="{00000000-0005-0000-0000-000071170000}"/>
    <cellStyle name="Normal 12 3 2 4 2 2 4" xfId="18360" xr:uid="{00000000-0005-0000-0000-000072170000}"/>
    <cellStyle name="Normal 12 3 2 4 2 2 4 2" xfId="45272" xr:uid="{00000000-0005-0000-0000-000073170000}"/>
    <cellStyle name="Normal 12 3 2 4 2 2 5" xfId="31838" xr:uid="{00000000-0005-0000-0000-000074170000}"/>
    <cellStyle name="Normal 12 3 2 4 2 3" xfId="11646" xr:uid="{00000000-0005-0000-0000-000075170000}"/>
    <cellStyle name="Normal 12 3 2 4 2 3 2" xfId="25080" xr:uid="{00000000-0005-0000-0000-000076170000}"/>
    <cellStyle name="Normal 12 3 2 4 2 3 2 2" xfId="51992" xr:uid="{00000000-0005-0000-0000-000077170000}"/>
    <cellStyle name="Normal 12 3 2 4 2 3 3" xfId="38558" xr:uid="{00000000-0005-0000-0000-000078170000}"/>
    <cellStyle name="Normal 12 3 2 4 2 4" xfId="7168" xr:uid="{00000000-0005-0000-0000-000079170000}"/>
    <cellStyle name="Normal 12 3 2 4 2 4 2" xfId="20602" xr:uid="{00000000-0005-0000-0000-00007A170000}"/>
    <cellStyle name="Normal 12 3 2 4 2 4 2 2" xfId="47514" xr:uid="{00000000-0005-0000-0000-00007B170000}"/>
    <cellStyle name="Normal 12 3 2 4 2 4 3" xfId="34080" xr:uid="{00000000-0005-0000-0000-00007C170000}"/>
    <cellStyle name="Normal 12 3 2 4 2 5" xfId="16123" xr:uid="{00000000-0005-0000-0000-00007D170000}"/>
    <cellStyle name="Normal 12 3 2 4 2 5 2" xfId="43035" xr:uid="{00000000-0005-0000-0000-00007E170000}"/>
    <cellStyle name="Normal 12 3 2 4 2 6" xfId="29601" xr:uid="{00000000-0005-0000-0000-00007F170000}"/>
    <cellStyle name="Normal 12 3 2 4 3" xfId="3808" xr:uid="{00000000-0005-0000-0000-000080170000}"/>
    <cellStyle name="Normal 12 3 2 4 3 2" xfId="12765" xr:uid="{00000000-0005-0000-0000-000081170000}"/>
    <cellStyle name="Normal 12 3 2 4 3 2 2" xfId="26199" xr:uid="{00000000-0005-0000-0000-000082170000}"/>
    <cellStyle name="Normal 12 3 2 4 3 2 2 2" xfId="53111" xr:uid="{00000000-0005-0000-0000-000083170000}"/>
    <cellStyle name="Normal 12 3 2 4 3 2 3" xfId="39677" xr:uid="{00000000-0005-0000-0000-000084170000}"/>
    <cellStyle name="Normal 12 3 2 4 3 3" xfId="8287" xr:uid="{00000000-0005-0000-0000-000085170000}"/>
    <cellStyle name="Normal 12 3 2 4 3 3 2" xfId="21721" xr:uid="{00000000-0005-0000-0000-000086170000}"/>
    <cellStyle name="Normal 12 3 2 4 3 3 2 2" xfId="48633" xr:uid="{00000000-0005-0000-0000-000087170000}"/>
    <cellStyle name="Normal 12 3 2 4 3 3 3" xfId="35199" xr:uid="{00000000-0005-0000-0000-000088170000}"/>
    <cellStyle name="Normal 12 3 2 4 3 4" xfId="17242" xr:uid="{00000000-0005-0000-0000-000089170000}"/>
    <cellStyle name="Normal 12 3 2 4 3 4 2" xfId="44154" xr:uid="{00000000-0005-0000-0000-00008A170000}"/>
    <cellStyle name="Normal 12 3 2 4 3 5" xfId="30720" xr:uid="{00000000-0005-0000-0000-00008B170000}"/>
    <cellStyle name="Normal 12 3 2 4 4" xfId="10528" xr:uid="{00000000-0005-0000-0000-00008C170000}"/>
    <cellStyle name="Normal 12 3 2 4 4 2" xfId="23962" xr:uid="{00000000-0005-0000-0000-00008D170000}"/>
    <cellStyle name="Normal 12 3 2 4 4 2 2" xfId="50874" xr:uid="{00000000-0005-0000-0000-00008E170000}"/>
    <cellStyle name="Normal 12 3 2 4 4 3" xfId="37440" xr:uid="{00000000-0005-0000-0000-00008F170000}"/>
    <cellStyle name="Normal 12 3 2 4 5" xfId="6050" xr:uid="{00000000-0005-0000-0000-000090170000}"/>
    <cellStyle name="Normal 12 3 2 4 5 2" xfId="19484" xr:uid="{00000000-0005-0000-0000-000091170000}"/>
    <cellStyle name="Normal 12 3 2 4 5 2 2" xfId="46396" xr:uid="{00000000-0005-0000-0000-000092170000}"/>
    <cellStyle name="Normal 12 3 2 4 5 3" xfId="32962" xr:uid="{00000000-0005-0000-0000-000093170000}"/>
    <cellStyle name="Normal 12 3 2 4 6" xfId="15005" xr:uid="{00000000-0005-0000-0000-000094170000}"/>
    <cellStyle name="Normal 12 3 2 4 6 2" xfId="41917" xr:uid="{00000000-0005-0000-0000-000095170000}"/>
    <cellStyle name="Normal 12 3 2 4 7" xfId="28483" xr:uid="{00000000-0005-0000-0000-000096170000}"/>
    <cellStyle name="Normal 12 3 2 5" xfId="2019" xr:uid="{00000000-0005-0000-0000-000097170000}"/>
    <cellStyle name="Normal 12 3 2 5 2" xfId="4256" xr:uid="{00000000-0005-0000-0000-000098170000}"/>
    <cellStyle name="Normal 12 3 2 5 2 2" xfId="13213" xr:uid="{00000000-0005-0000-0000-000099170000}"/>
    <cellStyle name="Normal 12 3 2 5 2 2 2" xfId="26647" xr:uid="{00000000-0005-0000-0000-00009A170000}"/>
    <cellStyle name="Normal 12 3 2 5 2 2 2 2" xfId="53559" xr:uid="{00000000-0005-0000-0000-00009B170000}"/>
    <cellStyle name="Normal 12 3 2 5 2 2 3" xfId="40125" xr:uid="{00000000-0005-0000-0000-00009C170000}"/>
    <cellStyle name="Normal 12 3 2 5 2 3" xfId="8735" xr:uid="{00000000-0005-0000-0000-00009D170000}"/>
    <cellStyle name="Normal 12 3 2 5 2 3 2" xfId="22169" xr:uid="{00000000-0005-0000-0000-00009E170000}"/>
    <cellStyle name="Normal 12 3 2 5 2 3 2 2" xfId="49081" xr:uid="{00000000-0005-0000-0000-00009F170000}"/>
    <cellStyle name="Normal 12 3 2 5 2 3 3" xfId="35647" xr:uid="{00000000-0005-0000-0000-0000A0170000}"/>
    <cellStyle name="Normal 12 3 2 5 2 4" xfId="17690" xr:uid="{00000000-0005-0000-0000-0000A1170000}"/>
    <cellStyle name="Normal 12 3 2 5 2 4 2" xfId="44602" xr:uid="{00000000-0005-0000-0000-0000A2170000}"/>
    <cellStyle name="Normal 12 3 2 5 2 5" xfId="31168" xr:uid="{00000000-0005-0000-0000-0000A3170000}"/>
    <cellStyle name="Normal 12 3 2 5 3" xfId="10976" xr:uid="{00000000-0005-0000-0000-0000A4170000}"/>
    <cellStyle name="Normal 12 3 2 5 3 2" xfId="24410" xr:uid="{00000000-0005-0000-0000-0000A5170000}"/>
    <cellStyle name="Normal 12 3 2 5 3 2 2" xfId="51322" xr:uid="{00000000-0005-0000-0000-0000A6170000}"/>
    <cellStyle name="Normal 12 3 2 5 3 3" xfId="37888" xr:uid="{00000000-0005-0000-0000-0000A7170000}"/>
    <cellStyle name="Normal 12 3 2 5 4" xfId="6498" xr:uid="{00000000-0005-0000-0000-0000A8170000}"/>
    <cellStyle name="Normal 12 3 2 5 4 2" xfId="19932" xr:uid="{00000000-0005-0000-0000-0000A9170000}"/>
    <cellStyle name="Normal 12 3 2 5 4 2 2" xfId="46844" xr:uid="{00000000-0005-0000-0000-0000AA170000}"/>
    <cellStyle name="Normal 12 3 2 5 4 3" xfId="33410" xr:uid="{00000000-0005-0000-0000-0000AB170000}"/>
    <cellStyle name="Normal 12 3 2 5 5" xfId="15453" xr:uid="{00000000-0005-0000-0000-0000AC170000}"/>
    <cellStyle name="Normal 12 3 2 5 5 2" xfId="42365" xr:uid="{00000000-0005-0000-0000-0000AD170000}"/>
    <cellStyle name="Normal 12 3 2 5 6" xfId="28931" xr:uid="{00000000-0005-0000-0000-0000AE170000}"/>
    <cellStyle name="Normal 12 3 2 6" xfId="3138" xr:uid="{00000000-0005-0000-0000-0000AF170000}"/>
    <cellStyle name="Normal 12 3 2 6 2" xfId="12095" xr:uid="{00000000-0005-0000-0000-0000B0170000}"/>
    <cellStyle name="Normal 12 3 2 6 2 2" xfId="25529" xr:uid="{00000000-0005-0000-0000-0000B1170000}"/>
    <cellStyle name="Normal 12 3 2 6 2 2 2" xfId="52441" xr:uid="{00000000-0005-0000-0000-0000B2170000}"/>
    <cellStyle name="Normal 12 3 2 6 2 3" xfId="39007" xr:uid="{00000000-0005-0000-0000-0000B3170000}"/>
    <cellStyle name="Normal 12 3 2 6 3" xfId="7617" xr:uid="{00000000-0005-0000-0000-0000B4170000}"/>
    <cellStyle name="Normal 12 3 2 6 3 2" xfId="21051" xr:uid="{00000000-0005-0000-0000-0000B5170000}"/>
    <cellStyle name="Normal 12 3 2 6 3 2 2" xfId="47963" xr:uid="{00000000-0005-0000-0000-0000B6170000}"/>
    <cellStyle name="Normal 12 3 2 6 3 3" xfId="34529" xr:uid="{00000000-0005-0000-0000-0000B7170000}"/>
    <cellStyle name="Normal 12 3 2 6 4" xfId="16572" xr:uid="{00000000-0005-0000-0000-0000B8170000}"/>
    <cellStyle name="Normal 12 3 2 6 4 2" xfId="43484" xr:uid="{00000000-0005-0000-0000-0000B9170000}"/>
    <cellStyle name="Normal 12 3 2 6 5" xfId="30050" xr:uid="{00000000-0005-0000-0000-0000BA170000}"/>
    <cellStyle name="Normal 12 3 2 7" xfId="9858" xr:uid="{00000000-0005-0000-0000-0000BB170000}"/>
    <cellStyle name="Normal 12 3 2 7 2" xfId="23292" xr:uid="{00000000-0005-0000-0000-0000BC170000}"/>
    <cellStyle name="Normal 12 3 2 7 2 2" xfId="50204" xr:uid="{00000000-0005-0000-0000-0000BD170000}"/>
    <cellStyle name="Normal 12 3 2 7 3" xfId="36770" xr:uid="{00000000-0005-0000-0000-0000BE170000}"/>
    <cellStyle name="Normal 12 3 2 8" xfId="5380" xr:uid="{00000000-0005-0000-0000-0000BF170000}"/>
    <cellStyle name="Normal 12 3 2 8 2" xfId="18814" xr:uid="{00000000-0005-0000-0000-0000C0170000}"/>
    <cellStyle name="Normal 12 3 2 8 2 2" xfId="45726" xr:uid="{00000000-0005-0000-0000-0000C1170000}"/>
    <cellStyle name="Normal 12 3 2 8 3" xfId="32292" xr:uid="{00000000-0005-0000-0000-0000C2170000}"/>
    <cellStyle name="Normal 12 3 2 9" xfId="14335" xr:uid="{00000000-0005-0000-0000-0000C3170000}"/>
    <cellStyle name="Normal 12 3 2 9 2" xfId="41247" xr:uid="{00000000-0005-0000-0000-0000C4170000}"/>
    <cellStyle name="Normal 12 3 3" xfId="783" xr:uid="{00000000-0005-0000-0000-0000C5170000}"/>
    <cellStyle name="Normal 12 3 3 10" xfId="27741" xr:uid="{00000000-0005-0000-0000-0000C6170000}"/>
    <cellStyle name="Normal 12 3 3 2" xfId="1051" xr:uid="{00000000-0005-0000-0000-0000C7170000}"/>
    <cellStyle name="Normal 12 3 3 2 2" xfId="1722" xr:uid="{00000000-0005-0000-0000-0000C8170000}"/>
    <cellStyle name="Normal 12 3 3 2 2 2" xfId="2840" xr:uid="{00000000-0005-0000-0000-0000C9170000}"/>
    <cellStyle name="Normal 12 3 3 2 2 2 2" xfId="5077" xr:uid="{00000000-0005-0000-0000-0000CA170000}"/>
    <cellStyle name="Normal 12 3 3 2 2 2 2 2" xfId="14034" xr:uid="{00000000-0005-0000-0000-0000CB170000}"/>
    <cellStyle name="Normal 12 3 3 2 2 2 2 2 2" xfId="27468" xr:uid="{00000000-0005-0000-0000-0000CC170000}"/>
    <cellStyle name="Normal 12 3 3 2 2 2 2 2 2 2" xfId="54380" xr:uid="{00000000-0005-0000-0000-0000CD170000}"/>
    <cellStyle name="Normal 12 3 3 2 2 2 2 2 3" xfId="40946" xr:uid="{00000000-0005-0000-0000-0000CE170000}"/>
    <cellStyle name="Normal 12 3 3 2 2 2 2 3" xfId="9556" xr:uid="{00000000-0005-0000-0000-0000CF170000}"/>
    <cellStyle name="Normal 12 3 3 2 2 2 2 3 2" xfId="22990" xr:uid="{00000000-0005-0000-0000-0000D0170000}"/>
    <cellStyle name="Normal 12 3 3 2 2 2 2 3 2 2" xfId="49902" xr:uid="{00000000-0005-0000-0000-0000D1170000}"/>
    <cellStyle name="Normal 12 3 3 2 2 2 2 3 3" xfId="36468" xr:uid="{00000000-0005-0000-0000-0000D2170000}"/>
    <cellStyle name="Normal 12 3 3 2 2 2 2 4" xfId="18511" xr:uid="{00000000-0005-0000-0000-0000D3170000}"/>
    <cellStyle name="Normal 12 3 3 2 2 2 2 4 2" xfId="45423" xr:uid="{00000000-0005-0000-0000-0000D4170000}"/>
    <cellStyle name="Normal 12 3 3 2 2 2 2 5" xfId="31989" xr:uid="{00000000-0005-0000-0000-0000D5170000}"/>
    <cellStyle name="Normal 12 3 3 2 2 2 3" xfId="11797" xr:uid="{00000000-0005-0000-0000-0000D6170000}"/>
    <cellStyle name="Normal 12 3 3 2 2 2 3 2" xfId="25231" xr:uid="{00000000-0005-0000-0000-0000D7170000}"/>
    <cellStyle name="Normal 12 3 3 2 2 2 3 2 2" xfId="52143" xr:uid="{00000000-0005-0000-0000-0000D8170000}"/>
    <cellStyle name="Normal 12 3 3 2 2 2 3 3" xfId="38709" xr:uid="{00000000-0005-0000-0000-0000D9170000}"/>
    <cellStyle name="Normal 12 3 3 2 2 2 4" xfId="7319" xr:uid="{00000000-0005-0000-0000-0000DA170000}"/>
    <cellStyle name="Normal 12 3 3 2 2 2 4 2" xfId="20753" xr:uid="{00000000-0005-0000-0000-0000DB170000}"/>
    <cellStyle name="Normal 12 3 3 2 2 2 4 2 2" xfId="47665" xr:uid="{00000000-0005-0000-0000-0000DC170000}"/>
    <cellStyle name="Normal 12 3 3 2 2 2 4 3" xfId="34231" xr:uid="{00000000-0005-0000-0000-0000DD170000}"/>
    <cellStyle name="Normal 12 3 3 2 2 2 5" xfId="16274" xr:uid="{00000000-0005-0000-0000-0000DE170000}"/>
    <cellStyle name="Normal 12 3 3 2 2 2 5 2" xfId="43186" xr:uid="{00000000-0005-0000-0000-0000DF170000}"/>
    <cellStyle name="Normal 12 3 3 2 2 2 6" xfId="29752" xr:uid="{00000000-0005-0000-0000-0000E0170000}"/>
    <cellStyle name="Normal 12 3 3 2 2 3" xfId="3959" xr:uid="{00000000-0005-0000-0000-0000E1170000}"/>
    <cellStyle name="Normal 12 3 3 2 2 3 2" xfId="12916" xr:uid="{00000000-0005-0000-0000-0000E2170000}"/>
    <cellStyle name="Normal 12 3 3 2 2 3 2 2" xfId="26350" xr:uid="{00000000-0005-0000-0000-0000E3170000}"/>
    <cellStyle name="Normal 12 3 3 2 2 3 2 2 2" xfId="53262" xr:uid="{00000000-0005-0000-0000-0000E4170000}"/>
    <cellStyle name="Normal 12 3 3 2 2 3 2 3" xfId="39828" xr:uid="{00000000-0005-0000-0000-0000E5170000}"/>
    <cellStyle name="Normal 12 3 3 2 2 3 3" xfId="8438" xr:uid="{00000000-0005-0000-0000-0000E6170000}"/>
    <cellStyle name="Normal 12 3 3 2 2 3 3 2" xfId="21872" xr:uid="{00000000-0005-0000-0000-0000E7170000}"/>
    <cellStyle name="Normal 12 3 3 2 2 3 3 2 2" xfId="48784" xr:uid="{00000000-0005-0000-0000-0000E8170000}"/>
    <cellStyle name="Normal 12 3 3 2 2 3 3 3" xfId="35350" xr:uid="{00000000-0005-0000-0000-0000E9170000}"/>
    <cellStyle name="Normal 12 3 3 2 2 3 4" xfId="17393" xr:uid="{00000000-0005-0000-0000-0000EA170000}"/>
    <cellStyle name="Normal 12 3 3 2 2 3 4 2" xfId="44305" xr:uid="{00000000-0005-0000-0000-0000EB170000}"/>
    <cellStyle name="Normal 12 3 3 2 2 3 5" xfId="30871" xr:uid="{00000000-0005-0000-0000-0000EC170000}"/>
    <cellStyle name="Normal 12 3 3 2 2 4" xfId="10679" xr:uid="{00000000-0005-0000-0000-0000ED170000}"/>
    <cellStyle name="Normal 12 3 3 2 2 4 2" xfId="24113" xr:uid="{00000000-0005-0000-0000-0000EE170000}"/>
    <cellStyle name="Normal 12 3 3 2 2 4 2 2" xfId="51025" xr:uid="{00000000-0005-0000-0000-0000EF170000}"/>
    <cellStyle name="Normal 12 3 3 2 2 4 3" xfId="37591" xr:uid="{00000000-0005-0000-0000-0000F0170000}"/>
    <cellStyle name="Normal 12 3 3 2 2 5" xfId="6201" xr:uid="{00000000-0005-0000-0000-0000F1170000}"/>
    <cellStyle name="Normal 12 3 3 2 2 5 2" xfId="19635" xr:uid="{00000000-0005-0000-0000-0000F2170000}"/>
    <cellStyle name="Normal 12 3 3 2 2 5 2 2" xfId="46547" xr:uid="{00000000-0005-0000-0000-0000F3170000}"/>
    <cellStyle name="Normal 12 3 3 2 2 5 3" xfId="33113" xr:uid="{00000000-0005-0000-0000-0000F4170000}"/>
    <cellStyle name="Normal 12 3 3 2 2 6" xfId="15156" xr:uid="{00000000-0005-0000-0000-0000F5170000}"/>
    <cellStyle name="Normal 12 3 3 2 2 6 2" xfId="42068" xr:uid="{00000000-0005-0000-0000-0000F6170000}"/>
    <cellStyle name="Normal 12 3 3 2 2 7" xfId="28634" xr:uid="{00000000-0005-0000-0000-0000F7170000}"/>
    <cellStyle name="Normal 12 3 3 2 3" xfId="2170" xr:uid="{00000000-0005-0000-0000-0000F8170000}"/>
    <cellStyle name="Normal 12 3 3 2 3 2" xfId="4407" xr:uid="{00000000-0005-0000-0000-0000F9170000}"/>
    <cellStyle name="Normal 12 3 3 2 3 2 2" xfId="13364" xr:uid="{00000000-0005-0000-0000-0000FA170000}"/>
    <cellStyle name="Normal 12 3 3 2 3 2 2 2" xfId="26798" xr:uid="{00000000-0005-0000-0000-0000FB170000}"/>
    <cellStyle name="Normal 12 3 3 2 3 2 2 2 2" xfId="53710" xr:uid="{00000000-0005-0000-0000-0000FC170000}"/>
    <cellStyle name="Normal 12 3 3 2 3 2 2 3" xfId="40276" xr:uid="{00000000-0005-0000-0000-0000FD170000}"/>
    <cellStyle name="Normal 12 3 3 2 3 2 3" xfId="8886" xr:uid="{00000000-0005-0000-0000-0000FE170000}"/>
    <cellStyle name="Normal 12 3 3 2 3 2 3 2" xfId="22320" xr:uid="{00000000-0005-0000-0000-0000FF170000}"/>
    <cellStyle name="Normal 12 3 3 2 3 2 3 2 2" xfId="49232" xr:uid="{00000000-0005-0000-0000-000000180000}"/>
    <cellStyle name="Normal 12 3 3 2 3 2 3 3" xfId="35798" xr:uid="{00000000-0005-0000-0000-000001180000}"/>
    <cellStyle name="Normal 12 3 3 2 3 2 4" xfId="17841" xr:uid="{00000000-0005-0000-0000-000002180000}"/>
    <cellStyle name="Normal 12 3 3 2 3 2 4 2" xfId="44753" xr:uid="{00000000-0005-0000-0000-000003180000}"/>
    <cellStyle name="Normal 12 3 3 2 3 2 5" xfId="31319" xr:uid="{00000000-0005-0000-0000-000004180000}"/>
    <cellStyle name="Normal 12 3 3 2 3 3" xfId="11127" xr:uid="{00000000-0005-0000-0000-000005180000}"/>
    <cellStyle name="Normal 12 3 3 2 3 3 2" xfId="24561" xr:uid="{00000000-0005-0000-0000-000006180000}"/>
    <cellStyle name="Normal 12 3 3 2 3 3 2 2" xfId="51473" xr:uid="{00000000-0005-0000-0000-000007180000}"/>
    <cellStyle name="Normal 12 3 3 2 3 3 3" xfId="38039" xr:uid="{00000000-0005-0000-0000-000008180000}"/>
    <cellStyle name="Normal 12 3 3 2 3 4" xfId="6649" xr:uid="{00000000-0005-0000-0000-000009180000}"/>
    <cellStyle name="Normal 12 3 3 2 3 4 2" xfId="20083" xr:uid="{00000000-0005-0000-0000-00000A180000}"/>
    <cellStyle name="Normal 12 3 3 2 3 4 2 2" xfId="46995" xr:uid="{00000000-0005-0000-0000-00000B180000}"/>
    <cellStyle name="Normal 12 3 3 2 3 4 3" xfId="33561" xr:uid="{00000000-0005-0000-0000-00000C180000}"/>
    <cellStyle name="Normal 12 3 3 2 3 5" xfId="15604" xr:uid="{00000000-0005-0000-0000-00000D180000}"/>
    <cellStyle name="Normal 12 3 3 2 3 5 2" xfId="42516" xr:uid="{00000000-0005-0000-0000-00000E180000}"/>
    <cellStyle name="Normal 12 3 3 2 3 6" xfId="29082" xr:uid="{00000000-0005-0000-0000-00000F180000}"/>
    <cellStyle name="Normal 12 3 3 2 4" xfId="3289" xr:uid="{00000000-0005-0000-0000-000010180000}"/>
    <cellStyle name="Normal 12 3 3 2 4 2" xfId="12246" xr:uid="{00000000-0005-0000-0000-000011180000}"/>
    <cellStyle name="Normal 12 3 3 2 4 2 2" xfId="25680" xr:uid="{00000000-0005-0000-0000-000012180000}"/>
    <cellStyle name="Normal 12 3 3 2 4 2 2 2" xfId="52592" xr:uid="{00000000-0005-0000-0000-000013180000}"/>
    <cellStyle name="Normal 12 3 3 2 4 2 3" xfId="39158" xr:uid="{00000000-0005-0000-0000-000014180000}"/>
    <cellStyle name="Normal 12 3 3 2 4 3" xfId="7768" xr:uid="{00000000-0005-0000-0000-000015180000}"/>
    <cellStyle name="Normal 12 3 3 2 4 3 2" xfId="21202" xr:uid="{00000000-0005-0000-0000-000016180000}"/>
    <cellStyle name="Normal 12 3 3 2 4 3 2 2" xfId="48114" xr:uid="{00000000-0005-0000-0000-000017180000}"/>
    <cellStyle name="Normal 12 3 3 2 4 3 3" xfId="34680" xr:uid="{00000000-0005-0000-0000-000018180000}"/>
    <cellStyle name="Normal 12 3 3 2 4 4" xfId="16723" xr:uid="{00000000-0005-0000-0000-000019180000}"/>
    <cellStyle name="Normal 12 3 3 2 4 4 2" xfId="43635" xr:uid="{00000000-0005-0000-0000-00001A180000}"/>
    <cellStyle name="Normal 12 3 3 2 4 5" xfId="30201" xr:uid="{00000000-0005-0000-0000-00001B180000}"/>
    <cellStyle name="Normal 12 3 3 2 5" xfId="10009" xr:uid="{00000000-0005-0000-0000-00001C180000}"/>
    <cellStyle name="Normal 12 3 3 2 5 2" xfId="23443" xr:uid="{00000000-0005-0000-0000-00001D180000}"/>
    <cellStyle name="Normal 12 3 3 2 5 2 2" xfId="50355" xr:uid="{00000000-0005-0000-0000-00001E180000}"/>
    <cellStyle name="Normal 12 3 3 2 5 3" xfId="36921" xr:uid="{00000000-0005-0000-0000-00001F180000}"/>
    <cellStyle name="Normal 12 3 3 2 6" xfId="5531" xr:uid="{00000000-0005-0000-0000-000020180000}"/>
    <cellStyle name="Normal 12 3 3 2 6 2" xfId="18965" xr:uid="{00000000-0005-0000-0000-000021180000}"/>
    <cellStyle name="Normal 12 3 3 2 6 2 2" xfId="45877" xr:uid="{00000000-0005-0000-0000-000022180000}"/>
    <cellStyle name="Normal 12 3 3 2 6 3" xfId="32443" xr:uid="{00000000-0005-0000-0000-000023180000}"/>
    <cellStyle name="Normal 12 3 3 2 7" xfId="14486" xr:uid="{00000000-0005-0000-0000-000024180000}"/>
    <cellStyle name="Normal 12 3 3 2 7 2" xfId="41398" xr:uid="{00000000-0005-0000-0000-000025180000}"/>
    <cellStyle name="Normal 12 3 3 2 8" xfId="27964" xr:uid="{00000000-0005-0000-0000-000026180000}"/>
    <cellStyle name="Normal 12 3 3 3" xfId="1276" xr:uid="{00000000-0005-0000-0000-000027180000}"/>
    <cellStyle name="Normal 12 3 3 3 2" xfId="2394" xr:uid="{00000000-0005-0000-0000-000028180000}"/>
    <cellStyle name="Normal 12 3 3 3 2 2" xfId="4631" xr:uid="{00000000-0005-0000-0000-000029180000}"/>
    <cellStyle name="Normal 12 3 3 3 2 2 2" xfId="13588" xr:uid="{00000000-0005-0000-0000-00002A180000}"/>
    <cellStyle name="Normal 12 3 3 3 2 2 2 2" xfId="27022" xr:uid="{00000000-0005-0000-0000-00002B180000}"/>
    <cellStyle name="Normal 12 3 3 3 2 2 2 2 2" xfId="53934" xr:uid="{00000000-0005-0000-0000-00002C180000}"/>
    <cellStyle name="Normal 12 3 3 3 2 2 2 3" xfId="40500" xr:uid="{00000000-0005-0000-0000-00002D180000}"/>
    <cellStyle name="Normal 12 3 3 3 2 2 3" xfId="9110" xr:uid="{00000000-0005-0000-0000-00002E180000}"/>
    <cellStyle name="Normal 12 3 3 3 2 2 3 2" xfId="22544" xr:uid="{00000000-0005-0000-0000-00002F180000}"/>
    <cellStyle name="Normal 12 3 3 3 2 2 3 2 2" xfId="49456" xr:uid="{00000000-0005-0000-0000-000030180000}"/>
    <cellStyle name="Normal 12 3 3 3 2 2 3 3" xfId="36022" xr:uid="{00000000-0005-0000-0000-000031180000}"/>
    <cellStyle name="Normal 12 3 3 3 2 2 4" xfId="18065" xr:uid="{00000000-0005-0000-0000-000032180000}"/>
    <cellStyle name="Normal 12 3 3 3 2 2 4 2" xfId="44977" xr:uid="{00000000-0005-0000-0000-000033180000}"/>
    <cellStyle name="Normal 12 3 3 3 2 2 5" xfId="31543" xr:uid="{00000000-0005-0000-0000-000034180000}"/>
    <cellStyle name="Normal 12 3 3 3 2 3" xfId="11351" xr:uid="{00000000-0005-0000-0000-000035180000}"/>
    <cellStyle name="Normal 12 3 3 3 2 3 2" xfId="24785" xr:uid="{00000000-0005-0000-0000-000036180000}"/>
    <cellStyle name="Normal 12 3 3 3 2 3 2 2" xfId="51697" xr:uid="{00000000-0005-0000-0000-000037180000}"/>
    <cellStyle name="Normal 12 3 3 3 2 3 3" xfId="38263" xr:uid="{00000000-0005-0000-0000-000038180000}"/>
    <cellStyle name="Normal 12 3 3 3 2 4" xfId="6873" xr:uid="{00000000-0005-0000-0000-000039180000}"/>
    <cellStyle name="Normal 12 3 3 3 2 4 2" xfId="20307" xr:uid="{00000000-0005-0000-0000-00003A180000}"/>
    <cellStyle name="Normal 12 3 3 3 2 4 2 2" xfId="47219" xr:uid="{00000000-0005-0000-0000-00003B180000}"/>
    <cellStyle name="Normal 12 3 3 3 2 4 3" xfId="33785" xr:uid="{00000000-0005-0000-0000-00003C180000}"/>
    <cellStyle name="Normal 12 3 3 3 2 5" xfId="15828" xr:uid="{00000000-0005-0000-0000-00003D180000}"/>
    <cellStyle name="Normal 12 3 3 3 2 5 2" xfId="42740" xr:uid="{00000000-0005-0000-0000-00003E180000}"/>
    <cellStyle name="Normal 12 3 3 3 2 6" xfId="29306" xr:uid="{00000000-0005-0000-0000-00003F180000}"/>
    <cellStyle name="Normal 12 3 3 3 3" xfId="3513" xr:uid="{00000000-0005-0000-0000-000040180000}"/>
    <cellStyle name="Normal 12 3 3 3 3 2" xfId="12470" xr:uid="{00000000-0005-0000-0000-000041180000}"/>
    <cellStyle name="Normal 12 3 3 3 3 2 2" xfId="25904" xr:uid="{00000000-0005-0000-0000-000042180000}"/>
    <cellStyle name="Normal 12 3 3 3 3 2 2 2" xfId="52816" xr:uid="{00000000-0005-0000-0000-000043180000}"/>
    <cellStyle name="Normal 12 3 3 3 3 2 3" xfId="39382" xr:uid="{00000000-0005-0000-0000-000044180000}"/>
    <cellStyle name="Normal 12 3 3 3 3 3" xfId="7992" xr:uid="{00000000-0005-0000-0000-000045180000}"/>
    <cellStyle name="Normal 12 3 3 3 3 3 2" xfId="21426" xr:uid="{00000000-0005-0000-0000-000046180000}"/>
    <cellStyle name="Normal 12 3 3 3 3 3 2 2" xfId="48338" xr:uid="{00000000-0005-0000-0000-000047180000}"/>
    <cellStyle name="Normal 12 3 3 3 3 3 3" xfId="34904" xr:uid="{00000000-0005-0000-0000-000048180000}"/>
    <cellStyle name="Normal 12 3 3 3 3 4" xfId="16947" xr:uid="{00000000-0005-0000-0000-000049180000}"/>
    <cellStyle name="Normal 12 3 3 3 3 4 2" xfId="43859" xr:uid="{00000000-0005-0000-0000-00004A180000}"/>
    <cellStyle name="Normal 12 3 3 3 3 5" xfId="30425" xr:uid="{00000000-0005-0000-0000-00004B180000}"/>
    <cellStyle name="Normal 12 3 3 3 4" xfId="10233" xr:uid="{00000000-0005-0000-0000-00004C180000}"/>
    <cellStyle name="Normal 12 3 3 3 4 2" xfId="23667" xr:uid="{00000000-0005-0000-0000-00004D180000}"/>
    <cellStyle name="Normal 12 3 3 3 4 2 2" xfId="50579" xr:uid="{00000000-0005-0000-0000-00004E180000}"/>
    <cellStyle name="Normal 12 3 3 3 4 3" xfId="37145" xr:uid="{00000000-0005-0000-0000-00004F180000}"/>
    <cellStyle name="Normal 12 3 3 3 5" xfId="5755" xr:uid="{00000000-0005-0000-0000-000050180000}"/>
    <cellStyle name="Normal 12 3 3 3 5 2" xfId="19189" xr:uid="{00000000-0005-0000-0000-000051180000}"/>
    <cellStyle name="Normal 12 3 3 3 5 2 2" xfId="46101" xr:uid="{00000000-0005-0000-0000-000052180000}"/>
    <cellStyle name="Normal 12 3 3 3 5 3" xfId="32667" xr:uid="{00000000-0005-0000-0000-000053180000}"/>
    <cellStyle name="Normal 12 3 3 3 6" xfId="14710" xr:uid="{00000000-0005-0000-0000-000054180000}"/>
    <cellStyle name="Normal 12 3 3 3 6 2" xfId="41622" xr:uid="{00000000-0005-0000-0000-000055180000}"/>
    <cellStyle name="Normal 12 3 3 3 7" xfId="28188" xr:uid="{00000000-0005-0000-0000-000056180000}"/>
    <cellStyle name="Normal 12 3 3 4" xfId="1499" xr:uid="{00000000-0005-0000-0000-000057180000}"/>
    <cellStyle name="Normal 12 3 3 4 2" xfId="2617" xr:uid="{00000000-0005-0000-0000-000058180000}"/>
    <cellStyle name="Normal 12 3 3 4 2 2" xfId="4854" xr:uid="{00000000-0005-0000-0000-000059180000}"/>
    <cellStyle name="Normal 12 3 3 4 2 2 2" xfId="13811" xr:uid="{00000000-0005-0000-0000-00005A180000}"/>
    <cellStyle name="Normal 12 3 3 4 2 2 2 2" xfId="27245" xr:uid="{00000000-0005-0000-0000-00005B180000}"/>
    <cellStyle name="Normal 12 3 3 4 2 2 2 2 2" xfId="54157" xr:uid="{00000000-0005-0000-0000-00005C180000}"/>
    <cellStyle name="Normal 12 3 3 4 2 2 2 3" xfId="40723" xr:uid="{00000000-0005-0000-0000-00005D180000}"/>
    <cellStyle name="Normal 12 3 3 4 2 2 3" xfId="9333" xr:uid="{00000000-0005-0000-0000-00005E180000}"/>
    <cellStyle name="Normal 12 3 3 4 2 2 3 2" xfId="22767" xr:uid="{00000000-0005-0000-0000-00005F180000}"/>
    <cellStyle name="Normal 12 3 3 4 2 2 3 2 2" xfId="49679" xr:uid="{00000000-0005-0000-0000-000060180000}"/>
    <cellStyle name="Normal 12 3 3 4 2 2 3 3" xfId="36245" xr:uid="{00000000-0005-0000-0000-000061180000}"/>
    <cellStyle name="Normal 12 3 3 4 2 2 4" xfId="18288" xr:uid="{00000000-0005-0000-0000-000062180000}"/>
    <cellStyle name="Normal 12 3 3 4 2 2 4 2" xfId="45200" xr:uid="{00000000-0005-0000-0000-000063180000}"/>
    <cellStyle name="Normal 12 3 3 4 2 2 5" xfId="31766" xr:uid="{00000000-0005-0000-0000-000064180000}"/>
    <cellStyle name="Normal 12 3 3 4 2 3" xfId="11574" xr:uid="{00000000-0005-0000-0000-000065180000}"/>
    <cellStyle name="Normal 12 3 3 4 2 3 2" xfId="25008" xr:uid="{00000000-0005-0000-0000-000066180000}"/>
    <cellStyle name="Normal 12 3 3 4 2 3 2 2" xfId="51920" xr:uid="{00000000-0005-0000-0000-000067180000}"/>
    <cellStyle name="Normal 12 3 3 4 2 3 3" xfId="38486" xr:uid="{00000000-0005-0000-0000-000068180000}"/>
    <cellStyle name="Normal 12 3 3 4 2 4" xfId="7096" xr:uid="{00000000-0005-0000-0000-000069180000}"/>
    <cellStyle name="Normal 12 3 3 4 2 4 2" xfId="20530" xr:uid="{00000000-0005-0000-0000-00006A180000}"/>
    <cellStyle name="Normal 12 3 3 4 2 4 2 2" xfId="47442" xr:uid="{00000000-0005-0000-0000-00006B180000}"/>
    <cellStyle name="Normal 12 3 3 4 2 4 3" xfId="34008" xr:uid="{00000000-0005-0000-0000-00006C180000}"/>
    <cellStyle name="Normal 12 3 3 4 2 5" xfId="16051" xr:uid="{00000000-0005-0000-0000-00006D180000}"/>
    <cellStyle name="Normal 12 3 3 4 2 5 2" xfId="42963" xr:uid="{00000000-0005-0000-0000-00006E180000}"/>
    <cellStyle name="Normal 12 3 3 4 2 6" xfId="29529" xr:uid="{00000000-0005-0000-0000-00006F180000}"/>
    <cellStyle name="Normal 12 3 3 4 3" xfId="3736" xr:uid="{00000000-0005-0000-0000-000070180000}"/>
    <cellStyle name="Normal 12 3 3 4 3 2" xfId="12693" xr:uid="{00000000-0005-0000-0000-000071180000}"/>
    <cellStyle name="Normal 12 3 3 4 3 2 2" xfId="26127" xr:uid="{00000000-0005-0000-0000-000072180000}"/>
    <cellStyle name="Normal 12 3 3 4 3 2 2 2" xfId="53039" xr:uid="{00000000-0005-0000-0000-000073180000}"/>
    <cellStyle name="Normal 12 3 3 4 3 2 3" xfId="39605" xr:uid="{00000000-0005-0000-0000-000074180000}"/>
    <cellStyle name="Normal 12 3 3 4 3 3" xfId="8215" xr:uid="{00000000-0005-0000-0000-000075180000}"/>
    <cellStyle name="Normal 12 3 3 4 3 3 2" xfId="21649" xr:uid="{00000000-0005-0000-0000-000076180000}"/>
    <cellStyle name="Normal 12 3 3 4 3 3 2 2" xfId="48561" xr:uid="{00000000-0005-0000-0000-000077180000}"/>
    <cellStyle name="Normal 12 3 3 4 3 3 3" xfId="35127" xr:uid="{00000000-0005-0000-0000-000078180000}"/>
    <cellStyle name="Normal 12 3 3 4 3 4" xfId="17170" xr:uid="{00000000-0005-0000-0000-000079180000}"/>
    <cellStyle name="Normal 12 3 3 4 3 4 2" xfId="44082" xr:uid="{00000000-0005-0000-0000-00007A180000}"/>
    <cellStyle name="Normal 12 3 3 4 3 5" xfId="30648" xr:uid="{00000000-0005-0000-0000-00007B180000}"/>
    <cellStyle name="Normal 12 3 3 4 4" xfId="10456" xr:uid="{00000000-0005-0000-0000-00007C180000}"/>
    <cellStyle name="Normal 12 3 3 4 4 2" xfId="23890" xr:uid="{00000000-0005-0000-0000-00007D180000}"/>
    <cellStyle name="Normal 12 3 3 4 4 2 2" xfId="50802" xr:uid="{00000000-0005-0000-0000-00007E180000}"/>
    <cellStyle name="Normal 12 3 3 4 4 3" xfId="37368" xr:uid="{00000000-0005-0000-0000-00007F180000}"/>
    <cellStyle name="Normal 12 3 3 4 5" xfId="5978" xr:uid="{00000000-0005-0000-0000-000080180000}"/>
    <cellStyle name="Normal 12 3 3 4 5 2" xfId="19412" xr:uid="{00000000-0005-0000-0000-000081180000}"/>
    <cellStyle name="Normal 12 3 3 4 5 2 2" xfId="46324" xr:uid="{00000000-0005-0000-0000-000082180000}"/>
    <cellStyle name="Normal 12 3 3 4 5 3" xfId="32890" xr:uid="{00000000-0005-0000-0000-000083180000}"/>
    <cellStyle name="Normal 12 3 3 4 6" xfId="14933" xr:uid="{00000000-0005-0000-0000-000084180000}"/>
    <cellStyle name="Normal 12 3 3 4 6 2" xfId="41845" xr:uid="{00000000-0005-0000-0000-000085180000}"/>
    <cellStyle name="Normal 12 3 3 4 7" xfId="28411" xr:uid="{00000000-0005-0000-0000-000086180000}"/>
    <cellStyle name="Normal 12 3 3 5" xfId="1947" xr:uid="{00000000-0005-0000-0000-000087180000}"/>
    <cellStyle name="Normal 12 3 3 5 2" xfId="4184" xr:uid="{00000000-0005-0000-0000-000088180000}"/>
    <cellStyle name="Normal 12 3 3 5 2 2" xfId="13141" xr:uid="{00000000-0005-0000-0000-000089180000}"/>
    <cellStyle name="Normal 12 3 3 5 2 2 2" xfId="26575" xr:uid="{00000000-0005-0000-0000-00008A180000}"/>
    <cellStyle name="Normal 12 3 3 5 2 2 2 2" xfId="53487" xr:uid="{00000000-0005-0000-0000-00008B180000}"/>
    <cellStyle name="Normal 12 3 3 5 2 2 3" xfId="40053" xr:uid="{00000000-0005-0000-0000-00008C180000}"/>
    <cellStyle name="Normal 12 3 3 5 2 3" xfId="8663" xr:uid="{00000000-0005-0000-0000-00008D180000}"/>
    <cellStyle name="Normal 12 3 3 5 2 3 2" xfId="22097" xr:uid="{00000000-0005-0000-0000-00008E180000}"/>
    <cellStyle name="Normal 12 3 3 5 2 3 2 2" xfId="49009" xr:uid="{00000000-0005-0000-0000-00008F180000}"/>
    <cellStyle name="Normal 12 3 3 5 2 3 3" xfId="35575" xr:uid="{00000000-0005-0000-0000-000090180000}"/>
    <cellStyle name="Normal 12 3 3 5 2 4" xfId="17618" xr:uid="{00000000-0005-0000-0000-000091180000}"/>
    <cellStyle name="Normal 12 3 3 5 2 4 2" xfId="44530" xr:uid="{00000000-0005-0000-0000-000092180000}"/>
    <cellStyle name="Normal 12 3 3 5 2 5" xfId="31096" xr:uid="{00000000-0005-0000-0000-000093180000}"/>
    <cellStyle name="Normal 12 3 3 5 3" xfId="10904" xr:uid="{00000000-0005-0000-0000-000094180000}"/>
    <cellStyle name="Normal 12 3 3 5 3 2" xfId="24338" xr:uid="{00000000-0005-0000-0000-000095180000}"/>
    <cellStyle name="Normal 12 3 3 5 3 2 2" xfId="51250" xr:uid="{00000000-0005-0000-0000-000096180000}"/>
    <cellStyle name="Normal 12 3 3 5 3 3" xfId="37816" xr:uid="{00000000-0005-0000-0000-000097180000}"/>
    <cellStyle name="Normal 12 3 3 5 4" xfId="6426" xr:uid="{00000000-0005-0000-0000-000098180000}"/>
    <cellStyle name="Normal 12 3 3 5 4 2" xfId="19860" xr:uid="{00000000-0005-0000-0000-000099180000}"/>
    <cellStyle name="Normal 12 3 3 5 4 2 2" xfId="46772" xr:uid="{00000000-0005-0000-0000-00009A180000}"/>
    <cellStyle name="Normal 12 3 3 5 4 3" xfId="33338" xr:uid="{00000000-0005-0000-0000-00009B180000}"/>
    <cellStyle name="Normal 12 3 3 5 5" xfId="15381" xr:uid="{00000000-0005-0000-0000-00009C180000}"/>
    <cellStyle name="Normal 12 3 3 5 5 2" xfId="42293" xr:uid="{00000000-0005-0000-0000-00009D180000}"/>
    <cellStyle name="Normal 12 3 3 5 6" xfId="28859" xr:uid="{00000000-0005-0000-0000-00009E180000}"/>
    <cellStyle name="Normal 12 3 3 6" xfId="3066" xr:uid="{00000000-0005-0000-0000-00009F180000}"/>
    <cellStyle name="Normal 12 3 3 6 2" xfId="12023" xr:uid="{00000000-0005-0000-0000-0000A0180000}"/>
    <cellStyle name="Normal 12 3 3 6 2 2" xfId="25457" xr:uid="{00000000-0005-0000-0000-0000A1180000}"/>
    <cellStyle name="Normal 12 3 3 6 2 2 2" xfId="52369" xr:uid="{00000000-0005-0000-0000-0000A2180000}"/>
    <cellStyle name="Normal 12 3 3 6 2 3" xfId="38935" xr:uid="{00000000-0005-0000-0000-0000A3180000}"/>
    <cellStyle name="Normal 12 3 3 6 3" xfId="7545" xr:uid="{00000000-0005-0000-0000-0000A4180000}"/>
    <cellStyle name="Normal 12 3 3 6 3 2" xfId="20979" xr:uid="{00000000-0005-0000-0000-0000A5180000}"/>
    <cellStyle name="Normal 12 3 3 6 3 2 2" xfId="47891" xr:uid="{00000000-0005-0000-0000-0000A6180000}"/>
    <cellStyle name="Normal 12 3 3 6 3 3" xfId="34457" xr:uid="{00000000-0005-0000-0000-0000A7180000}"/>
    <cellStyle name="Normal 12 3 3 6 4" xfId="16500" xr:uid="{00000000-0005-0000-0000-0000A8180000}"/>
    <cellStyle name="Normal 12 3 3 6 4 2" xfId="43412" xr:uid="{00000000-0005-0000-0000-0000A9180000}"/>
    <cellStyle name="Normal 12 3 3 6 5" xfId="29978" xr:uid="{00000000-0005-0000-0000-0000AA180000}"/>
    <cellStyle name="Normal 12 3 3 7" xfId="9786" xr:uid="{00000000-0005-0000-0000-0000AB180000}"/>
    <cellStyle name="Normal 12 3 3 7 2" xfId="23220" xr:uid="{00000000-0005-0000-0000-0000AC180000}"/>
    <cellStyle name="Normal 12 3 3 7 2 2" xfId="50132" xr:uid="{00000000-0005-0000-0000-0000AD180000}"/>
    <cellStyle name="Normal 12 3 3 7 3" xfId="36698" xr:uid="{00000000-0005-0000-0000-0000AE180000}"/>
    <cellStyle name="Normal 12 3 3 8" xfId="5308" xr:uid="{00000000-0005-0000-0000-0000AF180000}"/>
    <cellStyle name="Normal 12 3 3 8 2" xfId="18742" xr:uid="{00000000-0005-0000-0000-0000B0180000}"/>
    <cellStyle name="Normal 12 3 3 8 2 2" xfId="45654" xr:uid="{00000000-0005-0000-0000-0000B1180000}"/>
    <cellStyle name="Normal 12 3 3 8 3" xfId="32220" xr:uid="{00000000-0005-0000-0000-0000B2180000}"/>
    <cellStyle name="Normal 12 3 3 9" xfId="14263" xr:uid="{00000000-0005-0000-0000-0000B3180000}"/>
    <cellStyle name="Normal 12 3 3 9 2" xfId="41175" xr:uid="{00000000-0005-0000-0000-0000B4180000}"/>
    <cellStyle name="Normal 12 3 4" xfId="979" xr:uid="{00000000-0005-0000-0000-0000B5180000}"/>
    <cellStyle name="Normal 12 3 4 2" xfId="1650" xr:uid="{00000000-0005-0000-0000-0000B6180000}"/>
    <cellStyle name="Normal 12 3 4 2 2" xfId="2768" xr:uid="{00000000-0005-0000-0000-0000B7180000}"/>
    <cellStyle name="Normal 12 3 4 2 2 2" xfId="5005" xr:uid="{00000000-0005-0000-0000-0000B8180000}"/>
    <cellStyle name="Normal 12 3 4 2 2 2 2" xfId="13962" xr:uid="{00000000-0005-0000-0000-0000B9180000}"/>
    <cellStyle name="Normal 12 3 4 2 2 2 2 2" xfId="27396" xr:uid="{00000000-0005-0000-0000-0000BA180000}"/>
    <cellStyle name="Normal 12 3 4 2 2 2 2 2 2" xfId="54308" xr:uid="{00000000-0005-0000-0000-0000BB180000}"/>
    <cellStyle name="Normal 12 3 4 2 2 2 2 3" xfId="40874" xr:uid="{00000000-0005-0000-0000-0000BC180000}"/>
    <cellStyle name="Normal 12 3 4 2 2 2 3" xfId="9484" xr:uid="{00000000-0005-0000-0000-0000BD180000}"/>
    <cellStyle name="Normal 12 3 4 2 2 2 3 2" xfId="22918" xr:uid="{00000000-0005-0000-0000-0000BE180000}"/>
    <cellStyle name="Normal 12 3 4 2 2 2 3 2 2" xfId="49830" xr:uid="{00000000-0005-0000-0000-0000BF180000}"/>
    <cellStyle name="Normal 12 3 4 2 2 2 3 3" xfId="36396" xr:uid="{00000000-0005-0000-0000-0000C0180000}"/>
    <cellStyle name="Normal 12 3 4 2 2 2 4" xfId="18439" xr:uid="{00000000-0005-0000-0000-0000C1180000}"/>
    <cellStyle name="Normal 12 3 4 2 2 2 4 2" xfId="45351" xr:uid="{00000000-0005-0000-0000-0000C2180000}"/>
    <cellStyle name="Normal 12 3 4 2 2 2 5" xfId="31917" xr:uid="{00000000-0005-0000-0000-0000C3180000}"/>
    <cellStyle name="Normal 12 3 4 2 2 3" xfId="11725" xr:uid="{00000000-0005-0000-0000-0000C4180000}"/>
    <cellStyle name="Normal 12 3 4 2 2 3 2" xfId="25159" xr:uid="{00000000-0005-0000-0000-0000C5180000}"/>
    <cellStyle name="Normal 12 3 4 2 2 3 2 2" xfId="52071" xr:uid="{00000000-0005-0000-0000-0000C6180000}"/>
    <cellStyle name="Normal 12 3 4 2 2 3 3" xfId="38637" xr:uid="{00000000-0005-0000-0000-0000C7180000}"/>
    <cellStyle name="Normal 12 3 4 2 2 4" xfId="7247" xr:uid="{00000000-0005-0000-0000-0000C8180000}"/>
    <cellStyle name="Normal 12 3 4 2 2 4 2" xfId="20681" xr:uid="{00000000-0005-0000-0000-0000C9180000}"/>
    <cellStyle name="Normal 12 3 4 2 2 4 2 2" xfId="47593" xr:uid="{00000000-0005-0000-0000-0000CA180000}"/>
    <cellStyle name="Normal 12 3 4 2 2 4 3" xfId="34159" xr:uid="{00000000-0005-0000-0000-0000CB180000}"/>
    <cellStyle name="Normal 12 3 4 2 2 5" xfId="16202" xr:uid="{00000000-0005-0000-0000-0000CC180000}"/>
    <cellStyle name="Normal 12 3 4 2 2 5 2" xfId="43114" xr:uid="{00000000-0005-0000-0000-0000CD180000}"/>
    <cellStyle name="Normal 12 3 4 2 2 6" xfId="29680" xr:uid="{00000000-0005-0000-0000-0000CE180000}"/>
    <cellStyle name="Normal 12 3 4 2 3" xfId="3887" xr:uid="{00000000-0005-0000-0000-0000CF180000}"/>
    <cellStyle name="Normal 12 3 4 2 3 2" xfId="12844" xr:uid="{00000000-0005-0000-0000-0000D0180000}"/>
    <cellStyle name="Normal 12 3 4 2 3 2 2" xfId="26278" xr:uid="{00000000-0005-0000-0000-0000D1180000}"/>
    <cellStyle name="Normal 12 3 4 2 3 2 2 2" xfId="53190" xr:uid="{00000000-0005-0000-0000-0000D2180000}"/>
    <cellStyle name="Normal 12 3 4 2 3 2 3" xfId="39756" xr:uid="{00000000-0005-0000-0000-0000D3180000}"/>
    <cellStyle name="Normal 12 3 4 2 3 3" xfId="8366" xr:uid="{00000000-0005-0000-0000-0000D4180000}"/>
    <cellStyle name="Normal 12 3 4 2 3 3 2" xfId="21800" xr:uid="{00000000-0005-0000-0000-0000D5180000}"/>
    <cellStyle name="Normal 12 3 4 2 3 3 2 2" xfId="48712" xr:uid="{00000000-0005-0000-0000-0000D6180000}"/>
    <cellStyle name="Normal 12 3 4 2 3 3 3" xfId="35278" xr:uid="{00000000-0005-0000-0000-0000D7180000}"/>
    <cellStyle name="Normal 12 3 4 2 3 4" xfId="17321" xr:uid="{00000000-0005-0000-0000-0000D8180000}"/>
    <cellStyle name="Normal 12 3 4 2 3 4 2" xfId="44233" xr:uid="{00000000-0005-0000-0000-0000D9180000}"/>
    <cellStyle name="Normal 12 3 4 2 3 5" xfId="30799" xr:uid="{00000000-0005-0000-0000-0000DA180000}"/>
    <cellStyle name="Normal 12 3 4 2 4" xfId="10607" xr:uid="{00000000-0005-0000-0000-0000DB180000}"/>
    <cellStyle name="Normal 12 3 4 2 4 2" xfId="24041" xr:uid="{00000000-0005-0000-0000-0000DC180000}"/>
    <cellStyle name="Normal 12 3 4 2 4 2 2" xfId="50953" xr:uid="{00000000-0005-0000-0000-0000DD180000}"/>
    <cellStyle name="Normal 12 3 4 2 4 3" xfId="37519" xr:uid="{00000000-0005-0000-0000-0000DE180000}"/>
    <cellStyle name="Normal 12 3 4 2 5" xfId="6129" xr:uid="{00000000-0005-0000-0000-0000DF180000}"/>
    <cellStyle name="Normal 12 3 4 2 5 2" xfId="19563" xr:uid="{00000000-0005-0000-0000-0000E0180000}"/>
    <cellStyle name="Normal 12 3 4 2 5 2 2" xfId="46475" xr:uid="{00000000-0005-0000-0000-0000E1180000}"/>
    <cellStyle name="Normal 12 3 4 2 5 3" xfId="33041" xr:uid="{00000000-0005-0000-0000-0000E2180000}"/>
    <cellStyle name="Normal 12 3 4 2 6" xfId="15084" xr:uid="{00000000-0005-0000-0000-0000E3180000}"/>
    <cellStyle name="Normal 12 3 4 2 6 2" xfId="41996" xr:uid="{00000000-0005-0000-0000-0000E4180000}"/>
    <cellStyle name="Normal 12 3 4 2 7" xfId="28562" xr:uid="{00000000-0005-0000-0000-0000E5180000}"/>
    <cellStyle name="Normal 12 3 4 3" xfId="2098" xr:uid="{00000000-0005-0000-0000-0000E6180000}"/>
    <cellStyle name="Normal 12 3 4 3 2" xfId="4335" xr:uid="{00000000-0005-0000-0000-0000E7180000}"/>
    <cellStyle name="Normal 12 3 4 3 2 2" xfId="13292" xr:uid="{00000000-0005-0000-0000-0000E8180000}"/>
    <cellStyle name="Normal 12 3 4 3 2 2 2" xfId="26726" xr:uid="{00000000-0005-0000-0000-0000E9180000}"/>
    <cellStyle name="Normal 12 3 4 3 2 2 2 2" xfId="53638" xr:uid="{00000000-0005-0000-0000-0000EA180000}"/>
    <cellStyle name="Normal 12 3 4 3 2 2 3" xfId="40204" xr:uid="{00000000-0005-0000-0000-0000EB180000}"/>
    <cellStyle name="Normal 12 3 4 3 2 3" xfId="8814" xr:uid="{00000000-0005-0000-0000-0000EC180000}"/>
    <cellStyle name="Normal 12 3 4 3 2 3 2" xfId="22248" xr:uid="{00000000-0005-0000-0000-0000ED180000}"/>
    <cellStyle name="Normal 12 3 4 3 2 3 2 2" xfId="49160" xr:uid="{00000000-0005-0000-0000-0000EE180000}"/>
    <cellStyle name="Normal 12 3 4 3 2 3 3" xfId="35726" xr:uid="{00000000-0005-0000-0000-0000EF180000}"/>
    <cellStyle name="Normal 12 3 4 3 2 4" xfId="17769" xr:uid="{00000000-0005-0000-0000-0000F0180000}"/>
    <cellStyle name="Normal 12 3 4 3 2 4 2" xfId="44681" xr:uid="{00000000-0005-0000-0000-0000F1180000}"/>
    <cellStyle name="Normal 12 3 4 3 2 5" xfId="31247" xr:uid="{00000000-0005-0000-0000-0000F2180000}"/>
    <cellStyle name="Normal 12 3 4 3 3" xfId="11055" xr:uid="{00000000-0005-0000-0000-0000F3180000}"/>
    <cellStyle name="Normal 12 3 4 3 3 2" xfId="24489" xr:uid="{00000000-0005-0000-0000-0000F4180000}"/>
    <cellStyle name="Normal 12 3 4 3 3 2 2" xfId="51401" xr:uid="{00000000-0005-0000-0000-0000F5180000}"/>
    <cellStyle name="Normal 12 3 4 3 3 3" xfId="37967" xr:uid="{00000000-0005-0000-0000-0000F6180000}"/>
    <cellStyle name="Normal 12 3 4 3 4" xfId="6577" xr:uid="{00000000-0005-0000-0000-0000F7180000}"/>
    <cellStyle name="Normal 12 3 4 3 4 2" xfId="20011" xr:uid="{00000000-0005-0000-0000-0000F8180000}"/>
    <cellStyle name="Normal 12 3 4 3 4 2 2" xfId="46923" xr:uid="{00000000-0005-0000-0000-0000F9180000}"/>
    <cellStyle name="Normal 12 3 4 3 4 3" xfId="33489" xr:uid="{00000000-0005-0000-0000-0000FA180000}"/>
    <cellStyle name="Normal 12 3 4 3 5" xfId="15532" xr:uid="{00000000-0005-0000-0000-0000FB180000}"/>
    <cellStyle name="Normal 12 3 4 3 5 2" xfId="42444" xr:uid="{00000000-0005-0000-0000-0000FC180000}"/>
    <cellStyle name="Normal 12 3 4 3 6" xfId="29010" xr:uid="{00000000-0005-0000-0000-0000FD180000}"/>
    <cellStyle name="Normal 12 3 4 4" xfId="3217" xr:uid="{00000000-0005-0000-0000-0000FE180000}"/>
    <cellStyle name="Normal 12 3 4 4 2" xfId="12174" xr:uid="{00000000-0005-0000-0000-0000FF180000}"/>
    <cellStyle name="Normal 12 3 4 4 2 2" xfId="25608" xr:uid="{00000000-0005-0000-0000-000000190000}"/>
    <cellStyle name="Normal 12 3 4 4 2 2 2" xfId="52520" xr:uid="{00000000-0005-0000-0000-000001190000}"/>
    <cellStyle name="Normal 12 3 4 4 2 3" xfId="39086" xr:uid="{00000000-0005-0000-0000-000002190000}"/>
    <cellStyle name="Normal 12 3 4 4 3" xfId="7696" xr:uid="{00000000-0005-0000-0000-000003190000}"/>
    <cellStyle name="Normal 12 3 4 4 3 2" xfId="21130" xr:uid="{00000000-0005-0000-0000-000004190000}"/>
    <cellStyle name="Normal 12 3 4 4 3 2 2" xfId="48042" xr:uid="{00000000-0005-0000-0000-000005190000}"/>
    <cellStyle name="Normal 12 3 4 4 3 3" xfId="34608" xr:uid="{00000000-0005-0000-0000-000006190000}"/>
    <cellStyle name="Normal 12 3 4 4 4" xfId="16651" xr:uid="{00000000-0005-0000-0000-000007190000}"/>
    <cellStyle name="Normal 12 3 4 4 4 2" xfId="43563" xr:uid="{00000000-0005-0000-0000-000008190000}"/>
    <cellStyle name="Normal 12 3 4 4 5" xfId="30129" xr:uid="{00000000-0005-0000-0000-000009190000}"/>
    <cellStyle name="Normal 12 3 4 5" xfId="9937" xr:uid="{00000000-0005-0000-0000-00000A190000}"/>
    <cellStyle name="Normal 12 3 4 5 2" xfId="23371" xr:uid="{00000000-0005-0000-0000-00000B190000}"/>
    <cellStyle name="Normal 12 3 4 5 2 2" xfId="50283" xr:uid="{00000000-0005-0000-0000-00000C190000}"/>
    <cellStyle name="Normal 12 3 4 5 3" xfId="36849" xr:uid="{00000000-0005-0000-0000-00000D190000}"/>
    <cellStyle name="Normal 12 3 4 6" xfId="5459" xr:uid="{00000000-0005-0000-0000-00000E190000}"/>
    <cellStyle name="Normal 12 3 4 6 2" xfId="18893" xr:uid="{00000000-0005-0000-0000-00000F190000}"/>
    <cellStyle name="Normal 12 3 4 6 2 2" xfId="45805" xr:uid="{00000000-0005-0000-0000-000010190000}"/>
    <cellStyle name="Normal 12 3 4 6 3" xfId="32371" xr:uid="{00000000-0005-0000-0000-000011190000}"/>
    <cellStyle name="Normal 12 3 4 7" xfId="14414" xr:uid="{00000000-0005-0000-0000-000012190000}"/>
    <cellStyle name="Normal 12 3 4 7 2" xfId="41326" xr:uid="{00000000-0005-0000-0000-000013190000}"/>
    <cellStyle name="Normal 12 3 4 8" xfId="27892" xr:uid="{00000000-0005-0000-0000-000014190000}"/>
    <cellStyle name="Normal 12 3 5" xfId="1204" xr:uid="{00000000-0005-0000-0000-000015190000}"/>
    <cellStyle name="Normal 12 3 5 2" xfId="2322" xr:uid="{00000000-0005-0000-0000-000016190000}"/>
    <cellStyle name="Normal 12 3 5 2 2" xfId="4559" xr:uid="{00000000-0005-0000-0000-000017190000}"/>
    <cellStyle name="Normal 12 3 5 2 2 2" xfId="13516" xr:uid="{00000000-0005-0000-0000-000018190000}"/>
    <cellStyle name="Normal 12 3 5 2 2 2 2" xfId="26950" xr:uid="{00000000-0005-0000-0000-000019190000}"/>
    <cellStyle name="Normal 12 3 5 2 2 2 2 2" xfId="53862" xr:uid="{00000000-0005-0000-0000-00001A190000}"/>
    <cellStyle name="Normal 12 3 5 2 2 2 3" xfId="40428" xr:uid="{00000000-0005-0000-0000-00001B190000}"/>
    <cellStyle name="Normal 12 3 5 2 2 3" xfId="9038" xr:uid="{00000000-0005-0000-0000-00001C190000}"/>
    <cellStyle name="Normal 12 3 5 2 2 3 2" xfId="22472" xr:uid="{00000000-0005-0000-0000-00001D190000}"/>
    <cellStyle name="Normal 12 3 5 2 2 3 2 2" xfId="49384" xr:uid="{00000000-0005-0000-0000-00001E190000}"/>
    <cellStyle name="Normal 12 3 5 2 2 3 3" xfId="35950" xr:uid="{00000000-0005-0000-0000-00001F190000}"/>
    <cellStyle name="Normal 12 3 5 2 2 4" xfId="17993" xr:uid="{00000000-0005-0000-0000-000020190000}"/>
    <cellStyle name="Normal 12 3 5 2 2 4 2" xfId="44905" xr:uid="{00000000-0005-0000-0000-000021190000}"/>
    <cellStyle name="Normal 12 3 5 2 2 5" xfId="31471" xr:uid="{00000000-0005-0000-0000-000022190000}"/>
    <cellStyle name="Normal 12 3 5 2 3" xfId="11279" xr:uid="{00000000-0005-0000-0000-000023190000}"/>
    <cellStyle name="Normal 12 3 5 2 3 2" xfId="24713" xr:uid="{00000000-0005-0000-0000-000024190000}"/>
    <cellStyle name="Normal 12 3 5 2 3 2 2" xfId="51625" xr:uid="{00000000-0005-0000-0000-000025190000}"/>
    <cellStyle name="Normal 12 3 5 2 3 3" xfId="38191" xr:uid="{00000000-0005-0000-0000-000026190000}"/>
    <cellStyle name="Normal 12 3 5 2 4" xfId="6801" xr:uid="{00000000-0005-0000-0000-000027190000}"/>
    <cellStyle name="Normal 12 3 5 2 4 2" xfId="20235" xr:uid="{00000000-0005-0000-0000-000028190000}"/>
    <cellStyle name="Normal 12 3 5 2 4 2 2" xfId="47147" xr:uid="{00000000-0005-0000-0000-000029190000}"/>
    <cellStyle name="Normal 12 3 5 2 4 3" xfId="33713" xr:uid="{00000000-0005-0000-0000-00002A190000}"/>
    <cellStyle name="Normal 12 3 5 2 5" xfId="15756" xr:uid="{00000000-0005-0000-0000-00002B190000}"/>
    <cellStyle name="Normal 12 3 5 2 5 2" xfId="42668" xr:uid="{00000000-0005-0000-0000-00002C190000}"/>
    <cellStyle name="Normal 12 3 5 2 6" xfId="29234" xr:uid="{00000000-0005-0000-0000-00002D190000}"/>
    <cellStyle name="Normal 12 3 5 3" xfId="3441" xr:uid="{00000000-0005-0000-0000-00002E190000}"/>
    <cellStyle name="Normal 12 3 5 3 2" xfId="12398" xr:uid="{00000000-0005-0000-0000-00002F190000}"/>
    <cellStyle name="Normal 12 3 5 3 2 2" xfId="25832" xr:uid="{00000000-0005-0000-0000-000030190000}"/>
    <cellStyle name="Normal 12 3 5 3 2 2 2" xfId="52744" xr:uid="{00000000-0005-0000-0000-000031190000}"/>
    <cellStyle name="Normal 12 3 5 3 2 3" xfId="39310" xr:uid="{00000000-0005-0000-0000-000032190000}"/>
    <cellStyle name="Normal 12 3 5 3 3" xfId="7920" xr:uid="{00000000-0005-0000-0000-000033190000}"/>
    <cellStyle name="Normal 12 3 5 3 3 2" xfId="21354" xr:uid="{00000000-0005-0000-0000-000034190000}"/>
    <cellStyle name="Normal 12 3 5 3 3 2 2" xfId="48266" xr:uid="{00000000-0005-0000-0000-000035190000}"/>
    <cellStyle name="Normal 12 3 5 3 3 3" xfId="34832" xr:uid="{00000000-0005-0000-0000-000036190000}"/>
    <cellStyle name="Normal 12 3 5 3 4" xfId="16875" xr:uid="{00000000-0005-0000-0000-000037190000}"/>
    <cellStyle name="Normal 12 3 5 3 4 2" xfId="43787" xr:uid="{00000000-0005-0000-0000-000038190000}"/>
    <cellStyle name="Normal 12 3 5 3 5" xfId="30353" xr:uid="{00000000-0005-0000-0000-000039190000}"/>
    <cellStyle name="Normal 12 3 5 4" xfId="10161" xr:uid="{00000000-0005-0000-0000-00003A190000}"/>
    <cellStyle name="Normal 12 3 5 4 2" xfId="23595" xr:uid="{00000000-0005-0000-0000-00003B190000}"/>
    <cellStyle name="Normal 12 3 5 4 2 2" xfId="50507" xr:uid="{00000000-0005-0000-0000-00003C190000}"/>
    <cellStyle name="Normal 12 3 5 4 3" xfId="37073" xr:uid="{00000000-0005-0000-0000-00003D190000}"/>
    <cellStyle name="Normal 12 3 5 5" xfId="5683" xr:uid="{00000000-0005-0000-0000-00003E190000}"/>
    <cellStyle name="Normal 12 3 5 5 2" xfId="19117" xr:uid="{00000000-0005-0000-0000-00003F190000}"/>
    <cellStyle name="Normal 12 3 5 5 2 2" xfId="46029" xr:uid="{00000000-0005-0000-0000-000040190000}"/>
    <cellStyle name="Normal 12 3 5 5 3" xfId="32595" xr:uid="{00000000-0005-0000-0000-000041190000}"/>
    <cellStyle name="Normal 12 3 5 6" xfId="14638" xr:uid="{00000000-0005-0000-0000-000042190000}"/>
    <cellStyle name="Normal 12 3 5 6 2" xfId="41550" xr:uid="{00000000-0005-0000-0000-000043190000}"/>
    <cellStyle name="Normal 12 3 5 7" xfId="28116" xr:uid="{00000000-0005-0000-0000-000044190000}"/>
    <cellStyle name="Normal 12 3 6" xfId="1427" xr:uid="{00000000-0005-0000-0000-000045190000}"/>
    <cellStyle name="Normal 12 3 6 2" xfId="2545" xr:uid="{00000000-0005-0000-0000-000046190000}"/>
    <cellStyle name="Normal 12 3 6 2 2" xfId="4782" xr:uid="{00000000-0005-0000-0000-000047190000}"/>
    <cellStyle name="Normal 12 3 6 2 2 2" xfId="13739" xr:uid="{00000000-0005-0000-0000-000048190000}"/>
    <cellStyle name="Normal 12 3 6 2 2 2 2" xfId="27173" xr:uid="{00000000-0005-0000-0000-000049190000}"/>
    <cellStyle name="Normal 12 3 6 2 2 2 2 2" xfId="54085" xr:uid="{00000000-0005-0000-0000-00004A190000}"/>
    <cellStyle name="Normal 12 3 6 2 2 2 3" xfId="40651" xr:uid="{00000000-0005-0000-0000-00004B190000}"/>
    <cellStyle name="Normal 12 3 6 2 2 3" xfId="9261" xr:uid="{00000000-0005-0000-0000-00004C190000}"/>
    <cellStyle name="Normal 12 3 6 2 2 3 2" xfId="22695" xr:uid="{00000000-0005-0000-0000-00004D190000}"/>
    <cellStyle name="Normal 12 3 6 2 2 3 2 2" xfId="49607" xr:uid="{00000000-0005-0000-0000-00004E190000}"/>
    <cellStyle name="Normal 12 3 6 2 2 3 3" xfId="36173" xr:uid="{00000000-0005-0000-0000-00004F190000}"/>
    <cellStyle name="Normal 12 3 6 2 2 4" xfId="18216" xr:uid="{00000000-0005-0000-0000-000050190000}"/>
    <cellStyle name="Normal 12 3 6 2 2 4 2" xfId="45128" xr:uid="{00000000-0005-0000-0000-000051190000}"/>
    <cellStyle name="Normal 12 3 6 2 2 5" xfId="31694" xr:uid="{00000000-0005-0000-0000-000052190000}"/>
    <cellStyle name="Normal 12 3 6 2 3" xfId="11502" xr:uid="{00000000-0005-0000-0000-000053190000}"/>
    <cellStyle name="Normal 12 3 6 2 3 2" xfId="24936" xr:uid="{00000000-0005-0000-0000-000054190000}"/>
    <cellStyle name="Normal 12 3 6 2 3 2 2" xfId="51848" xr:uid="{00000000-0005-0000-0000-000055190000}"/>
    <cellStyle name="Normal 12 3 6 2 3 3" xfId="38414" xr:uid="{00000000-0005-0000-0000-000056190000}"/>
    <cellStyle name="Normal 12 3 6 2 4" xfId="7024" xr:uid="{00000000-0005-0000-0000-000057190000}"/>
    <cellStyle name="Normal 12 3 6 2 4 2" xfId="20458" xr:uid="{00000000-0005-0000-0000-000058190000}"/>
    <cellStyle name="Normal 12 3 6 2 4 2 2" xfId="47370" xr:uid="{00000000-0005-0000-0000-000059190000}"/>
    <cellStyle name="Normal 12 3 6 2 4 3" xfId="33936" xr:uid="{00000000-0005-0000-0000-00005A190000}"/>
    <cellStyle name="Normal 12 3 6 2 5" xfId="15979" xr:uid="{00000000-0005-0000-0000-00005B190000}"/>
    <cellStyle name="Normal 12 3 6 2 5 2" xfId="42891" xr:uid="{00000000-0005-0000-0000-00005C190000}"/>
    <cellStyle name="Normal 12 3 6 2 6" xfId="29457" xr:uid="{00000000-0005-0000-0000-00005D190000}"/>
    <cellStyle name="Normal 12 3 6 3" xfId="3664" xr:uid="{00000000-0005-0000-0000-00005E190000}"/>
    <cellStyle name="Normal 12 3 6 3 2" xfId="12621" xr:uid="{00000000-0005-0000-0000-00005F190000}"/>
    <cellStyle name="Normal 12 3 6 3 2 2" xfId="26055" xr:uid="{00000000-0005-0000-0000-000060190000}"/>
    <cellStyle name="Normal 12 3 6 3 2 2 2" xfId="52967" xr:uid="{00000000-0005-0000-0000-000061190000}"/>
    <cellStyle name="Normal 12 3 6 3 2 3" xfId="39533" xr:uid="{00000000-0005-0000-0000-000062190000}"/>
    <cellStyle name="Normal 12 3 6 3 3" xfId="8143" xr:uid="{00000000-0005-0000-0000-000063190000}"/>
    <cellStyle name="Normal 12 3 6 3 3 2" xfId="21577" xr:uid="{00000000-0005-0000-0000-000064190000}"/>
    <cellStyle name="Normal 12 3 6 3 3 2 2" xfId="48489" xr:uid="{00000000-0005-0000-0000-000065190000}"/>
    <cellStyle name="Normal 12 3 6 3 3 3" xfId="35055" xr:uid="{00000000-0005-0000-0000-000066190000}"/>
    <cellStyle name="Normal 12 3 6 3 4" xfId="17098" xr:uid="{00000000-0005-0000-0000-000067190000}"/>
    <cellStyle name="Normal 12 3 6 3 4 2" xfId="44010" xr:uid="{00000000-0005-0000-0000-000068190000}"/>
    <cellStyle name="Normal 12 3 6 3 5" xfId="30576" xr:uid="{00000000-0005-0000-0000-000069190000}"/>
    <cellStyle name="Normal 12 3 6 4" xfId="10384" xr:uid="{00000000-0005-0000-0000-00006A190000}"/>
    <cellStyle name="Normal 12 3 6 4 2" xfId="23818" xr:uid="{00000000-0005-0000-0000-00006B190000}"/>
    <cellStyle name="Normal 12 3 6 4 2 2" xfId="50730" xr:uid="{00000000-0005-0000-0000-00006C190000}"/>
    <cellStyle name="Normal 12 3 6 4 3" xfId="37296" xr:uid="{00000000-0005-0000-0000-00006D190000}"/>
    <cellStyle name="Normal 12 3 6 5" xfId="5906" xr:uid="{00000000-0005-0000-0000-00006E190000}"/>
    <cellStyle name="Normal 12 3 6 5 2" xfId="19340" xr:uid="{00000000-0005-0000-0000-00006F190000}"/>
    <cellStyle name="Normal 12 3 6 5 2 2" xfId="46252" xr:uid="{00000000-0005-0000-0000-000070190000}"/>
    <cellStyle name="Normal 12 3 6 5 3" xfId="32818" xr:uid="{00000000-0005-0000-0000-000071190000}"/>
    <cellStyle name="Normal 12 3 6 6" xfId="14861" xr:uid="{00000000-0005-0000-0000-000072190000}"/>
    <cellStyle name="Normal 12 3 6 6 2" xfId="41773" xr:uid="{00000000-0005-0000-0000-000073190000}"/>
    <cellStyle name="Normal 12 3 6 7" xfId="28339" xr:uid="{00000000-0005-0000-0000-000074190000}"/>
    <cellStyle name="Normal 12 3 7" xfId="1875" xr:uid="{00000000-0005-0000-0000-000075190000}"/>
    <cellStyle name="Normal 12 3 7 2" xfId="4112" xr:uid="{00000000-0005-0000-0000-000076190000}"/>
    <cellStyle name="Normal 12 3 7 2 2" xfId="13069" xr:uid="{00000000-0005-0000-0000-000077190000}"/>
    <cellStyle name="Normal 12 3 7 2 2 2" xfId="26503" xr:uid="{00000000-0005-0000-0000-000078190000}"/>
    <cellStyle name="Normal 12 3 7 2 2 2 2" xfId="53415" xr:uid="{00000000-0005-0000-0000-000079190000}"/>
    <cellStyle name="Normal 12 3 7 2 2 3" xfId="39981" xr:uid="{00000000-0005-0000-0000-00007A190000}"/>
    <cellStyle name="Normal 12 3 7 2 3" xfId="8591" xr:uid="{00000000-0005-0000-0000-00007B190000}"/>
    <cellStyle name="Normal 12 3 7 2 3 2" xfId="22025" xr:uid="{00000000-0005-0000-0000-00007C190000}"/>
    <cellStyle name="Normal 12 3 7 2 3 2 2" xfId="48937" xr:uid="{00000000-0005-0000-0000-00007D190000}"/>
    <cellStyle name="Normal 12 3 7 2 3 3" xfId="35503" xr:uid="{00000000-0005-0000-0000-00007E190000}"/>
    <cellStyle name="Normal 12 3 7 2 4" xfId="17546" xr:uid="{00000000-0005-0000-0000-00007F190000}"/>
    <cellStyle name="Normal 12 3 7 2 4 2" xfId="44458" xr:uid="{00000000-0005-0000-0000-000080190000}"/>
    <cellStyle name="Normal 12 3 7 2 5" xfId="31024" xr:uid="{00000000-0005-0000-0000-000081190000}"/>
    <cellStyle name="Normal 12 3 7 3" xfId="10832" xr:uid="{00000000-0005-0000-0000-000082190000}"/>
    <cellStyle name="Normal 12 3 7 3 2" xfId="24266" xr:uid="{00000000-0005-0000-0000-000083190000}"/>
    <cellStyle name="Normal 12 3 7 3 2 2" xfId="51178" xr:uid="{00000000-0005-0000-0000-000084190000}"/>
    <cellStyle name="Normal 12 3 7 3 3" xfId="37744" xr:uid="{00000000-0005-0000-0000-000085190000}"/>
    <cellStyle name="Normal 12 3 7 4" xfId="6354" xr:uid="{00000000-0005-0000-0000-000086190000}"/>
    <cellStyle name="Normal 12 3 7 4 2" xfId="19788" xr:uid="{00000000-0005-0000-0000-000087190000}"/>
    <cellStyle name="Normal 12 3 7 4 2 2" xfId="46700" xr:uid="{00000000-0005-0000-0000-000088190000}"/>
    <cellStyle name="Normal 12 3 7 4 3" xfId="33266" xr:uid="{00000000-0005-0000-0000-000089190000}"/>
    <cellStyle name="Normal 12 3 7 5" xfId="15309" xr:uid="{00000000-0005-0000-0000-00008A190000}"/>
    <cellStyle name="Normal 12 3 7 5 2" xfId="42221" xr:uid="{00000000-0005-0000-0000-00008B190000}"/>
    <cellStyle name="Normal 12 3 7 6" xfId="28787" xr:uid="{00000000-0005-0000-0000-00008C190000}"/>
    <cellStyle name="Normal 12 3 8" xfId="2994" xr:uid="{00000000-0005-0000-0000-00008D190000}"/>
    <cellStyle name="Normal 12 3 8 2" xfId="11951" xr:uid="{00000000-0005-0000-0000-00008E190000}"/>
    <cellStyle name="Normal 12 3 8 2 2" xfId="25385" xr:uid="{00000000-0005-0000-0000-00008F190000}"/>
    <cellStyle name="Normal 12 3 8 2 2 2" xfId="52297" xr:uid="{00000000-0005-0000-0000-000090190000}"/>
    <cellStyle name="Normal 12 3 8 2 3" xfId="38863" xr:uid="{00000000-0005-0000-0000-000091190000}"/>
    <cellStyle name="Normal 12 3 8 3" xfId="7473" xr:uid="{00000000-0005-0000-0000-000092190000}"/>
    <cellStyle name="Normal 12 3 8 3 2" xfId="20907" xr:uid="{00000000-0005-0000-0000-000093190000}"/>
    <cellStyle name="Normal 12 3 8 3 2 2" xfId="47819" xr:uid="{00000000-0005-0000-0000-000094190000}"/>
    <cellStyle name="Normal 12 3 8 3 3" xfId="34385" xr:uid="{00000000-0005-0000-0000-000095190000}"/>
    <cellStyle name="Normal 12 3 8 4" xfId="16428" xr:uid="{00000000-0005-0000-0000-000096190000}"/>
    <cellStyle name="Normal 12 3 8 4 2" xfId="43340" xr:uid="{00000000-0005-0000-0000-000097190000}"/>
    <cellStyle name="Normal 12 3 8 5" xfId="29906" xr:uid="{00000000-0005-0000-0000-000098190000}"/>
    <cellStyle name="Normal 12 3 9" xfId="9714" xr:uid="{00000000-0005-0000-0000-000099190000}"/>
    <cellStyle name="Normal 12 3 9 2" xfId="23148" xr:uid="{00000000-0005-0000-0000-00009A190000}"/>
    <cellStyle name="Normal 12 3 9 2 2" xfId="50060" xr:uid="{00000000-0005-0000-0000-00009B190000}"/>
    <cellStyle name="Normal 12 3 9 3" xfId="36626" xr:uid="{00000000-0005-0000-0000-00009C190000}"/>
    <cellStyle name="Normal 12 4" xfId="810" xr:uid="{00000000-0005-0000-0000-00009D190000}"/>
    <cellStyle name="Normal 12 4 10" xfId="27768" xr:uid="{00000000-0005-0000-0000-00009E190000}"/>
    <cellStyle name="Normal 12 4 2" xfId="1078" xr:uid="{00000000-0005-0000-0000-00009F190000}"/>
    <cellStyle name="Normal 12 4 2 2" xfId="1749" xr:uid="{00000000-0005-0000-0000-0000A0190000}"/>
    <cellStyle name="Normal 12 4 2 2 2" xfId="2867" xr:uid="{00000000-0005-0000-0000-0000A1190000}"/>
    <cellStyle name="Normal 12 4 2 2 2 2" xfId="5104" xr:uid="{00000000-0005-0000-0000-0000A2190000}"/>
    <cellStyle name="Normal 12 4 2 2 2 2 2" xfId="14061" xr:uid="{00000000-0005-0000-0000-0000A3190000}"/>
    <cellStyle name="Normal 12 4 2 2 2 2 2 2" xfId="27495" xr:uid="{00000000-0005-0000-0000-0000A4190000}"/>
    <cellStyle name="Normal 12 4 2 2 2 2 2 2 2" xfId="54407" xr:uid="{00000000-0005-0000-0000-0000A5190000}"/>
    <cellStyle name="Normal 12 4 2 2 2 2 2 3" xfId="40973" xr:uid="{00000000-0005-0000-0000-0000A6190000}"/>
    <cellStyle name="Normal 12 4 2 2 2 2 3" xfId="9583" xr:uid="{00000000-0005-0000-0000-0000A7190000}"/>
    <cellStyle name="Normal 12 4 2 2 2 2 3 2" xfId="23017" xr:uid="{00000000-0005-0000-0000-0000A8190000}"/>
    <cellStyle name="Normal 12 4 2 2 2 2 3 2 2" xfId="49929" xr:uid="{00000000-0005-0000-0000-0000A9190000}"/>
    <cellStyle name="Normal 12 4 2 2 2 2 3 3" xfId="36495" xr:uid="{00000000-0005-0000-0000-0000AA190000}"/>
    <cellStyle name="Normal 12 4 2 2 2 2 4" xfId="18538" xr:uid="{00000000-0005-0000-0000-0000AB190000}"/>
    <cellStyle name="Normal 12 4 2 2 2 2 4 2" xfId="45450" xr:uid="{00000000-0005-0000-0000-0000AC190000}"/>
    <cellStyle name="Normal 12 4 2 2 2 2 5" xfId="32016" xr:uid="{00000000-0005-0000-0000-0000AD190000}"/>
    <cellStyle name="Normal 12 4 2 2 2 3" xfId="11824" xr:uid="{00000000-0005-0000-0000-0000AE190000}"/>
    <cellStyle name="Normal 12 4 2 2 2 3 2" xfId="25258" xr:uid="{00000000-0005-0000-0000-0000AF190000}"/>
    <cellStyle name="Normal 12 4 2 2 2 3 2 2" xfId="52170" xr:uid="{00000000-0005-0000-0000-0000B0190000}"/>
    <cellStyle name="Normal 12 4 2 2 2 3 3" xfId="38736" xr:uid="{00000000-0005-0000-0000-0000B1190000}"/>
    <cellStyle name="Normal 12 4 2 2 2 4" xfId="7346" xr:uid="{00000000-0005-0000-0000-0000B2190000}"/>
    <cellStyle name="Normal 12 4 2 2 2 4 2" xfId="20780" xr:uid="{00000000-0005-0000-0000-0000B3190000}"/>
    <cellStyle name="Normal 12 4 2 2 2 4 2 2" xfId="47692" xr:uid="{00000000-0005-0000-0000-0000B4190000}"/>
    <cellStyle name="Normal 12 4 2 2 2 4 3" xfId="34258" xr:uid="{00000000-0005-0000-0000-0000B5190000}"/>
    <cellStyle name="Normal 12 4 2 2 2 5" xfId="16301" xr:uid="{00000000-0005-0000-0000-0000B6190000}"/>
    <cellStyle name="Normal 12 4 2 2 2 5 2" xfId="43213" xr:uid="{00000000-0005-0000-0000-0000B7190000}"/>
    <cellStyle name="Normal 12 4 2 2 2 6" xfId="29779" xr:uid="{00000000-0005-0000-0000-0000B8190000}"/>
    <cellStyle name="Normal 12 4 2 2 3" xfId="3986" xr:uid="{00000000-0005-0000-0000-0000B9190000}"/>
    <cellStyle name="Normal 12 4 2 2 3 2" xfId="12943" xr:uid="{00000000-0005-0000-0000-0000BA190000}"/>
    <cellStyle name="Normal 12 4 2 2 3 2 2" xfId="26377" xr:uid="{00000000-0005-0000-0000-0000BB190000}"/>
    <cellStyle name="Normal 12 4 2 2 3 2 2 2" xfId="53289" xr:uid="{00000000-0005-0000-0000-0000BC190000}"/>
    <cellStyle name="Normal 12 4 2 2 3 2 3" xfId="39855" xr:uid="{00000000-0005-0000-0000-0000BD190000}"/>
    <cellStyle name="Normal 12 4 2 2 3 3" xfId="8465" xr:uid="{00000000-0005-0000-0000-0000BE190000}"/>
    <cellStyle name="Normal 12 4 2 2 3 3 2" xfId="21899" xr:uid="{00000000-0005-0000-0000-0000BF190000}"/>
    <cellStyle name="Normal 12 4 2 2 3 3 2 2" xfId="48811" xr:uid="{00000000-0005-0000-0000-0000C0190000}"/>
    <cellStyle name="Normal 12 4 2 2 3 3 3" xfId="35377" xr:uid="{00000000-0005-0000-0000-0000C1190000}"/>
    <cellStyle name="Normal 12 4 2 2 3 4" xfId="17420" xr:uid="{00000000-0005-0000-0000-0000C2190000}"/>
    <cellStyle name="Normal 12 4 2 2 3 4 2" xfId="44332" xr:uid="{00000000-0005-0000-0000-0000C3190000}"/>
    <cellStyle name="Normal 12 4 2 2 3 5" xfId="30898" xr:uid="{00000000-0005-0000-0000-0000C4190000}"/>
    <cellStyle name="Normal 12 4 2 2 4" xfId="10706" xr:uid="{00000000-0005-0000-0000-0000C5190000}"/>
    <cellStyle name="Normal 12 4 2 2 4 2" xfId="24140" xr:uid="{00000000-0005-0000-0000-0000C6190000}"/>
    <cellStyle name="Normal 12 4 2 2 4 2 2" xfId="51052" xr:uid="{00000000-0005-0000-0000-0000C7190000}"/>
    <cellStyle name="Normal 12 4 2 2 4 3" xfId="37618" xr:uid="{00000000-0005-0000-0000-0000C8190000}"/>
    <cellStyle name="Normal 12 4 2 2 5" xfId="6228" xr:uid="{00000000-0005-0000-0000-0000C9190000}"/>
    <cellStyle name="Normal 12 4 2 2 5 2" xfId="19662" xr:uid="{00000000-0005-0000-0000-0000CA190000}"/>
    <cellStyle name="Normal 12 4 2 2 5 2 2" xfId="46574" xr:uid="{00000000-0005-0000-0000-0000CB190000}"/>
    <cellStyle name="Normal 12 4 2 2 5 3" xfId="33140" xr:uid="{00000000-0005-0000-0000-0000CC190000}"/>
    <cellStyle name="Normal 12 4 2 2 6" xfId="15183" xr:uid="{00000000-0005-0000-0000-0000CD190000}"/>
    <cellStyle name="Normal 12 4 2 2 6 2" xfId="42095" xr:uid="{00000000-0005-0000-0000-0000CE190000}"/>
    <cellStyle name="Normal 12 4 2 2 7" xfId="28661" xr:uid="{00000000-0005-0000-0000-0000CF190000}"/>
    <cellStyle name="Normal 12 4 2 3" xfId="2197" xr:uid="{00000000-0005-0000-0000-0000D0190000}"/>
    <cellStyle name="Normal 12 4 2 3 2" xfId="4434" xr:uid="{00000000-0005-0000-0000-0000D1190000}"/>
    <cellStyle name="Normal 12 4 2 3 2 2" xfId="13391" xr:uid="{00000000-0005-0000-0000-0000D2190000}"/>
    <cellStyle name="Normal 12 4 2 3 2 2 2" xfId="26825" xr:uid="{00000000-0005-0000-0000-0000D3190000}"/>
    <cellStyle name="Normal 12 4 2 3 2 2 2 2" xfId="53737" xr:uid="{00000000-0005-0000-0000-0000D4190000}"/>
    <cellStyle name="Normal 12 4 2 3 2 2 3" xfId="40303" xr:uid="{00000000-0005-0000-0000-0000D5190000}"/>
    <cellStyle name="Normal 12 4 2 3 2 3" xfId="8913" xr:uid="{00000000-0005-0000-0000-0000D6190000}"/>
    <cellStyle name="Normal 12 4 2 3 2 3 2" xfId="22347" xr:uid="{00000000-0005-0000-0000-0000D7190000}"/>
    <cellStyle name="Normal 12 4 2 3 2 3 2 2" xfId="49259" xr:uid="{00000000-0005-0000-0000-0000D8190000}"/>
    <cellStyle name="Normal 12 4 2 3 2 3 3" xfId="35825" xr:uid="{00000000-0005-0000-0000-0000D9190000}"/>
    <cellStyle name="Normal 12 4 2 3 2 4" xfId="17868" xr:uid="{00000000-0005-0000-0000-0000DA190000}"/>
    <cellStyle name="Normal 12 4 2 3 2 4 2" xfId="44780" xr:uid="{00000000-0005-0000-0000-0000DB190000}"/>
    <cellStyle name="Normal 12 4 2 3 2 5" xfId="31346" xr:uid="{00000000-0005-0000-0000-0000DC190000}"/>
    <cellStyle name="Normal 12 4 2 3 3" xfId="11154" xr:uid="{00000000-0005-0000-0000-0000DD190000}"/>
    <cellStyle name="Normal 12 4 2 3 3 2" xfId="24588" xr:uid="{00000000-0005-0000-0000-0000DE190000}"/>
    <cellStyle name="Normal 12 4 2 3 3 2 2" xfId="51500" xr:uid="{00000000-0005-0000-0000-0000DF190000}"/>
    <cellStyle name="Normal 12 4 2 3 3 3" xfId="38066" xr:uid="{00000000-0005-0000-0000-0000E0190000}"/>
    <cellStyle name="Normal 12 4 2 3 4" xfId="6676" xr:uid="{00000000-0005-0000-0000-0000E1190000}"/>
    <cellStyle name="Normal 12 4 2 3 4 2" xfId="20110" xr:uid="{00000000-0005-0000-0000-0000E2190000}"/>
    <cellStyle name="Normal 12 4 2 3 4 2 2" xfId="47022" xr:uid="{00000000-0005-0000-0000-0000E3190000}"/>
    <cellStyle name="Normal 12 4 2 3 4 3" xfId="33588" xr:uid="{00000000-0005-0000-0000-0000E4190000}"/>
    <cellStyle name="Normal 12 4 2 3 5" xfId="15631" xr:uid="{00000000-0005-0000-0000-0000E5190000}"/>
    <cellStyle name="Normal 12 4 2 3 5 2" xfId="42543" xr:uid="{00000000-0005-0000-0000-0000E6190000}"/>
    <cellStyle name="Normal 12 4 2 3 6" xfId="29109" xr:uid="{00000000-0005-0000-0000-0000E7190000}"/>
    <cellStyle name="Normal 12 4 2 4" xfId="3316" xr:uid="{00000000-0005-0000-0000-0000E8190000}"/>
    <cellStyle name="Normal 12 4 2 4 2" xfId="12273" xr:uid="{00000000-0005-0000-0000-0000E9190000}"/>
    <cellStyle name="Normal 12 4 2 4 2 2" xfId="25707" xr:uid="{00000000-0005-0000-0000-0000EA190000}"/>
    <cellStyle name="Normal 12 4 2 4 2 2 2" xfId="52619" xr:uid="{00000000-0005-0000-0000-0000EB190000}"/>
    <cellStyle name="Normal 12 4 2 4 2 3" xfId="39185" xr:uid="{00000000-0005-0000-0000-0000EC190000}"/>
    <cellStyle name="Normal 12 4 2 4 3" xfId="7795" xr:uid="{00000000-0005-0000-0000-0000ED190000}"/>
    <cellStyle name="Normal 12 4 2 4 3 2" xfId="21229" xr:uid="{00000000-0005-0000-0000-0000EE190000}"/>
    <cellStyle name="Normal 12 4 2 4 3 2 2" xfId="48141" xr:uid="{00000000-0005-0000-0000-0000EF190000}"/>
    <cellStyle name="Normal 12 4 2 4 3 3" xfId="34707" xr:uid="{00000000-0005-0000-0000-0000F0190000}"/>
    <cellStyle name="Normal 12 4 2 4 4" xfId="16750" xr:uid="{00000000-0005-0000-0000-0000F1190000}"/>
    <cellStyle name="Normal 12 4 2 4 4 2" xfId="43662" xr:uid="{00000000-0005-0000-0000-0000F2190000}"/>
    <cellStyle name="Normal 12 4 2 4 5" xfId="30228" xr:uid="{00000000-0005-0000-0000-0000F3190000}"/>
    <cellStyle name="Normal 12 4 2 5" xfId="10036" xr:uid="{00000000-0005-0000-0000-0000F4190000}"/>
    <cellStyle name="Normal 12 4 2 5 2" xfId="23470" xr:uid="{00000000-0005-0000-0000-0000F5190000}"/>
    <cellStyle name="Normal 12 4 2 5 2 2" xfId="50382" xr:uid="{00000000-0005-0000-0000-0000F6190000}"/>
    <cellStyle name="Normal 12 4 2 5 3" xfId="36948" xr:uid="{00000000-0005-0000-0000-0000F7190000}"/>
    <cellStyle name="Normal 12 4 2 6" xfId="5558" xr:uid="{00000000-0005-0000-0000-0000F8190000}"/>
    <cellStyle name="Normal 12 4 2 6 2" xfId="18992" xr:uid="{00000000-0005-0000-0000-0000F9190000}"/>
    <cellStyle name="Normal 12 4 2 6 2 2" xfId="45904" xr:uid="{00000000-0005-0000-0000-0000FA190000}"/>
    <cellStyle name="Normal 12 4 2 6 3" xfId="32470" xr:uid="{00000000-0005-0000-0000-0000FB190000}"/>
    <cellStyle name="Normal 12 4 2 7" xfId="14513" xr:uid="{00000000-0005-0000-0000-0000FC190000}"/>
    <cellStyle name="Normal 12 4 2 7 2" xfId="41425" xr:uid="{00000000-0005-0000-0000-0000FD190000}"/>
    <cellStyle name="Normal 12 4 2 8" xfId="27991" xr:uid="{00000000-0005-0000-0000-0000FE190000}"/>
    <cellStyle name="Normal 12 4 3" xfId="1303" xr:uid="{00000000-0005-0000-0000-0000FF190000}"/>
    <cellStyle name="Normal 12 4 3 2" xfId="2421" xr:uid="{00000000-0005-0000-0000-0000001A0000}"/>
    <cellStyle name="Normal 12 4 3 2 2" xfId="4658" xr:uid="{00000000-0005-0000-0000-0000011A0000}"/>
    <cellStyle name="Normal 12 4 3 2 2 2" xfId="13615" xr:uid="{00000000-0005-0000-0000-0000021A0000}"/>
    <cellStyle name="Normal 12 4 3 2 2 2 2" xfId="27049" xr:uid="{00000000-0005-0000-0000-0000031A0000}"/>
    <cellStyle name="Normal 12 4 3 2 2 2 2 2" xfId="53961" xr:uid="{00000000-0005-0000-0000-0000041A0000}"/>
    <cellStyle name="Normal 12 4 3 2 2 2 3" xfId="40527" xr:uid="{00000000-0005-0000-0000-0000051A0000}"/>
    <cellStyle name="Normal 12 4 3 2 2 3" xfId="9137" xr:uid="{00000000-0005-0000-0000-0000061A0000}"/>
    <cellStyle name="Normal 12 4 3 2 2 3 2" xfId="22571" xr:uid="{00000000-0005-0000-0000-0000071A0000}"/>
    <cellStyle name="Normal 12 4 3 2 2 3 2 2" xfId="49483" xr:uid="{00000000-0005-0000-0000-0000081A0000}"/>
    <cellStyle name="Normal 12 4 3 2 2 3 3" xfId="36049" xr:uid="{00000000-0005-0000-0000-0000091A0000}"/>
    <cellStyle name="Normal 12 4 3 2 2 4" xfId="18092" xr:uid="{00000000-0005-0000-0000-00000A1A0000}"/>
    <cellStyle name="Normal 12 4 3 2 2 4 2" xfId="45004" xr:uid="{00000000-0005-0000-0000-00000B1A0000}"/>
    <cellStyle name="Normal 12 4 3 2 2 5" xfId="31570" xr:uid="{00000000-0005-0000-0000-00000C1A0000}"/>
    <cellStyle name="Normal 12 4 3 2 3" xfId="11378" xr:uid="{00000000-0005-0000-0000-00000D1A0000}"/>
    <cellStyle name="Normal 12 4 3 2 3 2" xfId="24812" xr:uid="{00000000-0005-0000-0000-00000E1A0000}"/>
    <cellStyle name="Normal 12 4 3 2 3 2 2" xfId="51724" xr:uid="{00000000-0005-0000-0000-00000F1A0000}"/>
    <cellStyle name="Normal 12 4 3 2 3 3" xfId="38290" xr:uid="{00000000-0005-0000-0000-0000101A0000}"/>
    <cellStyle name="Normal 12 4 3 2 4" xfId="6900" xr:uid="{00000000-0005-0000-0000-0000111A0000}"/>
    <cellStyle name="Normal 12 4 3 2 4 2" xfId="20334" xr:uid="{00000000-0005-0000-0000-0000121A0000}"/>
    <cellStyle name="Normal 12 4 3 2 4 2 2" xfId="47246" xr:uid="{00000000-0005-0000-0000-0000131A0000}"/>
    <cellStyle name="Normal 12 4 3 2 4 3" xfId="33812" xr:uid="{00000000-0005-0000-0000-0000141A0000}"/>
    <cellStyle name="Normal 12 4 3 2 5" xfId="15855" xr:uid="{00000000-0005-0000-0000-0000151A0000}"/>
    <cellStyle name="Normal 12 4 3 2 5 2" xfId="42767" xr:uid="{00000000-0005-0000-0000-0000161A0000}"/>
    <cellStyle name="Normal 12 4 3 2 6" xfId="29333" xr:uid="{00000000-0005-0000-0000-0000171A0000}"/>
    <cellStyle name="Normal 12 4 3 3" xfId="3540" xr:uid="{00000000-0005-0000-0000-0000181A0000}"/>
    <cellStyle name="Normal 12 4 3 3 2" xfId="12497" xr:uid="{00000000-0005-0000-0000-0000191A0000}"/>
    <cellStyle name="Normal 12 4 3 3 2 2" xfId="25931" xr:uid="{00000000-0005-0000-0000-00001A1A0000}"/>
    <cellStyle name="Normal 12 4 3 3 2 2 2" xfId="52843" xr:uid="{00000000-0005-0000-0000-00001B1A0000}"/>
    <cellStyle name="Normal 12 4 3 3 2 3" xfId="39409" xr:uid="{00000000-0005-0000-0000-00001C1A0000}"/>
    <cellStyle name="Normal 12 4 3 3 3" xfId="8019" xr:uid="{00000000-0005-0000-0000-00001D1A0000}"/>
    <cellStyle name="Normal 12 4 3 3 3 2" xfId="21453" xr:uid="{00000000-0005-0000-0000-00001E1A0000}"/>
    <cellStyle name="Normal 12 4 3 3 3 2 2" xfId="48365" xr:uid="{00000000-0005-0000-0000-00001F1A0000}"/>
    <cellStyle name="Normal 12 4 3 3 3 3" xfId="34931" xr:uid="{00000000-0005-0000-0000-0000201A0000}"/>
    <cellStyle name="Normal 12 4 3 3 4" xfId="16974" xr:uid="{00000000-0005-0000-0000-0000211A0000}"/>
    <cellStyle name="Normal 12 4 3 3 4 2" xfId="43886" xr:uid="{00000000-0005-0000-0000-0000221A0000}"/>
    <cellStyle name="Normal 12 4 3 3 5" xfId="30452" xr:uid="{00000000-0005-0000-0000-0000231A0000}"/>
    <cellStyle name="Normal 12 4 3 4" xfId="10260" xr:uid="{00000000-0005-0000-0000-0000241A0000}"/>
    <cellStyle name="Normal 12 4 3 4 2" xfId="23694" xr:uid="{00000000-0005-0000-0000-0000251A0000}"/>
    <cellStyle name="Normal 12 4 3 4 2 2" xfId="50606" xr:uid="{00000000-0005-0000-0000-0000261A0000}"/>
    <cellStyle name="Normal 12 4 3 4 3" xfId="37172" xr:uid="{00000000-0005-0000-0000-0000271A0000}"/>
    <cellStyle name="Normal 12 4 3 5" xfId="5782" xr:uid="{00000000-0005-0000-0000-0000281A0000}"/>
    <cellStyle name="Normal 12 4 3 5 2" xfId="19216" xr:uid="{00000000-0005-0000-0000-0000291A0000}"/>
    <cellStyle name="Normal 12 4 3 5 2 2" xfId="46128" xr:uid="{00000000-0005-0000-0000-00002A1A0000}"/>
    <cellStyle name="Normal 12 4 3 5 3" xfId="32694" xr:uid="{00000000-0005-0000-0000-00002B1A0000}"/>
    <cellStyle name="Normal 12 4 3 6" xfId="14737" xr:uid="{00000000-0005-0000-0000-00002C1A0000}"/>
    <cellStyle name="Normal 12 4 3 6 2" xfId="41649" xr:uid="{00000000-0005-0000-0000-00002D1A0000}"/>
    <cellStyle name="Normal 12 4 3 7" xfId="28215" xr:uid="{00000000-0005-0000-0000-00002E1A0000}"/>
    <cellStyle name="Normal 12 4 4" xfId="1526" xr:uid="{00000000-0005-0000-0000-00002F1A0000}"/>
    <cellStyle name="Normal 12 4 4 2" xfId="2644" xr:uid="{00000000-0005-0000-0000-0000301A0000}"/>
    <cellStyle name="Normal 12 4 4 2 2" xfId="4881" xr:uid="{00000000-0005-0000-0000-0000311A0000}"/>
    <cellStyle name="Normal 12 4 4 2 2 2" xfId="13838" xr:uid="{00000000-0005-0000-0000-0000321A0000}"/>
    <cellStyle name="Normal 12 4 4 2 2 2 2" xfId="27272" xr:uid="{00000000-0005-0000-0000-0000331A0000}"/>
    <cellStyle name="Normal 12 4 4 2 2 2 2 2" xfId="54184" xr:uid="{00000000-0005-0000-0000-0000341A0000}"/>
    <cellStyle name="Normal 12 4 4 2 2 2 3" xfId="40750" xr:uid="{00000000-0005-0000-0000-0000351A0000}"/>
    <cellStyle name="Normal 12 4 4 2 2 3" xfId="9360" xr:uid="{00000000-0005-0000-0000-0000361A0000}"/>
    <cellStyle name="Normal 12 4 4 2 2 3 2" xfId="22794" xr:uid="{00000000-0005-0000-0000-0000371A0000}"/>
    <cellStyle name="Normal 12 4 4 2 2 3 2 2" xfId="49706" xr:uid="{00000000-0005-0000-0000-0000381A0000}"/>
    <cellStyle name="Normal 12 4 4 2 2 3 3" xfId="36272" xr:uid="{00000000-0005-0000-0000-0000391A0000}"/>
    <cellStyle name="Normal 12 4 4 2 2 4" xfId="18315" xr:uid="{00000000-0005-0000-0000-00003A1A0000}"/>
    <cellStyle name="Normal 12 4 4 2 2 4 2" xfId="45227" xr:uid="{00000000-0005-0000-0000-00003B1A0000}"/>
    <cellStyle name="Normal 12 4 4 2 2 5" xfId="31793" xr:uid="{00000000-0005-0000-0000-00003C1A0000}"/>
    <cellStyle name="Normal 12 4 4 2 3" xfId="11601" xr:uid="{00000000-0005-0000-0000-00003D1A0000}"/>
    <cellStyle name="Normal 12 4 4 2 3 2" xfId="25035" xr:uid="{00000000-0005-0000-0000-00003E1A0000}"/>
    <cellStyle name="Normal 12 4 4 2 3 2 2" xfId="51947" xr:uid="{00000000-0005-0000-0000-00003F1A0000}"/>
    <cellStyle name="Normal 12 4 4 2 3 3" xfId="38513" xr:uid="{00000000-0005-0000-0000-0000401A0000}"/>
    <cellStyle name="Normal 12 4 4 2 4" xfId="7123" xr:uid="{00000000-0005-0000-0000-0000411A0000}"/>
    <cellStyle name="Normal 12 4 4 2 4 2" xfId="20557" xr:uid="{00000000-0005-0000-0000-0000421A0000}"/>
    <cellStyle name="Normal 12 4 4 2 4 2 2" xfId="47469" xr:uid="{00000000-0005-0000-0000-0000431A0000}"/>
    <cellStyle name="Normal 12 4 4 2 4 3" xfId="34035" xr:uid="{00000000-0005-0000-0000-0000441A0000}"/>
    <cellStyle name="Normal 12 4 4 2 5" xfId="16078" xr:uid="{00000000-0005-0000-0000-0000451A0000}"/>
    <cellStyle name="Normal 12 4 4 2 5 2" xfId="42990" xr:uid="{00000000-0005-0000-0000-0000461A0000}"/>
    <cellStyle name="Normal 12 4 4 2 6" xfId="29556" xr:uid="{00000000-0005-0000-0000-0000471A0000}"/>
    <cellStyle name="Normal 12 4 4 3" xfId="3763" xr:uid="{00000000-0005-0000-0000-0000481A0000}"/>
    <cellStyle name="Normal 12 4 4 3 2" xfId="12720" xr:uid="{00000000-0005-0000-0000-0000491A0000}"/>
    <cellStyle name="Normal 12 4 4 3 2 2" xfId="26154" xr:uid="{00000000-0005-0000-0000-00004A1A0000}"/>
    <cellStyle name="Normal 12 4 4 3 2 2 2" xfId="53066" xr:uid="{00000000-0005-0000-0000-00004B1A0000}"/>
    <cellStyle name="Normal 12 4 4 3 2 3" xfId="39632" xr:uid="{00000000-0005-0000-0000-00004C1A0000}"/>
    <cellStyle name="Normal 12 4 4 3 3" xfId="8242" xr:uid="{00000000-0005-0000-0000-00004D1A0000}"/>
    <cellStyle name="Normal 12 4 4 3 3 2" xfId="21676" xr:uid="{00000000-0005-0000-0000-00004E1A0000}"/>
    <cellStyle name="Normal 12 4 4 3 3 2 2" xfId="48588" xr:uid="{00000000-0005-0000-0000-00004F1A0000}"/>
    <cellStyle name="Normal 12 4 4 3 3 3" xfId="35154" xr:uid="{00000000-0005-0000-0000-0000501A0000}"/>
    <cellStyle name="Normal 12 4 4 3 4" xfId="17197" xr:uid="{00000000-0005-0000-0000-0000511A0000}"/>
    <cellStyle name="Normal 12 4 4 3 4 2" xfId="44109" xr:uid="{00000000-0005-0000-0000-0000521A0000}"/>
    <cellStyle name="Normal 12 4 4 3 5" xfId="30675" xr:uid="{00000000-0005-0000-0000-0000531A0000}"/>
    <cellStyle name="Normal 12 4 4 4" xfId="10483" xr:uid="{00000000-0005-0000-0000-0000541A0000}"/>
    <cellStyle name="Normal 12 4 4 4 2" xfId="23917" xr:uid="{00000000-0005-0000-0000-0000551A0000}"/>
    <cellStyle name="Normal 12 4 4 4 2 2" xfId="50829" xr:uid="{00000000-0005-0000-0000-0000561A0000}"/>
    <cellStyle name="Normal 12 4 4 4 3" xfId="37395" xr:uid="{00000000-0005-0000-0000-0000571A0000}"/>
    <cellStyle name="Normal 12 4 4 5" xfId="6005" xr:uid="{00000000-0005-0000-0000-0000581A0000}"/>
    <cellStyle name="Normal 12 4 4 5 2" xfId="19439" xr:uid="{00000000-0005-0000-0000-0000591A0000}"/>
    <cellStyle name="Normal 12 4 4 5 2 2" xfId="46351" xr:uid="{00000000-0005-0000-0000-00005A1A0000}"/>
    <cellStyle name="Normal 12 4 4 5 3" xfId="32917" xr:uid="{00000000-0005-0000-0000-00005B1A0000}"/>
    <cellStyle name="Normal 12 4 4 6" xfId="14960" xr:uid="{00000000-0005-0000-0000-00005C1A0000}"/>
    <cellStyle name="Normal 12 4 4 6 2" xfId="41872" xr:uid="{00000000-0005-0000-0000-00005D1A0000}"/>
    <cellStyle name="Normal 12 4 4 7" xfId="28438" xr:uid="{00000000-0005-0000-0000-00005E1A0000}"/>
    <cellStyle name="Normal 12 4 5" xfId="1974" xr:uid="{00000000-0005-0000-0000-00005F1A0000}"/>
    <cellStyle name="Normal 12 4 5 2" xfId="4211" xr:uid="{00000000-0005-0000-0000-0000601A0000}"/>
    <cellStyle name="Normal 12 4 5 2 2" xfId="13168" xr:uid="{00000000-0005-0000-0000-0000611A0000}"/>
    <cellStyle name="Normal 12 4 5 2 2 2" xfId="26602" xr:uid="{00000000-0005-0000-0000-0000621A0000}"/>
    <cellStyle name="Normal 12 4 5 2 2 2 2" xfId="53514" xr:uid="{00000000-0005-0000-0000-0000631A0000}"/>
    <cellStyle name="Normal 12 4 5 2 2 3" xfId="40080" xr:uid="{00000000-0005-0000-0000-0000641A0000}"/>
    <cellStyle name="Normal 12 4 5 2 3" xfId="8690" xr:uid="{00000000-0005-0000-0000-0000651A0000}"/>
    <cellStyle name="Normal 12 4 5 2 3 2" xfId="22124" xr:uid="{00000000-0005-0000-0000-0000661A0000}"/>
    <cellStyle name="Normal 12 4 5 2 3 2 2" xfId="49036" xr:uid="{00000000-0005-0000-0000-0000671A0000}"/>
    <cellStyle name="Normal 12 4 5 2 3 3" xfId="35602" xr:uid="{00000000-0005-0000-0000-0000681A0000}"/>
    <cellStyle name="Normal 12 4 5 2 4" xfId="17645" xr:uid="{00000000-0005-0000-0000-0000691A0000}"/>
    <cellStyle name="Normal 12 4 5 2 4 2" xfId="44557" xr:uid="{00000000-0005-0000-0000-00006A1A0000}"/>
    <cellStyle name="Normal 12 4 5 2 5" xfId="31123" xr:uid="{00000000-0005-0000-0000-00006B1A0000}"/>
    <cellStyle name="Normal 12 4 5 3" xfId="10931" xr:uid="{00000000-0005-0000-0000-00006C1A0000}"/>
    <cellStyle name="Normal 12 4 5 3 2" xfId="24365" xr:uid="{00000000-0005-0000-0000-00006D1A0000}"/>
    <cellStyle name="Normal 12 4 5 3 2 2" xfId="51277" xr:uid="{00000000-0005-0000-0000-00006E1A0000}"/>
    <cellStyle name="Normal 12 4 5 3 3" xfId="37843" xr:uid="{00000000-0005-0000-0000-00006F1A0000}"/>
    <cellStyle name="Normal 12 4 5 4" xfId="6453" xr:uid="{00000000-0005-0000-0000-0000701A0000}"/>
    <cellStyle name="Normal 12 4 5 4 2" xfId="19887" xr:uid="{00000000-0005-0000-0000-0000711A0000}"/>
    <cellStyle name="Normal 12 4 5 4 2 2" xfId="46799" xr:uid="{00000000-0005-0000-0000-0000721A0000}"/>
    <cellStyle name="Normal 12 4 5 4 3" xfId="33365" xr:uid="{00000000-0005-0000-0000-0000731A0000}"/>
    <cellStyle name="Normal 12 4 5 5" xfId="15408" xr:uid="{00000000-0005-0000-0000-0000741A0000}"/>
    <cellStyle name="Normal 12 4 5 5 2" xfId="42320" xr:uid="{00000000-0005-0000-0000-0000751A0000}"/>
    <cellStyle name="Normal 12 4 5 6" xfId="28886" xr:uid="{00000000-0005-0000-0000-0000761A0000}"/>
    <cellStyle name="Normal 12 4 6" xfId="3093" xr:uid="{00000000-0005-0000-0000-0000771A0000}"/>
    <cellStyle name="Normal 12 4 6 2" xfId="12050" xr:uid="{00000000-0005-0000-0000-0000781A0000}"/>
    <cellStyle name="Normal 12 4 6 2 2" xfId="25484" xr:uid="{00000000-0005-0000-0000-0000791A0000}"/>
    <cellStyle name="Normal 12 4 6 2 2 2" xfId="52396" xr:uid="{00000000-0005-0000-0000-00007A1A0000}"/>
    <cellStyle name="Normal 12 4 6 2 3" xfId="38962" xr:uid="{00000000-0005-0000-0000-00007B1A0000}"/>
    <cellStyle name="Normal 12 4 6 3" xfId="7572" xr:uid="{00000000-0005-0000-0000-00007C1A0000}"/>
    <cellStyle name="Normal 12 4 6 3 2" xfId="21006" xr:uid="{00000000-0005-0000-0000-00007D1A0000}"/>
    <cellStyle name="Normal 12 4 6 3 2 2" xfId="47918" xr:uid="{00000000-0005-0000-0000-00007E1A0000}"/>
    <cellStyle name="Normal 12 4 6 3 3" xfId="34484" xr:uid="{00000000-0005-0000-0000-00007F1A0000}"/>
    <cellStyle name="Normal 12 4 6 4" xfId="16527" xr:uid="{00000000-0005-0000-0000-0000801A0000}"/>
    <cellStyle name="Normal 12 4 6 4 2" xfId="43439" xr:uid="{00000000-0005-0000-0000-0000811A0000}"/>
    <cellStyle name="Normal 12 4 6 5" xfId="30005" xr:uid="{00000000-0005-0000-0000-0000821A0000}"/>
    <cellStyle name="Normal 12 4 7" xfId="9813" xr:uid="{00000000-0005-0000-0000-0000831A0000}"/>
    <cellStyle name="Normal 12 4 7 2" xfId="23247" xr:uid="{00000000-0005-0000-0000-0000841A0000}"/>
    <cellStyle name="Normal 12 4 7 2 2" xfId="50159" xr:uid="{00000000-0005-0000-0000-0000851A0000}"/>
    <cellStyle name="Normal 12 4 7 3" xfId="36725" xr:uid="{00000000-0005-0000-0000-0000861A0000}"/>
    <cellStyle name="Normal 12 4 8" xfId="5335" xr:uid="{00000000-0005-0000-0000-0000871A0000}"/>
    <cellStyle name="Normal 12 4 8 2" xfId="18769" xr:uid="{00000000-0005-0000-0000-0000881A0000}"/>
    <cellStyle name="Normal 12 4 8 2 2" xfId="45681" xr:uid="{00000000-0005-0000-0000-0000891A0000}"/>
    <cellStyle name="Normal 12 4 8 3" xfId="32247" xr:uid="{00000000-0005-0000-0000-00008A1A0000}"/>
    <cellStyle name="Normal 12 4 9" xfId="14290" xr:uid="{00000000-0005-0000-0000-00008B1A0000}"/>
    <cellStyle name="Normal 12 4 9 2" xfId="41202" xr:uid="{00000000-0005-0000-0000-00008C1A0000}"/>
    <cellStyle name="Normal 12 5" xfId="738" xr:uid="{00000000-0005-0000-0000-00008D1A0000}"/>
    <cellStyle name="Normal 12 5 10" xfId="27696" xr:uid="{00000000-0005-0000-0000-00008E1A0000}"/>
    <cellStyle name="Normal 12 5 2" xfId="1006" xr:uid="{00000000-0005-0000-0000-00008F1A0000}"/>
    <cellStyle name="Normal 12 5 2 2" xfId="1677" xr:uid="{00000000-0005-0000-0000-0000901A0000}"/>
    <cellStyle name="Normal 12 5 2 2 2" xfId="2795" xr:uid="{00000000-0005-0000-0000-0000911A0000}"/>
    <cellStyle name="Normal 12 5 2 2 2 2" xfId="5032" xr:uid="{00000000-0005-0000-0000-0000921A0000}"/>
    <cellStyle name="Normal 12 5 2 2 2 2 2" xfId="13989" xr:uid="{00000000-0005-0000-0000-0000931A0000}"/>
    <cellStyle name="Normal 12 5 2 2 2 2 2 2" xfId="27423" xr:uid="{00000000-0005-0000-0000-0000941A0000}"/>
    <cellStyle name="Normal 12 5 2 2 2 2 2 2 2" xfId="54335" xr:uid="{00000000-0005-0000-0000-0000951A0000}"/>
    <cellStyle name="Normal 12 5 2 2 2 2 2 3" xfId="40901" xr:uid="{00000000-0005-0000-0000-0000961A0000}"/>
    <cellStyle name="Normal 12 5 2 2 2 2 3" xfId="9511" xr:uid="{00000000-0005-0000-0000-0000971A0000}"/>
    <cellStyle name="Normal 12 5 2 2 2 2 3 2" xfId="22945" xr:uid="{00000000-0005-0000-0000-0000981A0000}"/>
    <cellStyle name="Normal 12 5 2 2 2 2 3 2 2" xfId="49857" xr:uid="{00000000-0005-0000-0000-0000991A0000}"/>
    <cellStyle name="Normal 12 5 2 2 2 2 3 3" xfId="36423" xr:uid="{00000000-0005-0000-0000-00009A1A0000}"/>
    <cellStyle name="Normal 12 5 2 2 2 2 4" xfId="18466" xr:uid="{00000000-0005-0000-0000-00009B1A0000}"/>
    <cellStyle name="Normal 12 5 2 2 2 2 4 2" xfId="45378" xr:uid="{00000000-0005-0000-0000-00009C1A0000}"/>
    <cellStyle name="Normal 12 5 2 2 2 2 5" xfId="31944" xr:uid="{00000000-0005-0000-0000-00009D1A0000}"/>
    <cellStyle name="Normal 12 5 2 2 2 3" xfId="11752" xr:uid="{00000000-0005-0000-0000-00009E1A0000}"/>
    <cellStyle name="Normal 12 5 2 2 2 3 2" xfId="25186" xr:uid="{00000000-0005-0000-0000-00009F1A0000}"/>
    <cellStyle name="Normal 12 5 2 2 2 3 2 2" xfId="52098" xr:uid="{00000000-0005-0000-0000-0000A01A0000}"/>
    <cellStyle name="Normal 12 5 2 2 2 3 3" xfId="38664" xr:uid="{00000000-0005-0000-0000-0000A11A0000}"/>
    <cellStyle name="Normal 12 5 2 2 2 4" xfId="7274" xr:uid="{00000000-0005-0000-0000-0000A21A0000}"/>
    <cellStyle name="Normal 12 5 2 2 2 4 2" xfId="20708" xr:uid="{00000000-0005-0000-0000-0000A31A0000}"/>
    <cellStyle name="Normal 12 5 2 2 2 4 2 2" xfId="47620" xr:uid="{00000000-0005-0000-0000-0000A41A0000}"/>
    <cellStyle name="Normal 12 5 2 2 2 4 3" xfId="34186" xr:uid="{00000000-0005-0000-0000-0000A51A0000}"/>
    <cellStyle name="Normal 12 5 2 2 2 5" xfId="16229" xr:uid="{00000000-0005-0000-0000-0000A61A0000}"/>
    <cellStyle name="Normal 12 5 2 2 2 5 2" xfId="43141" xr:uid="{00000000-0005-0000-0000-0000A71A0000}"/>
    <cellStyle name="Normal 12 5 2 2 2 6" xfId="29707" xr:uid="{00000000-0005-0000-0000-0000A81A0000}"/>
    <cellStyle name="Normal 12 5 2 2 3" xfId="3914" xr:uid="{00000000-0005-0000-0000-0000A91A0000}"/>
    <cellStyle name="Normal 12 5 2 2 3 2" xfId="12871" xr:uid="{00000000-0005-0000-0000-0000AA1A0000}"/>
    <cellStyle name="Normal 12 5 2 2 3 2 2" xfId="26305" xr:uid="{00000000-0005-0000-0000-0000AB1A0000}"/>
    <cellStyle name="Normal 12 5 2 2 3 2 2 2" xfId="53217" xr:uid="{00000000-0005-0000-0000-0000AC1A0000}"/>
    <cellStyle name="Normal 12 5 2 2 3 2 3" xfId="39783" xr:uid="{00000000-0005-0000-0000-0000AD1A0000}"/>
    <cellStyle name="Normal 12 5 2 2 3 3" xfId="8393" xr:uid="{00000000-0005-0000-0000-0000AE1A0000}"/>
    <cellStyle name="Normal 12 5 2 2 3 3 2" xfId="21827" xr:uid="{00000000-0005-0000-0000-0000AF1A0000}"/>
    <cellStyle name="Normal 12 5 2 2 3 3 2 2" xfId="48739" xr:uid="{00000000-0005-0000-0000-0000B01A0000}"/>
    <cellStyle name="Normal 12 5 2 2 3 3 3" xfId="35305" xr:uid="{00000000-0005-0000-0000-0000B11A0000}"/>
    <cellStyle name="Normal 12 5 2 2 3 4" xfId="17348" xr:uid="{00000000-0005-0000-0000-0000B21A0000}"/>
    <cellStyle name="Normal 12 5 2 2 3 4 2" xfId="44260" xr:uid="{00000000-0005-0000-0000-0000B31A0000}"/>
    <cellStyle name="Normal 12 5 2 2 3 5" xfId="30826" xr:uid="{00000000-0005-0000-0000-0000B41A0000}"/>
    <cellStyle name="Normal 12 5 2 2 4" xfId="10634" xr:uid="{00000000-0005-0000-0000-0000B51A0000}"/>
    <cellStyle name="Normal 12 5 2 2 4 2" xfId="24068" xr:uid="{00000000-0005-0000-0000-0000B61A0000}"/>
    <cellStyle name="Normal 12 5 2 2 4 2 2" xfId="50980" xr:uid="{00000000-0005-0000-0000-0000B71A0000}"/>
    <cellStyle name="Normal 12 5 2 2 4 3" xfId="37546" xr:uid="{00000000-0005-0000-0000-0000B81A0000}"/>
    <cellStyle name="Normal 12 5 2 2 5" xfId="6156" xr:uid="{00000000-0005-0000-0000-0000B91A0000}"/>
    <cellStyle name="Normal 12 5 2 2 5 2" xfId="19590" xr:uid="{00000000-0005-0000-0000-0000BA1A0000}"/>
    <cellStyle name="Normal 12 5 2 2 5 2 2" xfId="46502" xr:uid="{00000000-0005-0000-0000-0000BB1A0000}"/>
    <cellStyle name="Normal 12 5 2 2 5 3" xfId="33068" xr:uid="{00000000-0005-0000-0000-0000BC1A0000}"/>
    <cellStyle name="Normal 12 5 2 2 6" xfId="15111" xr:uid="{00000000-0005-0000-0000-0000BD1A0000}"/>
    <cellStyle name="Normal 12 5 2 2 6 2" xfId="42023" xr:uid="{00000000-0005-0000-0000-0000BE1A0000}"/>
    <cellStyle name="Normal 12 5 2 2 7" xfId="28589" xr:uid="{00000000-0005-0000-0000-0000BF1A0000}"/>
    <cellStyle name="Normal 12 5 2 3" xfId="2125" xr:uid="{00000000-0005-0000-0000-0000C01A0000}"/>
    <cellStyle name="Normal 12 5 2 3 2" xfId="4362" xr:uid="{00000000-0005-0000-0000-0000C11A0000}"/>
    <cellStyle name="Normal 12 5 2 3 2 2" xfId="13319" xr:uid="{00000000-0005-0000-0000-0000C21A0000}"/>
    <cellStyle name="Normal 12 5 2 3 2 2 2" xfId="26753" xr:uid="{00000000-0005-0000-0000-0000C31A0000}"/>
    <cellStyle name="Normal 12 5 2 3 2 2 2 2" xfId="53665" xr:uid="{00000000-0005-0000-0000-0000C41A0000}"/>
    <cellStyle name="Normal 12 5 2 3 2 2 3" xfId="40231" xr:uid="{00000000-0005-0000-0000-0000C51A0000}"/>
    <cellStyle name="Normal 12 5 2 3 2 3" xfId="8841" xr:uid="{00000000-0005-0000-0000-0000C61A0000}"/>
    <cellStyle name="Normal 12 5 2 3 2 3 2" xfId="22275" xr:uid="{00000000-0005-0000-0000-0000C71A0000}"/>
    <cellStyle name="Normal 12 5 2 3 2 3 2 2" xfId="49187" xr:uid="{00000000-0005-0000-0000-0000C81A0000}"/>
    <cellStyle name="Normal 12 5 2 3 2 3 3" xfId="35753" xr:uid="{00000000-0005-0000-0000-0000C91A0000}"/>
    <cellStyle name="Normal 12 5 2 3 2 4" xfId="17796" xr:uid="{00000000-0005-0000-0000-0000CA1A0000}"/>
    <cellStyle name="Normal 12 5 2 3 2 4 2" xfId="44708" xr:uid="{00000000-0005-0000-0000-0000CB1A0000}"/>
    <cellStyle name="Normal 12 5 2 3 2 5" xfId="31274" xr:uid="{00000000-0005-0000-0000-0000CC1A0000}"/>
    <cellStyle name="Normal 12 5 2 3 3" xfId="11082" xr:uid="{00000000-0005-0000-0000-0000CD1A0000}"/>
    <cellStyle name="Normal 12 5 2 3 3 2" xfId="24516" xr:uid="{00000000-0005-0000-0000-0000CE1A0000}"/>
    <cellStyle name="Normal 12 5 2 3 3 2 2" xfId="51428" xr:uid="{00000000-0005-0000-0000-0000CF1A0000}"/>
    <cellStyle name="Normal 12 5 2 3 3 3" xfId="37994" xr:uid="{00000000-0005-0000-0000-0000D01A0000}"/>
    <cellStyle name="Normal 12 5 2 3 4" xfId="6604" xr:uid="{00000000-0005-0000-0000-0000D11A0000}"/>
    <cellStyle name="Normal 12 5 2 3 4 2" xfId="20038" xr:uid="{00000000-0005-0000-0000-0000D21A0000}"/>
    <cellStyle name="Normal 12 5 2 3 4 2 2" xfId="46950" xr:uid="{00000000-0005-0000-0000-0000D31A0000}"/>
    <cellStyle name="Normal 12 5 2 3 4 3" xfId="33516" xr:uid="{00000000-0005-0000-0000-0000D41A0000}"/>
    <cellStyle name="Normal 12 5 2 3 5" xfId="15559" xr:uid="{00000000-0005-0000-0000-0000D51A0000}"/>
    <cellStyle name="Normal 12 5 2 3 5 2" xfId="42471" xr:uid="{00000000-0005-0000-0000-0000D61A0000}"/>
    <cellStyle name="Normal 12 5 2 3 6" xfId="29037" xr:uid="{00000000-0005-0000-0000-0000D71A0000}"/>
    <cellStyle name="Normal 12 5 2 4" xfId="3244" xr:uid="{00000000-0005-0000-0000-0000D81A0000}"/>
    <cellStyle name="Normal 12 5 2 4 2" xfId="12201" xr:uid="{00000000-0005-0000-0000-0000D91A0000}"/>
    <cellStyle name="Normal 12 5 2 4 2 2" xfId="25635" xr:uid="{00000000-0005-0000-0000-0000DA1A0000}"/>
    <cellStyle name="Normal 12 5 2 4 2 2 2" xfId="52547" xr:uid="{00000000-0005-0000-0000-0000DB1A0000}"/>
    <cellStyle name="Normal 12 5 2 4 2 3" xfId="39113" xr:uid="{00000000-0005-0000-0000-0000DC1A0000}"/>
    <cellStyle name="Normal 12 5 2 4 3" xfId="7723" xr:uid="{00000000-0005-0000-0000-0000DD1A0000}"/>
    <cellStyle name="Normal 12 5 2 4 3 2" xfId="21157" xr:uid="{00000000-0005-0000-0000-0000DE1A0000}"/>
    <cellStyle name="Normal 12 5 2 4 3 2 2" xfId="48069" xr:uid="{00000000-0005-0000-0000-0000DF1A0000}"/>
    <cellStyle name="Normal 12 5 2 4 3 3" xfId="34635" xr:uid="{00000000-0005-0000-0000-0000E01A0000}"/>
    <cellStyle name="Normal 12 5 2 4 4" xfId="16678" xr:uid="{00000000-0005-0000-0000-0000E11A0000}"/>
    <cellStyle name="Normal 12 5 2 4 4 2" xfId="43590" xr:uid="{00000000-0005-0000-0000-0000E21A0000}"/>
    <cellStyle name="Normal 12 5 2 4 5" xfId="30156" xr:uid="{00000000-0005-0000-0000-0000E31A0000}"/>
    <cellStyle name="Normal 12 5 2 5" xfId="9964" xr:uid="{00000000-0005-0000-0000-0000E41A0000}"/>
    <cellStyle name="Normal 12 5 2 5 2" xfId="23398" xr:uid="{00000000-0005-0000-0000-0000E51A0000}"/>
    <cellStyle name="Normal 12 5 2 5 2 2" xfId="50310" xr:uid="{00000000-0005-0000-0000-0000E61A0000}"/>
    <cellStyle name="Normal 12 5 2 5 3" xfId="36876" xr:uid="{00000000-0005-0000-0000-0000E71A0000}"/>
    <cellStyle name="Normal 12 5 2 6" xfId="5486" xr:uid="{00000000-0005-0000-0000-0000E81A0000}"/>
    <cellStyle name="Normal 12 5 2 6 2" xfId="18920" xr:uid="{00000000-0005-0000-0000-0000E91A0000}"/>
    <cellStyle name="Normal 12 5 2 6 2 2" xfId="45832" xr:uid="{00000000-0005-0000-0000-0000EA1A0000}"/>
    <cellStyle name="Normal 12 5 2 6 3" xfId="32398" xr:uid="{00000000-0005-0000-0000-0000EB1A0000}"/>
    <cellStyle name="Normal 12 5 2 7" xfId="14441" xr:uid="{00000000-0005-0000-0000-0000EC1A0000}"/>
    <cellStyle name="Normal 12 5 2 7 2" xfId="41353" xr:uid="{00000000-0005-0000-0000-0000ED1A0000}"/>
    <cellStyle name="Normal 12 5 2 8" xfId="27919" xr:uid="{00000000-0005-0000-0000-0000EE1A0000}"/>
    <cellStyle name="Normal 12 5 3" xfId="1231" xr:uid="{00000000-0005-0000-0000-0000EF1A0000}"/>
    <cellStyle name="Normal 12 5 3 2" xfId="2349" xr:uid="{00000000-0005-0000-0000-0000F01A0000}"/>
    <cellStyle name="Normal 12 5 3 2 2" xfId="4586" xr:uid="{00000000-0005-0000-0000-0000F11A0000}"/>
    <cellStyle name="Normal 12 5 3 2 2 2" xfId="13543" xr:uid="{00000000-0005-0000-0000-0000F21A0000}"/>
    <cellStyle name="Normal 12 5 3 2 2 2 2" xfId="26977" xr:uid="{00000000-0005-0000-0000-0000F31A0000}"/>
    <cellStyle name="Normal 12 5 3 2 2 2 2 2" xfId="53889" xr:uid="{00000000-0005-0000-0000-0000F41A0000}"/>
    <cellStyle name="Normal 12 5 3 2 2 2 3" xfId="40455" xr:uid="{00000000-0005-0000-0000-0000F51A0000}"/>
    <cellStyle name="Normal 12 5 3 2 2 3" xfId="9065" xr:uid="{00000000-0005-0000-0000-0000F61A0000}"/>
    <cellStyle name="Normal 12 5 3 2 2 3 2" xfId="22499" xr:uid="{00000000-0005-0000-0000-0000F71A0000}"/>
    <cellStyle name="Normal 12 5 3 2 2 3 2 2" xfId="49411" xr:uid="{00000000-0005-0000-0000-0000F81A0000}"/>
    <cellStyle name="Normal 12 5 3 2 2 3 3" xfId="35977" xr:uid="{00000000-0005-0000-0000-0000F91A0000}"/>
    <cellStyle name="Normal 12 5 3 2 2 4" xfId="18020" xr:uid="{00000000-0005-0000-0000-0000FA1A0000}"/>
    <cellStyle name="Normal 12 5 3 2 2 4 2" xfId="44932" xr:uid="{00000000-0005-0000-0000-0000FB1A0000}"/>
    <cellStyle name="Normal 12 5 3 2 2 5" xfId="31498" xr:uid="{00000000-0005-0000-0000-0000FC1A0000}"/>
    <cellStyle name="Normal 12 5 3 2 3" xfId="11306" xr:uid="{00000000-0005-0000-0000-0000FD1A0000}"/>
    <cellStyle name="Normal 12 5 3 2 3 2" xfId="24740" xr:uid="{00000000-0005-0000-0000-0000FE1A0000}"/>
    <cellStyle name="Normal 12 5 3 2 3 2 2" xfId="51652" xr:uid="{00000000-0005-0000-0000-0000FF1A0000}"/>
    <cellStyle name="Normal 12 5 3 2 3 3" xfId="38218" xr:uid="{00000000-0005-0000-0000-0000001B0000}"/>
    <cellStyle name="Normal 12 5 3 2 4" xfId="6828" xr:uid="{00000000-0005-0000-0000-0000011B0000}"/>
    <cellStyle name="Normal 12 5 3 2 4 2" xfId="20262" xr:uid="{00000000-0005-0000-0000-0000021B0000}"/>
    <cellStyle name="Normal 12 5 3 2 4 2 2" xfId="47174" xr:uid="{00000000-0005-0000-0000-0000031B0000}"/>
    <cellStyle name="Normal 12 5 3 2 4 3" xfId="33740" xr:uid="{00000000-0005-0000-0000-0000041B0000}"/>
    <cellStyle name="Normal 12 5 3 2 5" xfId="15783" xr:uid="{00000000-0005-0000-0000-0000051B0000}"/>
    <cellStyle name="Normal 12 5 3 2 5 2" xfId="42695" xr:uid="{00000000-0005-0000-0000-0000061B0000}"/>
    <cellStyle name="Normal 12 5 3 2 6" xfId="29261" xr:uid="{00000000-0005-0000-0000-0000071B0000}"/>
    <cellStyle name="Normal 12 5 3 3" xfId="3468" xr:uid="{00000000-0005-0000-0000-0000081B0000}"/>
    <cellStyle name="Normal 12 5 3 3 2" xfId="12425" xr:uid="{00000000-0005-0000-0000-0000091B0000}"/>
    <cellStyle name="Normal 12 5 3 3 2 2" xfId="25859" xr:uid="{00000000-0005-0000-0000-00000A1B0000}"/>
    <cellStyle name="Normal 12 5 3 3 2 2 2" xfId="52771" xr:uid="{00000000-0005-0000-0000-00000B1B0000}"/>
    <cellStyle name="Normal 12 5 3 3 2 3" xfId="39337" xr:uid="{00000000-0005-0000-0000-00000C1B0000}"/>
    <cellStyle name="Normal 12 5 3 3 3" xfId="7947" xr:uid="{00000000-0005-0000-0000-00000D1B0000}"/>
    <cellStyle name="Normal 12 5 3 3 3 2" xfId="21381" xr:uid="{00000000-0005-0000-0000-00000E1B0000}"/>
    <cellStyle name="Normal 12 5 3 3 3 2 2" xfId="48293" xr:uid="{00000000-0005-0000-0000-00000F1B0000}"/>
    <cellStyle name="Normal 12 5 3 3 3 3" xfId="34859" xr:uid="{00000000-0005-0000-0000-0000101B0000}"/>
    <cellStyle name="Normal 12 5 3 3 4" xfId="16902" xr:uid="{00000000-0005-0000-0000-0000111B0000}"/>
    <cellStyle name="Normal 12 5 3 3 4 2" xfId="43814" xr:uid="{00000000-0005-0000-0000-0000121B0000}"/>
    <cellStyle name="Normal 12 5 3 3 5" xfId="30380" xr:uid="{00000000-0005-0000-0000-0000131B0000}"/>
    <cellStyle name="Normal 12 5 3 4" xfId="10188" xr:uid="{00000000-0005-0000-0000-0000141B0000}"/>
    <cellStyle name="Normal 12 5 3 4 2" xfId="23622" xr:uid="{00000000-0005-0000-0000-0000151B0000}"/>
    <cellStyle name="Normal 12 5 3 4 2 2" xfId="50534" xr:uid="{00000000-0005-0000-0000-0000161B0000}"/>
    <cellStyle name="Normal 12 5 3 4 3" xfId="37100" xr:uid="{00000000-0005-0000-0000-0000171B0000}"/>
    <cellStyle name="Normal 12 5 3 5" xfId="5710" xr:uid="{00000000-0005-0000-0000-0000181B0000}"/>
    <cellStyle name="Normal 12 5 3 5 2" xfId="19144" xr:uid="{00000000-0005-0000-0000-0000191B0000}"/>
    <cellStyle name="Normal 12 5 3 5 2 2" xfId="46056" xr:uid="{00000000-0005-0000-0000-00001A1B0000}"/>
    <cellStyle name="Normal 12 5 3 5 3" xfId="32622" xr:uid="{00000000-0005-0000-0000-00001B1B0000}"/>
    <cellStyle name="Normal 12 5 3 6" xfId="14665" xr:uid="{00000000-0005-0000-0000-00001C1B0000}"/>
    <cellStyle name="Normal 12 5 3 6 2" xfId="41577" xr:uid="{00000000-0005-0000-0000-00001D1B0000}"/>
    <cellStyle name="Normal 12 5 3 7" xfId="28143" xr:uid="{00000000-0005-0000-0000-00001E1B0000}"/>
    <cellStyle name="Normal 12 5 4" xfId="1454" xr:uid="{00000000-0005-0000-0000-00001F1B0000}"/>
    <cellStyle name="Normal 12 5 4 2" xfId="2572" xr:uid="{00000000-0005-0000-0000-0000201B0000}"/>
    <cellStyle name="Normal 12 5 4 2 2" xfId="4809" xr:uid="{00000000-0005-0000-0000-0000211B0000}"/>
    <cellStyle name="Normal 12 5 4 2 2 2" xfId="13766" xr:uid="{00000000-0005-0000-0000-0000221B0000}"/>
    <cellStyle name="Normal 12 5 4 2 2 2 2" xfId="27200" xr:uid="{00000000-0005-0000-0000-0000231B0000}"/>
    <cellStyle name="Normal 12 5 4 2 2 2 2 2" xfId="54112" xr:uid="{00000000-0005-0000-0000-0000241B0000}"/>
    <cellStyle name="Normal 12 5 4 2 2 2 3" xfId="40678" xr:uid="{00000000-0005-0000-0000-0000251B0000}"/>
    <cellStyle name="Normal 12 5 4 2 2 3" xfId="9288" xr:uid="{00000000-0005-0000-0000-0000261B0000}"/>
    <cellStyle name="Normal 12 5 4 2 2 3 2" xfId="22722" xr:uid="{00000000-0005-0000-0000-0000271B0000}"/>
    <cellStyle name="Normal 12 5 4 2 2 3 2 2" xfId="49634" xr:uid="{00000000-0005-0000-0000-0000281B0000}"/>
    <cellStyle name="Normal 12 5 4 2 2 3 3" xfId="36200" xr:uid="{00000000-0005-0000-0000-0000291B0000}"/>
    <cellStyle name="Normal 12 5 4 2 2 4" xfId="18243" xr:uid="{00000000-0005-0000-0000-00002A1B0000}"/>
    <cellStyle name="Normal 12 5 4 2 2 4 2" xfId="45155" xr:uid="{00000000-0005-0000-0000-00002B1B0000}"/>
    <cellStyle name="Normal 12 5 4 2 2 5" xfId="31721" xr:uid="{00000000-0005-0000-0000-00002C1B0000}"/>
    <cellStyle name="Normal 12 5 4 2 3" xfId="11529" xr:uid="{00000000-0005-0000-0000-00002D1B0000}"/>
    <cellStyle name="Normal 12 5 4 2 3 2" xfId="24963" xr:uid="{00000000-0005-0000-0000-00002E1B0000}"/>
    <cellStyle name="Normal 12 5 4 2 3 2 2" xfId="51875" xr:uid="{00000000-0005-0000-0000-00002F1B0000}"/>
    <cellStyle name="Normal 12 5 4 2 3 3" xfId="38441" xr:uid="{00000000-0005-0000-0000-0000301B0000}"/>
    <cellStyle name="Normal 12 5 4 2 4" xfId="7051" xr:uid="{00000000-0005-0000-0000-0000311B0000}"/>
    <cellStyle name="Normal 12 5 4 2 4 2" xfId="20485" xr:uid="{00000000-0005-0000-0000-0000321B0000}"/>
    <cellStyle name="Normal 12 5 4 2 4 2 2" xfId="47397" xr:uid="{00000000-0005-0000-0000-0000331B0000}"/>
    <cellStyle name="Normal 12 5 4 2 4 3" xfId="33963" xr:uid="{00000000-0005-0000-0000-0000341B0000}"/>
    <cellStyle name="Normal 12 5 4 2 5" xfId="16006" xr:uid="{00000000-0005-0000-0000-0000351B0000}"/>
    <cellStyle name="Normal 12 5 4 2 5 2" xfId="42918" xr:uid="{00000000-0005-0000-0000-0000361B0000}"/>
    <cellStyle name="Normal 12 5 4 2 6" xfId="29484" xr:uid="{00000000-0005-0000-0000-0000371B0000}"/>
    <cellStyle name="Normal 12 5 4 3" xfId="3691" xr:uid="{00000000-0005-0000-0000-0000381B0000}"/>
    <cellStyle name="Normal 12 5 4 3 2" xfId="12648" xr:uid="{00000000-0005-0000-0000-0000391B0000}"/>
    <cellStyle name="Normal 12 5 4 3 2 2" xfId="26082" xr:uid="{00000000-0005-0000-0000-00003A1B0000}"/>
    <cellStyle name="Normal 12 5 4 3 2 2 2" xfId="52994" xr:uid="{00000000-0005-0000-0000-00003B1B0000}"/>
    <cellStyle name="Normal 12 5 4 3 2 3" xfId="39560" xr:uid="{00000000-0005-0000-0000-00003C1B0000}"/>
    <cellStyle name="Normal 12 5 4 3 3" xfId="8170" xr:uid="{00000000-0005-0000-0000-00003D1B0000}"/>
    <cellStyle name="Normal 12 5 4 3 3 2" xfId="21604" xr:uid="{00000000-0005-0000-0000-00003E1B0000}"/>
    <cellStyle name="Normal 12 5 4 3 3 2 2" xfId="48516" xr:uid="{00000000-0005-0000-0000-00003F1B0000}"/>
    <cellStyle name="Normal 12 5 4 3 3 3" xfId="35082" xr:uid="{00000000-0005-0000-0000-0000401B0000}"/>
    <cellStyle name="Normal 12 5 4 3 4" xfId="17125" xr:uid="{00000000-0005-0000-0000-0000411B0000}"/>
    <cellStyle name="Normal 12 5 4 3 4 2" xfId="44037" xr:uid="{00000000-0005-0000-0000-0000421B0000}"/>
    <cellStyle name="Normal 12 5 4 3 5" xfId="30603" xr:uid="{00000000-0005-0000-0000-0000431B0000}"/>
    <cellStyle name="Normal 12 5 4 4" xfId="10411" xr:uid="{00000000-0005-0000-0000-0000441B0000}"/>
    <cellStyle name="Normal 12 5 4 4 2" xfId="23845" xr:uid="{00000000-0005-0000-0000-0000451B0000}"/>
    <cellStyle name="Normal 12 5 4 4 2 2" xfId="50757" xr:uid="{00000000-0005-0000-0000-0000461B0000}"/>
    <cellStyle name="Normal 12 5 4 4 3" xfId="37323" xr:uid="{00000000-0005-0000-0000-0000471B0000}"/>
    <cellStyle name="Normal 12 5 4 5" xfId="5933" xr:uid="{00000000-0005-0000-0000-0000481B0000}"/>
    <cellStyle name="Normal 12 5 4 5 2" xfId="19367" xr:uid="{00000000-0005-0000-0000-0000491B0000}"/>
    <cellStyle name="Normal 12 5 4 5 2 2" xfId="46279" xr:uid="{00000000-0005-0000-0000-00004A1B0000}"/>
    <cellStyle name="Normal 12 5 4 5 3" xfId="32845" xr:uid="{00000000-0005-0000-0000-00004B1B0000}"/>
    <cellStyle name="Normal 12 5 4 6" xfId="14888" xr:uid="{00000000-0005-0000-0000-00004C1B0000}"/>
    <cellStyle name="Normal 12 5 4 6 2" xfId="41800" xr:uid="{00000000-0005-0000-0000-00004D1B0000}"/>
    <cellStyle name="Normal 12 5 4 7" xfId="28366" xr:uid="{00000000-0005-0000-0000-00004E1B0000}"/>
    <cellStyle name="Normal 12 5 5" xfId="1902" xr:uid="{00000000-0005-0000-0000-00004F1B0000}"/>
    <cellStyle name="Normal 12 5 5 2" xfId="4139" xr:uid="{00000000-0005-0000-0000-0000501B0000}"/>
    <cellStyle name="Normal 12 5 5 2 2" xfId="13096" xr:uid="{00000000-0005-0000-0000-0000511B0000}"/>
    <cellStyle name="Normal 12 5 5 2 2 2" xfId="26530" xr:uid="{00000000-0005-0000-0000-0000521B0000}"/>
    <cellStyle name="Normal 12 5 5 2 2 2 2" xfId="53442" xr:uid="{00000000-0005-0000-0000-0000531B0000}"/>
    <cellStyle name="Normal 12 5 5 2 2 3" xfId="40008" xr:uid="{00000000-0005-0000-0000-0000541B0000}"/>
    <cellStyle name="Normal 12 5 5 2 3" xfId="8618" xr:uid="{00000000-0005-0000-0000-0000551B0000}"/>
    <cellStyle name="Normal 12 5 5 2 3 2" xfId="22052" xr:uid="{00000000-0005-0000-0000-0000561B0000}"/>
    <cellStyle name="Normal 12 5 5 2 3 2 2" xfId="48964" xr:uid="{00000000-0005-0000-0000-0000571B0000}"/>
    <cellStyle name="Normal 12 5 5 2 3 3" xfId="35530" xr:uid="{00000000-0005-0000-0000-0000581B0000}"/>
    <cellStyle name="Normal 12 5 5 2 4" xfId="17573" xr:uid="{00000000-0005-0000-0000-0000591B0000}"/>
    <cellStyle name="Normal 12 5 5 2 4 2" xfId="44485" xr:uid="{00000000-0005-0000-0000-00005A1B0000}"/>
    <cellStyle name="Normal 12 5 5 2 5" xfId="31051" xr:uid="{00000000-0005-0000-0000-00005B1B0000}"/>
    <cellStyle name="Normal 12 5 5 3" xfId="10859" xr:uid="{00000000-0005-0000-0000-00005C1B0000}"/>
    <cellStyle name="Normal 12 5 5 3 2" xfId="24293" xr:uid="{00000000-0005-0000-0000-00005D1B0000}"/>
    <cellStyle name="Normal 12 5 5 3 2 2" xfId="51205" xr:uid="{00000000-0005-0000-0000-00005E1B0000}"/>
    <cellStyle name="Normal 12 5 5 3 3" xfId="37771" xr:uid="{00000000-0005-0000-0000-00005F1B0000}"/>
    <cellStyle name="Normal 12 5 5 4" xfId="6381" xr:uid="{00000000-0005-0000-0000-0000601B0000}"/>
    <cellStyle name="Normal 12 5 5 4 2" xfId="19815" xr:uid="{00000000-0005-0000-0000-0000611B0000}"/>
    <cellStyle name="Normal 12 5 5 4 2 2" xfId="46727" xr:uid="{00000000-0005-0000-0000-0000621B0000}"/>
    <cellStyle name="Normal 12 5 5 4 3" xfId="33293" xr:uid="{00000000-0005-0000-0000-0000631B0000}"/>
    <cellStyle name="Normal 12 5 5 5" xfId="15336" xr:uid="{00000000-0005-0000-0000-0000641B0000}"/>
    <cellStyle name="Normal 12 5 5 5 2" xfId="42248" xr:uid="{00000000-0005-0000-0000-0000651B0000}"/>
    <cellStyle name="Normal 12 5 5 6" xfId="28814" xr:uid="{00000000-0005-0000-0000-0000661B0000}"/>
    <cellStyle name="Normal 12 5 6" xfId="3021" xr:uid="{00000000-0005-0000-0000-0000671B0000}"/>
    <cellStyle name="Normal 12 5 6 2" xfId="11978" xr:uid="{00000000-0005-0000-0000-0000681B0000}"/>
    <cellStyle name="Normal 12 5 6 2 2" xfId="25412" xr:uid="{00000000-0005-0000-0000-0000691B0000}"/>
    <cellStyle name="Normal 12 5 6 2 2 2" xfId="52324" xr:uid="{00000000-0005-0000-0000-00006A1B0000}"/>
    <cellStyle name="Normal 12 5 6 2 3" xfId="38890" xr:uid="{00000000-0005-0000-0000-00006B1B0000}"/>
    <cellStyle name="Normal 12 5 6 3" xfId="7500" xr:uid="{00000000-0005-0000-0000-00006C1B0000}"/>
    <cellStyle name="Normal 12 5 6 3 2" xfId="20934" xr:uid="{00000000-0005-0000-0000-00006D1B0000}"/>
    <cellStyle name="Normal 12 5 6 3 2 2" xfId="47846" xr:uid="{00000000-0005-0000-0000-00006E1B0000}"/>
    <cellStyle name="Normal 12 5 6 3 3" xfId="34412" xr:uid="{00000000-0005-0000-0000-00006F1B0000}"/>
    <cellStyle name="Normal 12 5 6 4" xfId="16455" xr:uid="{00000000-0005-0000-0000-0000701B0000}"/>
    <cellStyle name="Normal 12 5 6 4 2" xfId="43367" xr:uid="{00000000-0005-0000-0000-0000711B0000}"/>
    <cellStyle name="Normal 12 5 6 5" xfId="29933" xr:uid="{00000000-0005-0000-0000-0000721B0000}"/>
    <cellStyle name="Normal 12 5 7" xfId="9741" xr:uid="{00000000-0005-0000-0000-0000731B0000}"/>
    <cellStyle name="Normal 12 5 7 2" xfId="23175" xr:uid="{00000000-0005-0000-0000-0000741B0000}"/>
    <cellStyle name="Normal 12 5 7 2 2" xfId="50087" xr:uid="{00000000-0005-0000-0000-0000751B0000}"/>
    <cellStyle name="Normal 12 5 7 3" xfId="36653" xr:uid="{00000000-0005-0000-0000-0000761B0000}"/>
    <cellStyle name="Normal 12 5 8" xfId="5263" xr:uid="{00000000-0005-0000-0000-0000771B0000}"/>
    <cellStyle name="Normal 12 5 8 2" xfId="18697" xr:uid="{00000000-0005-0000-0000-0000781B0000}"/>
    <cellStyle name="Normal 12 5 8 2 2" xfId="45609" xr:uid="{00000000-0005-0000-0000-0000791B0000}"/>
    <cellStyle name="Normal 12 5 8 3" xfId="32175" xr:uid="{00000000-0005-0000-0000-00007A1B0000}"/>
    <cellStyle name="Normal 12 5 9" xfId="14218" xr:uid="{00000000-0005-0000-0000-00007B1B0000}"/>
    <cellStyle name="Normal 12 5 9 2" xfId="41130" xr:uid="{00000000-0005-0000-0000-00007C1B0000}"/>
    <cellStyle name="Normal 12 6" xfId="934" xr:uid="{00000000-0005-0000-0000-00007D1B0000}"/>
    <cellStyle name="Normal 12 6 2" xfId="1605" xr:uid="{00000000-0005-0000-0000-00007E1B0000}"/>
    <cellStyle name="Normal 12 6 2 2" xfId="2723" xr:uid="{00000000-0005-0000-0000-00007F1B0000}"/>
    <cellStyle name="Normal 12 6 2 2 2" xfId="4960" xr:uid="{00000000-0005-0000-0000-0000801B0000}"/>
    <cellStyle name="Normal 12 6 2 2 2 2" xfId="13917" xr:uid="{00000000-0005-0000-0000-0000811B0000}"/>
    <cellStyle name="Normal 12 6 2 2 2 2 2" xfId="27351" xr:uid="{00000000-0005-0000-0000-0000821B0000}"/>
    <cellStyle name="Normal 12 6 2 2 2 2 2 2" xfId="54263" xr:uid="{00000000-0005-0000-0000-0000831B0000}"/>
    <cellStyle name="Normal 12 6 2 2 2 2 3" xfId="40829" xr:uid="{00000000-0005-0000-0000-0000841B0000}"/>
    <cellStyle name="Normal 12 6 2 2 2 3" xfId="9439" xr:uid="{00000000-0005-0000-0000-0000851B0000}"/>
    <cellStyle name="Normal 12 6 2 2 2 3 2" xfId="22873" xr:uid="{00000000-0005-0000-0000-0000861B0000}"/>
    <cellStyle name="Normal 12 6 2 2 2 3 2 2" xfId="49785" xr:uid="{00000000-0005-0000-0000-0000871B0000}"/>
    <cellStyle name="Normal 12 6 2 2 2 3 3" xfId="36351" xr:uid="{00000000-0005-0000-0000-0000881B0000}"/>
    <cellStyle name="Normal 12 6 2 2 2 4" xfId="18394" xr:uid="{00000000-0005-0000-0000-0000891B0000}"/>
    <cellStyle name="Normal 12 6 2 2 2 4 2" xfId="45306" xr:uid="{00000000-0005-0000-0000-00008A1B0000}"/>
    <cellStyle name="Normal 12 6 2 2 2 5" xfId="31872" xr:uid="{00000000-0005-0000-0000-00008B1B0000}"/>
    <cellStyle name="Normal 12 6 2 2 3" xfId="11680" xr:uid="{00000000-0005-0000-0000-00008C1B0000}"/>
    <cellStyle name="Normal 12 6 2 2 3 2" xfId="25114" xr:uid="{00000000-0005-0000-0000-00008D1B0000}"/>
    <cellStyle name="Normal 12 6 2 2 3 2 2" xfId="52026" xr:uid="{00000000-0005-0000-0000-00008E1B0000}"/>
    <cellStyle name="Normal 12 6 2 2 3 3" xfId="38592" xr:uid="{00000000-0005-0000-0000-00008F1B0000}"/>
    <cellStyle name="Normal 12 6 2 2 4" xfId="7202" xr:uid="{00000000-0005-0000-0000-0000901B0000}"/>
    <cellStyle name="Normal 12 6 2 2 4 2" xfId="20636" xr:uid="{00000000-0005-0000-0000-0000911B0000}"/>
    <cellStyle name="Normal 12 6 2 2 4 2 2" xfId="47548" xr:uid="{00000000-0005-0000-0000-0000921B0000}"/>
    <cellStyle name="Normal 12 6 2 2 4 3" xfId="34114" xr:uid="{00000000-0005-0000-0000-0000931B0000}"/>
    <cellStyle name="Normal 12 6 2 2 5" xfId="16157" xr:uid="{00000000-0005-0000-0000-0000941B0000}"/>
    <cellStyle name="Normal 12 6 2 2 5 2" xfId="43069" xr:uid="{00000000-0005-0000-0000-0000951B0000}"/>
    <cellStyle name="Normal 12 6 2 2 6" xfId="29635" xr:uid="{00000000-0005-0000-0000-0000961B0000}"/>
    <cellStyle name="Normal 12 6 2 3" xfId="3842" xr:uid="{00000000-0005-0000-0000-0000971B0000}"/>
    <cellStyle name="Normal 12 6 2 3 2" xfId="12799" xr:uid="{00000000-0005-0000-0000-0000981B0000}"/>
    <cellStyle name="Normal 12 6 2 3 2 2" xfId="26233" xr:uid="{00000000-0005-0000-0000-0000991B0000}"/>
    <cellStyle name="Normal 12 6 2 3 2 2 2" xfId="53145" xr:uid="{00000000-0005-0000-0000-00009A1B0000}"/>
    <cellStyle name="Normal 12 6 2 3 2 3" xfId="39711" xr:uid="{00000000-0005-0000-0000-00009B1B0000}"/>
    <cellStyle name="Normal 12 6 2 3 3" xfId="8321" xr:uid="{00000000-0005-0000-0000-00009C1B0000}"/>
    <cellStyle name="Normal 12 6 2 3 3 2" xfId="21755" xr:uid="{00000000-0005-0000-0000-00009D1B0000}"/>
    <cellStyle name="Normal 12 6 2 3 3 2 2" xfId="48667" xr:uid="{00000000-0005-0000-0000-00009E1B0000}"/>
    <cellStyle name="Normal 12 6 2 3 3 3" xfId="35233" xr:uid="{00000000-0005-0000-0000-00009F1B0000}"/>
    <cellStyle name="Normal 12 6 2 3 4" xfId="17276" xr:uid="{00000000-0005-0000-0000-0000A01B0000}"/>
    <cellStyle name="Normal 12 6 2 3 4 2" xfId="44188" xr:uid="{00000000-0005-0000-0000-0000A11B0000}"/>
    <cellStyle name="Normal 12 6 2 3 5" xfId="30754" xr:uid="{00000000-0005-0000-0000-0000A21B0000}"/>
    <cellStyle name="Normal 12 6 2 4" xfId="10562" xr:uid="{00000000-0005-0000-0000-0000A31B0000}"/>
    <cellStyle name="Normal 12 6 2 4 2" xfId="23996" xr:uid="{00000000-0005-0000-0000-0000A41B0000}"/>
    <cellStyle name="Normal 12 6 2 4 2 2" xfId="50908" xr:uid="{00000000-0005-0000-0000-0000A51B0000}"/>
    <cellStyle name="Normal 12 6 2 4 3" xfId="37474" xr:uid="{00000000-0005-0000-0000-0000A61B0000}"/>
    <cellStyle name="Normal 12 6 2 5" xfId="6084" xr:uid="{00000000-0005-0000-0000-0000A71B0000}"/>
    <cellStyle name="Normal 12 6 2 5 2" xfId="19518" xr:uid="{00000000-0005-0000-0000-0000A81B0000}"/>
    <cellStyle name="Normal 12 6 2 5 2 2" xfId="46430" xr:uid="{00000000-0005-0000-0000-0000A91B0000}"/>
    <cellStyle name="Normal 12 6 2 5 3" xfId="32996" xr:uid="{00000000-0005-0000-0000-0000AA1B0000}"/>
    <cellStyle name="Normal 12 6 2 6" xfId="15039" xr:uid="{00000000-0005-0000-0000-0000AB1B0000}"/>
    <cellStyle name="Normal 12 6 2 6 2" xfId="41951" xr:uid="{00000000-0005-0000-0000-0000AC1B0000}"/>
    <cellStyle name="Normal 12 6 2 7" xfId="28517" xr:uid="{00000000-0005-0000-0000-0000AD1B0000}"/>
    <cellStyle name="Normal 12 6 3" xfId="2053" xr:uid="{00000000-0005-0000-0000-0000AE1B0000}"/>
    <cellStyle name="Normal 12 6 3 2" xfId="4290" xr:uid="{00000000-0005-0000-0000-0000AF1B0000}"/>
    <cellStyle name="Normal 12 6 3 2 2" xfId="13247" xr:uid="{00000000-0005-0000-0000-0000B01B0000}"/>
    <cellStyle name="Normal 12 6 3 2 2 2" xfId="26681" xr:uid="{00000000-0005-0000-0000-0000B11B0000}"/>
    <cellStyle name="Normal 12 6 3 2 2 2 2" xfId="53593" xr:uid="{00000000-0005-0000-0000-0000B21B0000}"/>
    <cellStyle name="Normal 12 6 3 2 2 3" xfId="40159" xr:uid="{00000000-0005-0000-0000-0000B31B0000}"/>
    <cellStyle name="Normal 12 6 3 2 3" xfId="8769" xr:uid="{00000000-0005-0000-0000-0000B41B0000}"/>
    <cellStyle name="Normal 12 6 3 2 3 2" xfId="22203" xr:uid="{00000000-0005-0000-0000-0000B51B0000}"/>
    <cellStyle name="Normal 12 6 3 2 3 2 2" xfId="49115" xr:uid="{00000000-0005-0000-0000-0000B61B0000}"/>
    <cellStyle name="Normal 12 6 3 2 3 3" xfId="35681" xr:uid="{00000000-0005-0000-0000-0000B71B0000}"/>
    <cellStyle name="Normal 12 6 3 2 4" xfId="17724" xr:uid="{00000000-0005-0000-0000-0000B81B0000}"/>
    <cellStyle name="Normal 12 6 3 2 4 2" xfId="44636" xr:uid="{00000000-0005-0000-0000-0000B91B0000}"/>
    <cellStyle name="Normal 12 6 3 2 5" xfId="31202" xr:uid="{00000000-0005-0000-0000-0000BA1B0000}"/>
    <cellStyle name="Normal 12 6 3 3" xfId="11010" xr:uid="{00000000-0005-0000-0000-0000BB1B0000}"/>
    <cellStyle name="Normal 12 6 3 3 2" xfId="24444" xr:uid="{00000000-0005-0000-0000-0000BC1B0000}"/>
    <cellStyle name="Normal 12 6 3 3 2 2" xfId="51356" xr:uid="{00000000-0005-0000-0000-0000BD1B0000}"/>
    <cellStyle name="Normal 12 6 3 3 3" xfId="37922" xr:uid="{00000000-0005-0000-0000-0000BE1B0000}"/>
    <cellStyle name="Normal 12 6 3 4" xfId="6532" xr:uid="{00000000-0005-0000-0000-0000BF1B0000}"/>
    <cellStyle name="Normal 12 6 3 4 2" xfId="19966" xr:uid="{00000000-0005-0000-0000-0000C01B0000}"/>
    <cellStyle name="Normal 12 6 3 4 2 2" xfId="46878" xr:uid="{00000000-0005-0000-0000-0000C11B0000}"/>
    <cellStyle name="Normal 12 6 3 4 3" xfId="33444" xr:uid="{00000000-0005-0000-0000-0000C21B0000}"/>
    <cellStyle name="Normal 12 6 3 5" xfId="15487" xr:uid="{00000000-0005-0000-0000-0000C31B0000}"/>
    <cellStyle name="Normal 12 6 3 5 2" xfId="42399" xr:uid="{00000000-0005-0000-0000-0000C41B0000}"/>
    <cellStyle name="Normal 12 6 3 6" xfId="28965" xr:uid="{00000000-0005-0000-0000-0000C51B0000}"/>
    <cellStyle name="Normal 12 6 4" xfId="3172" xr:uid="{00000000-0005-0000-0000-0000C61B0000}"/>
    <cellStyle name="Normal 12 6 4 2" xfId="12129" xr:uid="{00000000-0005-0000-0000-0000C71B0000}"/>
    <cellStyle name="Normal 12 6 4 2 2" xfId="25563" xr:uid="{00000000-0005-0000-0000-0000C81B0000}"/>
    <cellStyle name="Normal 12 6 4 2 2 2" xfId="52475" xr:uid="{00000000-0005-0000-0000-0000C91B0000}"/>
    <cellStyle name="Normal 12 6 4 2 3" xfId="39041" xr:uid="{00000000-0005-0000-0000-0000CA1B0000}"/>
    <cellStyle name="Normal 12 6 4 3" xfId="7651" xr:uid="{00000000-0005-0000-0000-0000CB1B0000}"/>
    <cellStyle name="Normal 12 6 4 3 2" xfId="21085" xr:uid="{00000000-0005-0000-0000-0000CC1B0000}"/>
    <cellStyle name="Normal 12 6 4 3 2 2" xfId="47997" xr:uid="{00000000-0005-0000-0000-0000CD1B0000}"/>
    <cellStyle name="Normal 12 6 4 3 3" xfId="34563" xr:uid="{00000000-0005-0000-0000-0000CE1B0000}"/>
    <cellStyle name="Normal 12 6 4 4" xfId="16606" xr:uid="{00000000-0005-0000-0000-0000CF1B0000}"/>
    <cellStyle name="Normal 12 6 4 4 2" xfId="43518" xr:uid="{00000000-0005-0000-0000-0000D01B0000}"/>
    <cellStyle name="Normal 12 6 4 5" xfId="30084" xr:uid="{00000000-0005-0000-0000-0000D11B0000}"/>
    <cellStyle name="Normal 12 6 5" xfId="9892" xr:uid="{00000000-0005-0000-0000-0000D21B0000}"/>
    <cellStyle name="Normal 12 6 5 2" xfId="23326" xr:uid="{00000000-0005-0000-0000-0000D31B0000}"/>
    <cellStyle name="Normal 12 6 5 2 2" xfId="50238" xr:uid="{00000000-0005-0000-0000-0000D41B0000}"/>
    <cellStyle name="Normal 12 6 5 3" xfId="36804" xr:uid="{00000000-0005-0000-0000-0000D51B0000}"/>
    <cellStyle name="Normal 12 6 6" xfId="5414" xr:uid="{00000000-0005-0000-0000-0000D61B0000}"/>
    <cellStyle name="Normal 12 6 6 2" xfId="18848" xr:uid="{00000000-0005-0000-0000-0000D71B0000}"/>
    <cellStyle name="Normal 12 6 6 2 2" xfId="45760" xr:uid="{00000000-0005-0000-0000-0000D81B0000}"/>
    <cellStyle name="Normal 12 6 6 3" xfId="32326" xr:uid="{00000000-0005-0000-0000-0000D91B0000}"/>
    <cellStyle name="Normal 12 6 7" xfId="14369" xr:uid="{00000000-0005-0000-0000-0000DA1B0000}"/>
    <cellStyle name="Normal 12 6 7 2" xfId="41281" xr:uid="{00000000-0005-0000-0000-0000DB1B0000}"/>
    <cellStyle name="Normal 12 6 8" xfId="27847" xr:uid="{00000000-0005-0000-0000-0000DC1B0000}"/>
    <cellStyle name="Normal 12 7" xfId="1159" xr:uid="{00000000-0005-0000-0000-0000DD1B0000}"/>
    <cellStyle name="Normal 12 7 2" xfId="2277" xr:uid="{00000000-0005-0000-0000-0000DE1B0000}"/>
    <cellStyle name="Normal 12 7 2 2" xfId="4514" xr:uid="{00000000-0005-0000-0000-0000DF1B0000}"/>
    <cellStyle name="Normal 12 7 2 2 2" xfId="13471" xr:uid="{00000000-0005-0000-0000-0000E01B0000}"/>
    <cellStyle name="Normal 12 7 2 2 2 2" xfId="26905" xr:uid="{00000000-0005-0000-0000-0000E11B0000}"/>
    <cellStyle name="Normal 12 7 2 2 2 2 2" xfId="53817" xr:uid="{00000000-0005-0000-0000-0000E21B0000}"/>
    <cellStyle name="Normal 12 7 2 2 2 3" xfId="40383" xr:uid="{00000000-0005-0000-0000-0000E31B0000}"/>
    <cellStyle name="Normal 12 7 2 2 3" xfId="8993" xr:uid="{00000000-0005-0000-0000-0000E41B0000}"/>
    <cellStyle name="Normal 12 7 2 2 3 2" xfId="22427" xr:uid="{00000000-0005-0000-0000-0000E51B0000}"/>
    <cellStyle name="Normal 12 7 2 2 3 2 2" xfId="49339" xr:uid="{00000000-0005-0000-0000-0000E61B0000}"/>
    <cellStyle name="Normal 12 7 2 2 3 3" xfId="35905" xr:uid="{00000000-0005-0000-0000-0000E71B0000}"/>
    <cellStyle name="Normal 12 7 2 2 4" xfId="17948" xr:uid="{00000000-0005-0000-0000-0000E81B0000}"/>
    <cellStyle name="Normal 12 7 2 2 4 2" xfId="44860" xr:uid="{00000000-0005-0000-0000-0000E91B0000}"/>
    <cellStyle name="Normal 12 7 2 2 5" xfId="31426" xr:uid="{00000000-0005-0000-0000-0000EA1B0000}"/>
    <cellStyle name="Normal 12 7 2 3" xfId="11234" xr:uid="{00000000-0005-0000-0000-0000EB1B0000}"/>
    <cellStyle name="Normal 12 7 2 3 2" xfId="24668" xr:uid="{00000000-0005-0000-0000-0000EC1B0000}"/>
    <cellStyle name="Normal 12 7 2 3 2 2" xfId="51580" xr:uid="{00000000-0005-0000-0000-0000ED1B0000}"/>
    <cellStyle name="Normal 12 7 2 3 3" xfId="38146" xr:uid="{00000000-0005-0000-0000-0000EE1B0000}"/>
    <cellStyle name="Normal 12 7 2 4" xfId="6756" xr:uid="{00000000-0005-0000-0000-0000EF1B0000}"/>
    <cellStyle name="Normal 12 7 2 4 2" xfId="20190" xr:uid="{00000000-0005-0000-0000-0000F01B0000}"/>
    <cellStyle name="Normal 12 7 2 4 2 2" xfId="47102" xr:uid="{00000000-0005-0000-0000-0000F11B0000}"/>
    <cellStyle name="Normal 12 7 2 4 3" xfId="33668" xr:uid="{00000000-0005-0000-0000-0000F21B0000}"/>
    <cellStyle name="Normal 12 7 2 5" xfId="15711" xr:uid="{00000000-0005-0000-0000-0000F31B0000}"/>
    <cellStyle name="Normal 12 7 2 5 2" xfId="42623" xr:uid="{00000000-0005-0000-0000-0000F41B0000}"/>
    <cellStyle name="Normal 12 7 2 6" xfId="29189" xr:uid="{00000000-0005-0000-0000-0000F51B0000}"/>
    <cellStyle name="Normal 12 7 3" xfId="3396" xr:uid="{00000000-0005-0000-0000-0000F61B0000}"/>
    <cellStyle name="Normal 12 7 3 2" xfId="12353" xr:uid="{00000000-0005-0000-0000-0000F71B0000}"/>
    <cellStyle name="Normal 12 7 3 2 2" xfId="25787" xr:uid="{00000000-0005-0000-0000-0000F81B0000}"/>
    <cellStyle name="Normal 12 7 3 2 2 2" xfId="52699" xr:uid="{00000000-0005-0000-0000-0000F91B0000}"/>
    <cellStyle name="Normal 12 7 3 2 3" xfId="39265" xr:uid="{00000000-0005-0000-0000-0000FA1B0000}"/>
    <cellStyle name="Normal 12 7 3 3" xfId="7875" xr:uid="{00000000-0005-0000-0000-0000FB1B0000}"/>
    <cellStyle name="Normal 12 7 3 3 2" xfId="21309" xr:uid="{00000000-0005-0000-0000-0000FC1B0000}"/>
    <cellStyle name="Normal 12 7 3 3 2 2" xfId="48221" xr:uid="{00000000-0005-0000-0000-0000FD1B0000}"/>
    <cellStyle name="Normal 12 7 3 3 3" xfId="34787" xr:uid="{00000000-0005-0000-0000-0000FE1B0000}"/>
    <cellStyle name="Normal 12 7 3 4" xfId="16830" xr:uid="{00000000-0005-0000-0000-0000FF1B0000}"/>
    <cellStyle name="Normal 12 7 3 4 2" xfId="43742" xr:uid="{00000000-0005-0000-0000-0000001C0000}"/>
    <cellStyle name="Normal 12 7 3 5" xfId="30308" xr:uid="{00000000-0005-0000-0000-0000011C0000}"/>
    <cellStyle name="Normal 12 7 4" xfId="10116" xr:uid="{00000000-0005-0000-0000-0000021C0000}"/>
    <cellStyle name="Normal 12 7 4 2" xfId="23550" xr:uid="{00000000-0005-0000-0000-0000031C0000}"/>
    <cellStyle name="Normal 12 7 4 2 2" xfId="50462" xr:uid="{00000000-0005-0000-0000-0000041C0000}"/>
    <cellStyle name="Normal 12 7 4 3" xfId="37028" xr:uid="{00000000-0005-0000-0000-0000051C0000}"/>
    <cellStyle name="Normal 12 7 5" xfId="5638" xr:uid="{00000000-0005-0000-0000-0000061C0000}"/>
    <cellStyle name="Normal 12 7 5 2" xfId="19072" xr:uid="{00000000-0005-0000-0000-0000071C0000}"/>
    <cellStyle name="Normal 12 7 5 2 2" xfId="45984" xr:uid="{00000000-0005-0000-0000-0000081C0000}"/>
    <cellStyle name="Normal 12 7 5 3" xfId="32550" xr:uid="{00000000-0005-0000-0000-0000091C0000}"/>
    <cellStyle name="Normal 12 7 6" xfId="14593" xr:uid="{00000000-0005-0000-0000-00000A1C0000}"/>
    <cellStyle name="Normal 12 7 6 2" xfId="41505" xr:uid="{00000000-0005-0000-0000-00000B1C0000}"/>
    <cellStyle name="Normal 12 7 7" xfId="28071" xr:uid="{00000000-0005-0000-0000-00000C1C0000}"/>
    <cellStyle name="Normal 12 8" xfId="1382" xr:uid="{00000000-0005-0000-0000-00000D1C0000}"/>
    <cellStyle name="Normal 12 8 2" xfId="2500" xr:uid="{00000000-0005-0000-0000-00000E1C0000}"/>
    <cellStyle name="Normal 12 8 2 2" xfId="4737" xr:uid="{00000000-0005-0000-0000-00000F1C0000}"/>
    <cellStyle name="Normal 12 8 2 2 2" xfId="13694" xr:uid="{00000000-0005-0000-0000-0000101C0000}"/>
    <cellStyle name="Normal 12 8 2 2 2 2" xfId="27128" xr:uid="{00000000-0005-0000-0000-0000111C0000}"/>
    <cellStyle name="Normal 12 8 2 2 2 2 2" xfId="54040" xr:uid="{00000000-0005-0000-0000-0000121C0000}"/>
    <cellStyle name="Normal 12 8 2 2 2 3" xfId="40606" xr:uid="{00000000-0005-0000-0000-0000131C0000}"/>
    <cellStyle name="Normal 12 8 2 2 3" xfId="9216" xr:uid="{00000000-0005-0000-0000-0000141C0000}"/>
    <cellStyle name="Normal 12 8 2 2 3 2" xfId="22650" xr:uid="{00000000-0005-0000-0000-0000151C0000}"/>
    <cellStyle name="Normal 12 8 2 2 3 2 2" xfId="49562" xr:uid="{00000000-0005-0000-0000-0000161C0000}"/>
    <cellStyle name="Normal 12 8 2 2 3 3" xfId="36128" xr:uid="{00000000-0005-0000-0000-0000171C0000}"/>
    <cellStyle name="Normal 12 8 2 2 4" xfId="18171" xr:uid="{00000000-0005-0000-0000-0000181C0000}"/>
    <cellStyle name="Normal 12 8 2 2 4 2" xfId="45083" xr:uid="{00000000-0005-0000-0000-0000191C0000}"/>
    <cellStyle name="Normal 12 8 2 2 5" xfId="31649" xr:uid="{00000000-0005-0000-0000-00001A1C0000}"/>
    <cellStyle name="Normal 12 8 2 3" xfId="11457" xr:uid="{00000000-0005-0000-0000-00001B1C0000}"/>
    <cellStyle name="Normal 12 8 2 3 2" xfId="24891" xr:uid="{00000000-0005-0000-0000-00001C1C0000}"/>
    <cellStyle name="Normal 12 8 2 3 2 2" xfId="51803" xr:uid="{00000000-0005-0000-0000-00001D1C0000}"/>
    <cellStyle name="Normal 12 8 2 3 3" xfId="38369" xr:uid="{00000000-0005-0000-0000-00001E1C0000}"/>
    <cellStyle name="Normal 12 8 2 4" xfId="6979" xr:uid="{00000000-0005-0000-0000-00001F1C0000}"/>
    <cellStyle name="Normal 12 8 2 4 2" xfId="20413" xr:uid="{00000000-0005-0000-0000-0000201C0000}"/>
    <cellStyle name="Normal 12 8 2 4 2 2" xfId="47325" xr:uid="{00000000-0005-0000-0000-0000211C0000}"/>
    <cellStyle name="Normal 12 8 2 4 3" xfId="33891" xr:uid="{00000000-0005-0000-0000-0000221C0000}"/>
    <cellStyle name="Normal 12 8 2 5" xfId="15934" xr:uid="{00000000-0005-0000-0000-0000231C0000}"/>
    <cellStyle name="Normal 12 8 2 5 2" xfId="42846" xr:uid="{00000000-0005-0000-0000-0000241C0000}"/>
    <cellStyle name="Normal 12 8 2 6" xfId="29412" xr:uid="{00000000-0005-0000-0000-0000251C0000}"/>
    <cellStyle name="Normal 12 8 3" xfId="3619" xr:uid="{00000000-0005-0000-0000-0000261C0000}"/>
    <cellStyle name="Normal 12 8 3 2" xfId="12576" xr:uid="{00000000-0005-0000-0000-0000271C0000}"/>
    <cellStyle name="Normal 12 8 3 2 2" xfId="26010" xr:uid="{00000000-0005-0000-0000-0000281C0000}"/>
    <cellStyle name="Normal 12 8 3 2 2 2" xfId="52922" xr:uid="{00000000-0005-0000-0000-0000291C0000}"/>
    <cellStyle name="Normal 12 8 3 2 3" xfId="39488" xr:uid="{00000000-0005-0000-0000-00002A1C0000}"/>
    <cellStyle name="Normal 12 8 3 3" xfId="8098" xr:uid="{00000000-0005-0000-0000-00002B1C0000}"/>
    <cellStyle name="Normal 12 8 3 3 2" xfId="21532" xr:uid="{00000000-0005-0000-0000-00002C1C0000}"/>
    <cellStyle name="Normal 12 8 3 3 2 2" xfId="48444" xr:uid="{00000000-0005-0000-0000-00002D1C0000}"/>
    <cellStyle name="Normal 12 8 3 3 3" xfId="35010" xr:uid="{00000000-0005-0000-0000-00002E1C0000}"/>
    <cellStyle name="Normal 12 8 3 4" xfId="17053" xr:uid="{00000000-0005-0000-0000-00002F1C0000}"/>
    <cellStyle name="Normal 12 8 3 4 2" xfId="43965" xr:uid="{00000000-0005-0000-0000-0000301C0000}"/>
    <cellStyle name="Normal 12 8 3 5" xfId="30531" xr:uid="{00000000-0005-0000-0000-0000311C0000}"/>
    <cellStyle name="Normal 12 8 4" xfId="10339" xr:uid="{00000000-0005-0000-0000-0000321C0000}"/>
    <cellStyle name="Normal 12 8 4 2" xfId="23773" xr:uid="{00000000-0005-0000-0000-0000331C0000}"/>
    <cellStyle name="Normal 12 8 4 2 2" xfId="50685" xr:uid="{00000000-0005-0000-0000-0000341C0000}"/>
    <cellStyle name="Normal 12 8 4 3" xfId="37251" xr:uid="{00000000-0005-0000-0000-0000351C0000}"/>
    <cellStyle name="Normal 12 8 5" xfId="5861" xr:uid="{00000000-0005-0000-0000-0000361C0000}"/>
    <cellStyle name="Normal 12 8 5 2" xfId="19295" xr:uid="{00000000-0005-0000-0000-0000371C0000}"/>
    <cellStyle name="Normal 12 8 5 2 2" xfId="46207" xr:uid="{00000000-0005-0000-0000-0000381C0000}"/>
    <cellStyle name="Normal 12 8 5 3" xfId="32773" xr:uid="{00000000-0005-0000-0000-0000391C0000}"/>
    <cellStyle name="Normal 12 8 6" xfId="14816" xr:uid="{00000000-0005-0000-0000-00003A1C0000}"/>
    <cellStyle name="Normal 12 8 6 2" xfId="41728" xr:uid="{00000000-0005-0000-0000-00003B1C0000}"/>
    <cellStyle name="Normal 12 8 7" xfId="28294" xr:uid="{00000000-0005-0000-0000-00003C1C0000}"/>
    <cellStyle name="Normal 12 9" xfId="1830" xr:uid="{00000000-0005-0000-0000-00003D1C0000}"/>
    <cellStyle name="Normal 12 9 2" xfId="4067" xr:uid="{00000000-0005-0000-0000-00003E1C0000}"/>
    <cellStyle name="Normal 12 9 2 2" xfId="13024" xr:uid="{00000000-0005-0000-0000-00003F1C0000}"/>
    <cellStyle name="Normal 12 9 2 2 2" xfId="26458" xr:uid="{00000000-0005-0000-0000-0000401C0000}"/>
    <cellStyle name="Normal 12 9 2 2 2 2" xfId="53370" xr:uid="{00000000-0005-0000-0000-0000411C0000}"/>
    <cellStyle name="Normal 12 9 2 2 3" xfId="39936" xr:uid="{00000000-0005-0000-0000-0000421C0000}"/>
    <cellStyle name="Normal 12 9 2 3" xfId="8546" xr:uid="{00000000-0005-0000-0000-0000431C0000}"/>
    <cellStyle name="Normal 12 9 2 3 2" xfId="21980" xr:uid="{00000000-0005-0000-0000-0000441C0000}"/>
    <cellStyle name="Normal 12 9 2 3 2 2" xfId="48892" xr:uid="{00000000-0005-0000-0000-0000451C0000}"/>
    <cellStyle name="Normal 12 9 2 3 3" xfId="35458" xr:uid="{00000000-0005-0000-0000-0000461C0000}"/>
    <cellStyle name="Normal 12 9 2 4" xfId="17501" xr:uid="{00000000-0005-0000-0000-0000471C0000}"/>
    <cellStyle name="Normal 12 9 2 4 2" xfId="44413" xr:uid="{00000000-0005-0000-0000-0000481C0000}"/>
    <cellStyle name="Normal 12 9 2 5" xfId="30979" xr:uid="{00000000-0005-0000-0000-0000491C0000}"/>
    <cellStyle name="Normal 12 9 3" xfId="10787" xr:uid="{00000000-0005-0000-0000-00004A1C0000}"/>
    <cellStyle name="Normal 12 9 3 2" xfId="24221" xr:uid="{00000000-0005-0000-0000-00004B1C0000}"/>
    <cellStyle name="Normal 12 9 3 2 2" xfId="51133" xr:uid="{00000000-0005-0000-0000-00004C1C0000}"/>
    <cellStyle name="Normal 12 9 3 3" xfId="37699" xr:uid="{00000000-0005-0000-0000-00004D1C0000}"/>
    <cellStyle name="Normal 12 9 4" xfId="6309" xr:uid="{00000000-0005-0000-0000-00004E1C0000}"/>
    <cellStyle name="Normal 12 9 4 2" xfId="19743" xr:uid="{00000000-0005-0000-0000-00004F1C0000}"/>
    <cellStyle name="Normal 12 9 4 2 2" xfId="46655" xr:uid="{00000000-0005-0000-0000-0000501C0000}"/>
    <cellStyle name="Normal 12 9 4 3" xfId="33221" xr:uid="{00000000-0005-0000-0000-0000511C0000}"/>
    <cellStyle name="Normal 12 9 5" xfId="15264" xr:uid="{00000000-0005-0000-0000-0000521C0000}"/>
    <cellStyle name="Normal 12 9 5 2" xfId="42176" xr:uid="{00000000-0005-0000-0000-0000531C0000}"/>
    <cellStyle name="Normal 12 9 6" xfId="28742" xr:uid="{00000000-0005-0000-0000-0000541C0000}"/>
    <cellStyle name="Normal 13" xfId="660" xr:uid="{00000000-0005-0000-0000-0000551C0000}"/>
    <cellStyle name="Normal 13 10" xfId="2950" xr:uid="{00000000-0005-0000-0000-0000561C0000}"/>
    <cellStyle name="Normal 13 10 2" xfId="11907" xr:uid="{00000000-0005-0000-0000-0000571C0000}"/>
    <cellStyle name="Normal 13 10 2 2" xfId="25341" xr:uid="{00000000-0005-0000-0000-0000581C0000}"/>
    <cellStyle name="Normal 13 10 2 2 2" xfId="52253" xr:uid="{00000000-0005-0000-0000-0000591C0000}"/>
    <cellStyle name="Normal 13 10 2 3" xfId="38819" xr:uid="{00000000-0005-0000-0000-00005A1C0000}"/>
    <cellStyle name="Normal 13 10 3" xfId="7429" xr:uid="{00000000-0005-0000-0000-00005B1C0000}"/>
    <cellStyle name="Normal 13 10 3 2" xfId="20863" xr:uid="{00000000-0005-0000-0000-00005C1C0000}"/>
    <cellStyle name="Normal 13 10 3 2 2" xfId="47775" xr:uid="{00000000-0005-0000-0000-00005D1C0000}"/>
    <cellStyle name="Normal 13 10 3 3" xfId="34341" xr:uid="{00000000-0005-0000-0000-00005E1C0000}"/>
    <cellStyle name="Normal 13 10 4" xfId="16384" xr:uid="{00000000-0005-0000-0000-00005F1C0000}"/>
    <cellStyle name="Normal 13 10 4 2" xfId="43296" xr:uid="{00000000-0005-0000-0000-0000601C0000}"/>
    <cellStyle name="Normal 13 10 5" xfId="29862" xr:uid="{00000000-0005-0000-0000-0000611C0000}"/>
    <cellStyle name="Normal 13 11" xfId="9670" xr:uid="{00000000-0005-0000-0000-0000621C0000}"/>
    <cellStyle name="Normal 13 11 2" xfId="23104" xr:uid="{00000000-0005-0000-0000-0000631C0000}"/>
    <cellStyle name="Normal 13 11 2 2" xfId="50016" xr:uid="{00000000-0005-0000-0000-0000641C0000}"/>
    <cellStyle name="Normal 13 11 3" xfId="36582" xr:uid="{00000000-0005-0000-0000-0000651C0000}"/>
    <cellStyle name="Normal 13 12" xfId="5192" xr:uid="{00000000-0005-0000-0000-0000661C0000}"/>
    <cellStyle name="Normal 13 12 2" xfId="18626" xr:uid="{00000000-0005-0000-0000-0000671C0000}"/>
    <cellStyle name="Normal 13 12 2 2" xfId="45538" xr:uid="{00000000-0005-0000-0000-0000681C0000}"/>
    <cellStyle name="Normal 13 12 3" xfId="32104" xr:uid="{00000000-0005-0000-0000-0000691C0000}"/>
    <cellStyle name="Normal 13 13" xfId="14147" xr:uid="{00000000-0005-0000-0000-00006A1C0000}"/>
    <cellStyle name="Normal 13 13 2" xfId="41059" xr:uid="{00000000-0005-0000-0000-00006B1C0000}"/>
    <cellStyle name="Normal 13 14" xfId="27625" xr:uid="{00000000-0005-0000-0000-00006C1C0000}"/>
    <cellStyle name="Normal 13 2" xfId="687" xr:uid="{00000000-0005-0000-0000-00006D1C0000}"/>
    <cellStyle name="Normal 13 2 10" xfId="5212" xr:uid="{00000000-0005-0000-0000-00006E1C0000}"/>
    <cellStyle name="Normal 13 2 10 2" xfId="18646" xr:uid="{00000000-0005-0000-0000-00006F1C0000}"/>
    <cellStyle name="Normal 13 2 10 2 2" xfId="45558" xr:uid="{00000000-0005-0000-0000-0000701C0000}"/>
    <cellStyle name="Normal 13 2 10 3" xfId="32124" xr:uid="{00000000-0005-0000-0000-0000711C0000}"/>
    <cellStyle name="Normal 13 2 11" xfId="14167" xr:uid="{00000000-0005-0000-0000-0000721C0000}"/>
    <cellStyle name="Normal 13 2 11 2" xfId="41079" xr:uid="{00000000-0005-0000-0000-0000731C0000}"/>
    <cellStyle name="Normal 13 2 12" xfId="27645" xr:uid="{00000000-0005-0000-0000-0000741C0000}"/>
    <cellStyle name="Normal 13 2 2" xfId="831" xr:uid="{00000000-0005-0000-0000-0000751C0000}"/>
    <cellStyle name="Normal 13 2 2 10" xfId="27789" xr:uid="{00000000-0005-0000-0000-0000761C0000}"/>
    <cellStyle name="Normal 13 2 2 2" xfId="1099" xr:uid="{00000000-0005-0000-0000-0000771C0000}"/>
    <cellStyle name="Normal 13 2 2 2 2" xfId="1770" xr:uid="{00000000-0005-0000-0000-0000781C0000}"/>
    <cellStyle name="Normal 13 2 2 2 2 2" xfId="2888" xr:uid="{00000000-0005-0000-0000-0000791C0000}"/>
    <cellStyle name="Normal 13 2 2 2 2 2 2" xfId="5125" xr:uid="{00000000-0005-0000-0000-00007A1C0000}"/>
    <cellStyle name="Normal 13 2 2 2 2 2 2 2" xfId="14082" xr:uid="{00000000-0005-0000-0000-00007B1C0000}"/>
    <cellStyle name="Normal 13 2 2 2 2 2 2 2 2" xfId="27516" xr:uid="{00000000-0005-0000-0000-00007C1C0000}"/>
    <cellStyle name="Normal 13 2 2 2 2 2 2 2 2 2" xfId="54428" xr:uid="{00000000-0005-0000-0000-00007D1C0000}"/>
    <cellStyle name="Normal 13 2 2 2 2 2 2 2 3" xfId="40994" xr:uid="{00000000-0005-0000-0000-00007E1C0000}"/>
    <cellStyle name="Normal 13 2 2 2 2 2 2 3" xfId="9604" xr:uid="{00000000-0005-0000-0000-00007F1C0000}"/>
    <cellStyle name="Normal 13 2 2 2 2 2 2 3 2" xfId="23038" xr:uid="{00000000-0005-0000-0000-0000801C0000}"/>
    <cellStyle name="Normal 13 2 2 2 2 2 2 3 2 2" xfId="49950" xr:uid="{00000000-0005-0000-0000-0000811C0000}"/>
    <cellStyle name="Normal 13 2 2 2 2 2 2 3 3" xfId="36516" xr:uid="{00000000-0005-0000-0000-0000821C0000}"/>
    <cellStyle name="Normal 13 2 2 2 2 2 2 4" xfId="18559" xr:uid="{00000000-0005-0000-0000-0000831C0000}"/>
    <cellStyle name="Normal 13 2 2 2 2 2 2 4 2" xfId="45471" xr:uid="{00000000-0005-0000-0000-0000841C0000}"/>
    <cellStyle name="Normal 13 2 2 2 2 2 2 5" xfId="32037" xr:uid="{00000000-0005-0000-0000-0000851C0000}"/>
    <cellStyle name="Normal 13 2 2 2 2 2 3" xfId="11845" xr:uid="{00000000-0005-0000-0000-0000861C0000}"/>
    <cellStyle name="Normal 13 2 2 2 2 2 3 2" xfId="25279" xr:uid="{00000000-0005-0000-0000-0000871C0000}"/>
    <cellStyle name="Normal 13 2 2 2 2 2 3 2 2" xfId="52191" xr:uid="{00000000-0005-0000-0000-0000881C0000}"/>
    <cellStyle name="Normal 13 2 2 2 2 2 3 3" xfId="38757" xr:uid="{00000000-0005-0000-0000-0000891C0000}"/>
    <cellStyle name="Normal 13 2 2 2 2 2 4" xfId="7367" xr:uid="{00000000-0005-0000-0000-00008A1C0000}"/>
    <cellStyle name="Normal 13 2 2 2 2 2 4 2" xfId="20801" xr:uid="{00000000-0005-0000-0000-00008B1C0000}"/>
    <cellStyle name="Normal 13 2 2 2 2 2 4 2 2" xfId="47713" xr:uid="{00000000-0005-0000-0000-00008C1C0000}"/>
    <cellStyle name="Normal 13 2 2 2 2 2 4 3" xfId="34279" xr:uid="{00000000-0005-0000-0000-00008D1C0000}"/>
    <cellStyle name="Normal 13 2 2 2 2 2 5" xfId="16322" xr:uid="{00000000-0005-0000-0000-00008E1C0000}"/>
    <cellStyle name="Normal 13 2 2 2 2 2 5 2" xfId="43234" xr:uid="{00000000-0005-0000-0000-00008F1C0000}"/>
    <cellStyle name="Normal 13 2 2 2 2 2 6" xfId="29800" xr:uid="{00000000-0005-0000-0000-0000901C0000}"/>
    <cellStyle name="Normal 13 2 2 2 2 3" xfId="4007" xr:uid="{00000000-0005-0000-0000-0000911C0000}"/>
    <cellStyle name="Normal 13 2 2 2 2 3 2" xfId="12964" xr:uid="{00000000-0005-0000-0000-0000921C0000}"/>
    <cellStyle name="Normal 13 2 2 2 2 3 2 2" xfId="26398" xr:uid="{00000000-0005-0000-0000-0000931C0000}"/>
    <cellStyle name="Normal 13 2 2 2 2 3 2 2 2" xfId="53310" xr:uid="{00000000-0005-0000-0000-0000941C0000}"/>
    <cellStyle name="Normal 13 2 2 2 2 3 2 3" xfId="39876" xr:uid="{00000000-0005-0000-0000-0000951C0000}"/>
    <cellStyle name="Normal 13 2 2 2 2 3 3" xfId="8486" xr:uid="{00000000-0005-0000-0000-0000961C0000}"/>
    <cellStyle name="Normal 13 2 2 2 2 3 3 2" xfId="21920" xr:uid="{00000000-0005-0000-0000-0000971C0000}"/>
    <cellStyle name="Normal 13 2 2 2 2 3 3 2 2" xfId="48832" xr:uid="{00000000-0005-0000-0000-0000981C0000}"/>
    <cellStyle name="Normal 13 2 2 2 2 3 3 3" xfId="35398" xr:uid="{00000000-0005-0000-0000-0000991C0000}"/>
    <cellStyle name="Normal 13 2 2 2 2 3 4" xfId="17441" xr:uid="{00000000-0005-0000-0000-00009A1C0000}"/>
    <cellStyle name="Normal 13 2 2 2 2 3 4 2" xfId="44353" xr:uid="{00000000-0005-0000-0000-00009B1C0000}"/>
    <cellStyle name="Normal 13 2 2 2 2 3 5" xfId="30919" xr:uid="{00000000-0005-0000-0000-00009C1C0000}"/>
    <cellStyle name="Normal 13 2 2 2 2 4" xfId="10727" xr:uid="{00000000-0005-0000-0000-00009D1C0000}"/>
    <cellStyle name="Normal 13 2 2 2 2 4 2" xfId="24161" xr:uid="{00000000-0005-0000-0000-00009E1C0000}"/>
    <cellStyle name="Normal 13 2 2 2 2 4 2 2" xfId="51073" xr:uid="{00000000-0005-0000-0000-00009F1C0000}"/>
    <cellStyle name="Normal 13 2 2 2 2 4 3" xfId="37639" xr:uid="{00000000-0005-0000-0000-0000A01C0000}"/>
    <cellStyle name="Normal 13 2 2 2 2 5" xfId="6249" xr:uid="{00000000-0005-0000-0000-0000A11C0000}"/>
    <cellStyle name="Normal 13 2 2 2 2 5 2" xfId="19683" xr:uid="{00000000-0005-0000-0000-0000A21C0000}"/>
    <cellStyle name="Normal 13 2 2 2 2 5 2 2" xfId="46595" xr:uid="{00000000-0005-0000-0000-0000A31C0000}"/>
    <cellStyle name="Normal 13 2 2 2 2 5 3" xfId="33161" xr:uid="{00000000-0005-0000-0000-0000A41C0000}"/>
    <cellStyle name="Normal 13 2 2 2 2 6" xfId="15204" xr:uid="{00000000-0005-0000-0000-0000A51C0000}"/>
    <cellStyle name="Normal 13 2 2 2 2 6 2" xfId="42116" xr:uid="{00000000-0005-0000-0000-0000A61C0000}"/>
    <cellStyle name="Normal 13 2 2 2 2 7" xfId="28682" xr:uid="{00000000-0005-0000-0000-0000A71C0000}"/>
    <cellStyle name="Normal 13 2 2 2 3" xfId="2218" xr:uid="{00000000-0005-0000-0000-0000A81C0000}"/>
    <cellStyle name="Normal 13 2 2 2 3 2" xfId="4455" xr:uid="{00000000-0005-0000-0000-0000A91C0000}"/>
    <cellStyle name="Normal 13 2 2 2 3 2 2" xfId="13412" xr:uid="{00000000-0005-0000-0000-0000AA1C0000}"/>
    <cellStyle name="Normal 13 2 2 2 3 2 2 2" xfId="26846" xr:uid="{00000000-0005-0000-0000-0000AB1C0000}"/>
    <cellStyle name="Normal 13 2 2 2 3 2 2 2 2" xfId="53758" xr:uid="{00000000-0005-0000-0000-0000AC1C0000}"/>
    <cellStyle name="Normal 13 2 2 2 3 2 2 3" xfId="40324" xr:uid="{00000000-0005-0000-0000-0000AD1C0000}"/>
    <cellStyle name="Normal 13 2 2 2 3 2 3" xfId="8934" xr:uid="{00000000-0005-0000-0000-0000AE1C0000}"/>
    <cellStyle name="Normal 13 2 2 2 3 2 3 2" xfId="22368" xr:uid="{00000000-0005-0000-0000-0000AF1C0000}"/>
    <cellStyle name="Normal 13 2 2 2 3 2 3 2 2" xfId="49280" xr:uid="{00000000-0005-0000-0000-0000B01C0000}"/>
    <cellStyle name="Normal 13 2 2 2 3 2 3 3" xfId="35846" xr:uid="{00000000-0005-0000-0000-0000B11C0000}"/>
    <cellStyle name="Normal 13 2 2 2 3 2 4" xfId="17889" xr:uid="{00000000-0005-0000-0000-0000B21C0000}"/>
    <cellStyle name="Normal 13 2 2 2 3 2 4 2" xfId="44801" xr:uid="{00000000-0005-0000-0000-0000B31C0000}"/>
    <cellStyle name="Normal 13 2 2 2 3 2 5" xfId="31367" xr:uid="{00000000-0005-0000-0000-0000B41C0000}"/>
    <cellStyle name="Normal 13 2 2 2 3 3" xfId="11175" xr:uid="{00000000-0005-0000-0000-0000B51C0000}"/>
    <cellStyle name="Normal 13 2 2 2 3 3 2" xfId="24609" xr:uid="{00000000-0005-0000-0000-0000B61C0000}"/>
    <cellStyle name="Normal 13 2 2 2 3 3 2 2" xfId="51521" xr:uid="{00000000-0005-0000-0000-0000B71C0000}"/>
    <cellStyle name="Normal 13 2 2 2 3 3 3" xfId="38087" xr:uid="{00000000-0005-0000-0000-0000B81C0000}"/>
    <cellStyle name="Normal 13 2 2 2 3 4" xfId="6697" xr:uid="{00000000-0005-0000-0000-0000B91C0000}"/>
    <cellStyle name="Normal 13 2 2 2 3 4 2" xfId="20131" xr:uid="{00000000-0005-0000-0000-0000BA1C0000}"/>
    <cellStyle name="Normal 13 2 2 2 3 4 2 2" xfId="47043" xr:uid="{00000000-0005-0000-0000-0000BB1C0000}"/>
    <cellStyle name="Normal 13 2 2 2 3 4 3" xfId="33609" xr:uid="{00000000-0005-0000-0000-0000BC1C0000}"/>
    <cellStyle name="Normal 13 2 2 2 3 5" xfId="15652" xr:uid="{00000000-0005-0000-0000-0000BD1C0000}"/>
    <cellStyle name="Normal 13 2 2 2 3 5 2" xfId="42564" xr:uid="{00000000-0005-0000-0000-0000BE1C0000}"/>
    <cellStyle name="Normal 13 2 2 2 3 6" xfId="29130" xr:uid="{00000000-0005-0000-0000-0000BF1C0000}"/>
    <cellStyle name="Normal 13 2 2 2 4" xfId="3337" xr:uid="{00000000-0005-0000-0000-0000C01C0000}"/>
    <cellStyle name="Normal 13 2 2 2 4 2" xfId="12294" xr:uid="{00000000-0005-0000-0000-0000C11C0000}"/>
    <cellStyle name="Normal 13 2 2 2 4 2 2" xfId="25728" xr:uid="{00000000-0005-0000-0000-0000C21C0000}"/>
    <cellStyle name="Normal 13 2 2 2 4 2 2 2" xfId="52640" xr:uid="{00000000-0005-0000-0000-0000C31C0000}"/>
    <cellStyle name="Normal 13 2 2 2 4 2 3" xfId="39206" xr:uid="{00000000-0005-0000-0000-0000C41C0000}"/>
    <cellStyle name="Normal 13 2 2 2 4 3" xfId="7816" xr:uid="{00000000-0005-0000-0000-0000C51C0000}"/>
    <cellStyle name="Normal 13 2 2 2 4 3 2" xfId="21250" xr:uid="{00000000-0005-0000-0000-0000C61C0000}"/>
    <cellStyle name="Normal 13 2 2 2 4 3 2 2" xfId="48162" xr:uid="{00000000-0005-0000-0000-0000C71C0000}"/>
    <cellStyle name="Normal 13 2 2 2 4 3 3" xfId="34728" xr:uid="{00000000-0005-0000-0000-0000C81C0000}"/>
    <cellStyle name="Normal 13 2 2 2 4 4" xfId="16771" xr:uid="{00000000-0005-0000-0000-0000C91C0000}"/>
    <cellStyle name="Normal 13 2 2 2 4 4 2" xfId="43683" xr:uid="{00000000-0005-0000-0000-0000CA1C0000}"/>
    <cellStyle name="Normal 13 2 2 2 4 5" xfId="30249" xr:uid="{00000000-0005-0000-0000-0000CB1C0000}"/>
    <cellStyle name="Normal 13 2 2 2 5" xfId="10057" xr:uid="{00000000-0005-0000-0000-0000CC1C0000}"/>
    <cellStyle name="Normal 13 2 2 2 5 2" xfId="23491" xr:uid="{00000000-0005-0000-0000-0000CD1C0000}"/>
    <cellStyle name="Normal 13 2 2 2 5 2 2" xfId="50403" xr:uid="{00000000-0005-0000-0000-0000CE1C0000}"/>
    <cellStyle name="Normal 13 2 2 2 5 3" xfId="36969" xr:uid="{00000000-0005-0000-0000-0000CF1C0000}"/>
    <cellStyle name="Normal 13 2 2 2 6" xfId="5579" xr:uid="{00000000-0005-0000-0000-0000D01C0000}"/>
    <cellStyle name="Normal 13 2 2 2 6 2" xfId="19013" xr:uid="{00000000-0005-0000-0000-0000D11C0000}"/>
    <cellStyle name="Normal 13 2 2 2 6 2 2" xfId="45925" xr:uid="{00000000-0005-0000-0000-0000D21C0000}"/>
    <cellStyle name="Normal 13 2 2 2 6 3" xfId="32491" xr:uid="{00000000-0005-0000-0000-0000D31C0000}"/>
    <cellStyle name="Normal 13 2 2 2 7" xfId="14534" xr:uid="{00000000-0005-0000-0000-0000D41C0000}"/>
    <cellStyle name="Normal 13 2 2 2 7 2" xfId="41446" xr:uid="{00000000-0005-0000-0000-0000D51C0000}"/>
    <cellStyle name="Normal 13 2 2 2 8" xfId="28012" xr:uid="{00000000-0005-0000-0000-0000D61C0000}"/>
    <cellStyle name="Normal 13 2 2 3" xfId="1324" xr:uid="{00000000-0005-0000-0000-0000D71C0000}"/>
    <cellStyle name="Normal 13 2 2 3 2" xfId="2442" xr:uid="{00000000-0005-0000-0000-0000D81C0000}"/>
    <cellStyle name="Normal 13 2 2 3 2 2" xfId="4679" xr:uid="{00000000-0005-0000-0000-0000D91C0000}"/>
    <cellStyle name="Normal 13 2 2 3 2 2 2" xfId="13636" xr:uid="{00000000-0005-0000-0000-0000DA1C0000}"/>
    <cellStyle name="Normal 13 2 2 3 2 2 2 2" xfId="27070" xr:uid="{00000000-0005-0000-0000-0000DB1C0000}"/>
    <cellStyle name="Normal 13 2 2 3 2 2 2 2 2" xfId="53982" xr:uid="{00000000-0005-0000-0000-0000DC1C0000}"/>
    <cellStyle name="Normal 13 2 2 3 2 2 2 3" xfId="40548" xr:uid="{00000000-0005-0000-0000-0000DD1C0000}"/>
    <cellStyle name="Normal 13 2 2 3 2 2 3" xfId="9158" xr:uid="{00000000-0005-0000-0000-0000DE1C0000}"/>
    <cellStyle name="Normal 13 2 2 3 2 2 3 2" xfId="22592" xr:uid="{00000000-0005-0000-0000-0000DF1C0000}"/>
    <cellStyle name="Normal 13 2 2 3 2 2 3 2 2" xfId="49504" xr:uid="{00000000-0005-0000-0000-0000E01C0000}"/>
    <cellStyle name="Normal 13 2 2 3 2 2 3 3" xfId="36070" xr:uid="{00000000-0005-0000-0000-0000E11C0000}"/>
    <cellStyle name="Normal 13 2 2 3 2 2 4" xfId="18113" xr:uid="{00000000-0005-0000-0000-0000E21C0000}"/>
    <cellStyle name="Normal 13 2 2 3 2 2 4 2" xfId="45025" xr:uid="{00000000-0005-0000-0000-0000E31C0000}"/>
    <cellStyle name="Normal 13 2 2 3 2 2 5" xfId="31591" xr:uid="{00000000-0005-0000-0000-0000E41C0000}"/>
    <cellStyle name="Normal 13 2 2 3 2 3" xfId="11399" xr:uid="{00000000-0005-0000-0000-0000E51C0000}"/>
    <cellStyle name="Normal 13 2 2 3 2 3 2" xfId="24833" xr:uid="{00000000-0005-0000-0000-0000E61C0000}"/>
    <cellStyle name="Normal 13 2 2 3 2 3 2 2" xfId="51745" xr:uid="{00000000-0005-0000-0000-0000E71C0000}"/>
    <cellStyle name="Normal 13 2 2 3 2 3 3" xfId="38311" xr:uid="{00000000-0005-0000-0000-0000E81C0000}"/>
    <cellStyle name="Normal 13 2 2 3 2 4" xfId="6921" xr:uid="{00000000-0005-0000-0000-0000E91C0000}"/>
    <cellStyle name="Normal 13 2 2 3 2 4 2" xfId="20355" xr:uid="{00000000-0005-0000-0000-0000EA1C0000}"/>
    <cellStyle name="Normal 13 2 2 3 2 4 2 2" xfId="47267" xr:uid="{00000000-0005-0000-0000-0000EB1C0000}"/>
    <cellStyle name="Normal 13 2 2 3 2 4 3" xfId="33833" xr:uid="{00000000-0005-0000-0000-0000EC1C0000}"/>
    <cellStyle name="Normal 13 2 2 3 2 5" xfId="15876" xr:uid="{00000000-0005-0000-0000-0000ED1C0000}"/>
    <cellStyle name="Normal 13 2 2 3 2 5 2" xfId="42788" xr:uid="{00000000-0005-0000-0000-0000EE1C0000}"/>
    <cellStyle name="Normal 13 2 2 3 2 6" xfId="29354" xr:uid="{00000000-0005-0000-0000-0000EF1C0000}"/>
    <cellStyle name="Normal 13 2 2 3 3" xfId="3561" xr:uid="{00000000-0005-0000-0000-0000F01C0000}"/>
    <cellStyle name="Normal 13 2 2 3 3 2" xfId="12518" xr:uid="{00000000-0005-0000-0000-0000F11C0000}"/>
    <cellStyle name="Normal 13 2 2 3 3 2 2" xfId="25952" xr:uid="{00000000-0005-0000-0000-0000F21C0000}"/>
    <cellStyle name="Normal 13 2 2 3 3 2 2 2" xfId="52864" xr:uid="{00000000-0005-0000-0000-0000F31C0000}"/>
    <cellStyle name="Normal 13 2 2 3 3 2 3" xfId="39430" xr:uid="{00000000-0005-0000-0000-0000F41C0000}"/>
    <cellStyle name="Normal 13 2 2 3 3 3" xfId="8040" xr:uid="{00000000-0005-0000-0000-0000F51C0000}"/>
    <cellStyle name="Normal 13 2 2 3 3 3 2" xfId="21474" xr:uid="{00000000-0005-0000-0000-0000F61C0000}"/>
    <cellStyle name="Normal 13 2 2 3 3 3 2 2" xfId="48386" xr:uid="{00000000-0005-0000-0000-0000F71C0000}"/>
    <cellStyle name="Normal 13 2 2 3 3 3 3" xfId="34952" xr:uid="{00000000-0005-0000-0000-0000F81C0000}"/>
    <cellStyle name="Normal 13 2 2 3 3 4" xfId="16995" xr:uid="{00000000-0005-0000-0000-0000F91C0000}"/>
    <cellStyle name="Normal 13 2 2 3 3 4 2" xfId="43907" xr:uid="{00000000-0005-0000-0000-0000FA1C0000}"/>
    <cellStyle name="Normal 13 2 2 3 3 5" xfId="30473" xr:uid="{00000000-0005-0000-0000-0000FB1C0000}"/>
    <cellStyle name="Normal 13 2 2 3 4" xfId="10281" xr:uid="{00000000-0005-0000-0000-0000FC1C0000}"/>
    <cellStyle name="Normal 13 2 2 3 4 2" xfId="23715" xr:uid="{00000000-0005-0000-0000-0000FD1C0000}"/>
    <cellStyle name="Normal 13 2 2 3 4 2 2" xfId="50627" xr:uid="{00000000-0005-0000-0000-0000FE1C0000}"/>
    <cellStyle name="Normal 13 2 2 3 4 3" xfId="37193" xr:uid="{00000000-0005-0000-0000-0000FF1C0000}"/>
    <cellStyle name="Normal 13 2 2 3 5" xfId="5803" xr:uid="{00000000-0005-0000-0000-0000001D0000}"/>
    <cellStyle name="Normal 13 2 2 3 5 2" xfId="19237" xr:uid="{00000000-0005-0000-0000-0000011D0000}"/>
    <cellStyle name="Normal 13 2 2 3 5 2 2" xfId="46149" xr:uid="{00000000-0005-0000-0000-0000021D0000}"/>
    <cellStyle name="Normal 13 2 2 3 5 3" xfId="32715" xr:uid="{00000000-0005-0000-0000-0000031D0000}"/>
    <cellStyle name="Normal 13 2 2 3 6" xfId="14758" xr:uid="{00000000-0005-0000-0000-0000041D0000}"/>
    <cellStyle name="Normal 13 2 2 3 6 2" xfId="41670" xr:uid="{00000000-0005-0000-0000-0000051D0000}"/>
    <cellStyle name="Normal 13 2 2 3 7" xfId="28236" xr:uid="{00000000-0005-0000-0000-0000061D0000}"/>
    <cellStyle name="Normal 13 2 2 4" xfId="1547" xr:uid="{00000000-0005-0000-0000-0000071D0000}"/>
    <cellStyle name="Normal 13 2 2 4 2" xfId="2665" xr:uid="{00000000-0005-0000-0000-0000081D0000}"/>
    <cellStyle name="Normal 13 2 2 4 2 2" xfId="4902" xr:uid="{00000000-0005-0000-0000-0000091D0000}"/>
    <cellStyle name="Normal 13 2 2 4 2 2 2" xfId="13859" xr:uid="{00000000-0005-0000-0000-00000A1D0000}"/>
    <cellStyle name="Normal 13 2 2 4 2 2 2 2" xfId="27293" xr:uid="{00000000-0005-0000-0000-00000B1D0000}"/>
    <cellStyle name="Normal 13 2 2 4 2 2 2 2 2" xfId="54205" xr:uid="{00000000-0005-0000-0000-00000C1D0000}"/>
    <cellStyle name="Normal 13 2 2 4 2 2 2 3" xfId="40771" xr:uid="{00000000-0005-0000-0000-00000D1D0000}"/>
    <cellStyle name="Normal 13 2 2 4 2 2 3" xfId="9381" xr:uid="{00000000-0005-0000-0000-00000E1D0000}"/>
    <cellStyle name="Normal 13 2 2 4 2 2 3 2" xfId="22815" xr:uid="{00000000-0005-0000-0000-00000F1D0000}"/>
    <cellStyle name="Normal 13 2 2 4 2 2 3 2 2" xfId="49727" xr:uid="{00000000-0005-0000-0000-0000101D0000}"/>
    <cellStyle name="Normal 13 2 2 4 2 2 3 3" xfId="36293" xr:uid="{00000000-0005-0000-0000-0000111D0000}"/>
    <cellStyle name="Normal 13 2 2 4 2 2 4" xfId="18336" xr:uid="{00000000-0005-0000-0000-0000121D0000}"/>
    <cellStyle name="Normal 13 2 2 4 2 2 4 2" xfId="45248" xr:uid="{00000000-0005-0000-0000-0000131D0000}"/>
    <cellStyle name="Normal 13 2 2 4 2 2 5" xfId="31814" xr:uid="{00000000-0005-0000-0000-0000141D0000}"/>
    <cellStyle name="Normal 13 2 2 4 2 3" xfId="11622" xr:uid="{00000000-0005-0000-0000-0000151D0000}"/>
    <cellStyle name="Normal 13 2 2 4 2 3 2" xfId="25056" xr:uid="{00000000-0005-0000-0000-0000161D0000}"/>
    <cellStyle name="Normal 13 2 2 4 2 3 2 2" xfId="51968" xr:uid="{00000000-0005-0000-0000-0000171D0000}"/>
    <cellStyle name="Normal 13 2 2 4 2 3 3" xfId="38534" xr:uid="{00000000-0005-0000-0000-0000181D0000}"/>
    <cellStyle name="Normal 13 2 2 4 2 4" xfId="7144" xr:uid="{00000000-0005-0000-0000-0000191D0000}"/>
    <cellStyle name="Normal 13 2 2 4 2 4 2" xfId="20578" xr:uid="{00000000-0005-0000-0000-00001A1D0000}"/>
    <cellStyle name="Normal 13 2 2 4 2 4 2 2" xfId="47490" xr:uid="{00000000-0005-0000-0000-00001B1D0000}"/>
    <cellStyle name="Normal 13 2 2 4 2 4 3" xfId="34056" xr:uid="{00000000-0005-0000-0000-00001C1D0000}"/>
    <cellStyle name="Normal 13 2 2 4 2 5" xfId="16099" xr:uid="{00000000-0005-0000-0000-00001D1D0000}"/>
    <cellStyle name="Normal 13 2 2 4 2 5 2" xfId="43011" xr:uid="{00000000-0005-0000-0000-00001E1D0000}"/>
    <cellStyle name="Normal 13 2 2 4 2 6" xfId="29577" xr:uid="{00000000-0005-0000-0000-00001F1D0000}"/>
    <cellStyle name="Normal 13 2 2 4 3" xfId="3784" xr:uid="{00000000-0005-0000-0000-0000201D0000}"/>
    <cellStyle name="Normal 13 2 2 4 3 2" xfId="12741" xr:uid="{00000000-0005-0000-0000-0000211D0000}"/>
    <cellStyle name="Normal 13 2 2 4 3 2 2" xfId="26175" xr:uid="{00000000-0005-0000-0000-0000221D0000}"/>
    <cellStyle name="Normal 13 2 2 4 3 2 2 2" xfId="53087" xr:uid="{00000000-0005-0000-0000-0000231D0000}"/>
    <cellStyle name="Normal 13 2 2 4 3 2 3" xfId="39653" xr:uid="{00000000-0005-0000-0000-0000241D0000}"/>
    <cellStyle name="Normal 13 2 2 4 3 3" xfId="8263" xr:uid="{00000000-0005-0000-0000-0000251D0000}"/>
    <cellStyle name="Normal 13 2 2 4 3 3 2" xfId="21697" xr:uid="{00000000-0005-0000-0000-0000261D0000}"/>
    <cellStyle name="Normal 13 2 2 4 3 3 2 2" xfId="48609" xr:uid="{00000000-0005-0000-0000-0000271D0000}"/>
    <cellStyle name="Normal 13 2 2 4 3 3 3" xfId="35175" xr:uid="{00000000-0005-0000-0000-0000281D0000}"/>
    <cellStyle name="Normal 13 2 2 4 3 4" xfId="17218" xr:uid="{00000000-0005-0000-0000-0000291D0000}"/>
    <cellStyle name="Normal 13 2 2 4 3 4 2" xfId="44130" xr:uid="{00000000-0005-0000-0000-00002A1D0000}"/>
    <cellStyle name="Normal 13 2 2 4 3 5" xfId="30696" xr:uid="{00000000-0005-0000-0000-00002B1D0000}"/>
    <cellStyle name="Normal 13 2 2 4 4" xfId="10504" xr:uid="{00000000-0005-0000-0000-00002C1D0000}"/>
    <cellStyle name="Normal 13 2 2 4 4 2" xfId="23938" xr:uid="{00000000-0005-0000-0000-00002D1D0000}"/>
    <cellStyle name="Normal 13 2 2 4 4 2 2" xfId="50850" xr:uid="{00000000-0005-0000-0000-00002E1D0000}"/>
    <cellStyle name="Normal 13 2 2 4 4 3" xfId="37416" xr:uid="{00000000-0005-0000-0000-00002F1D0000}"/>
    <cellStyle name="Normal 13 2 2 4 5" xfId="6026" xr:uid="{00000000-0005-0000-0000-0000301D0000}"/>
    <cellStyle name="Normal 13 2 2 4 5 2" xfId="19460" xr:uid="{00000000-0005-0000-0000-0000311D0000}"/>
    <cellStyle name="Normal 13 2 2 4 5 2 2" xfId="46372" xr:uid="{00000000-0005-0000-0000-0000321D0000}"/>
    <cellStyle name="Normal 13 2 2 4 5 3" xfId="32938" xr:uid="{00000000-0005-0000-0000-0000331D0000}"/>
    <cellStyle name="Normal 13 2 2 4 6" xfId="14981" xr:uid="{00000000-0005-0000-0000-0000341D0000}"/>
    <cellStyle name="Normal 13 2 2 4 6 2" xfId="41893" xr:uid="{00000000-0005-0000-0000-0000351D0000}"/>
    <cellStyle name="Normal 13 2 2 4 7" xfId="28459" xr:uid="{00000000-0005-0000-0000-0000361D0000}"/>
    <cellStyle name="Normal 13 2 2 5" xfId="1995" xr:uid="{00000000-0005-0000-0000-0000371D0000}"/>
    <cellStyle name="Normal 13 2 2 5 2" xfId="4232" xr:uid="{00000000-0005-0000-0000-0000381D0000}"/>
    <cellStyle name="Normal 13 2 2 5 2 2" xfId="13189" xr:uid="{00000000-0005-0000-0000-0000391D0000}"/>
    <cellStyle name="Normal 13 2 2 5 2 2 2" xfId="26623" xr:uid="{00000000-0005-0000-0000-00003A1D0000}"/>
    <cellStyle name="Normal 13 2 2 5 2 2 2 2" xfId="53535" xr:uid="{00000000-0005-0000-0000-00003B1D0000}"/>
    <cellStyle name="Normal 13 2 2 5 2 2 3" xfId="40101" xr:uid="{00000000-0005-0000-0000-00003C1D0000}"/>
    <cellStyle name="Normal 13 2 2 5 2 3" xfId="8711" xr:uid="{00000000-0005-0000-0000-00003D1D0000}"/>
    <cellStyle name="Normal 13 2 2 5 2 3 2" xfId="22145" xr:uid="{00000000-0005-0000-0000-00003E1D0000}"/>
    <cellStyle name="Normal 13 2 2 5 2 3 2 2" xfId="49057" xr:uid="{00000000-0005-0000-0000-00003F1D0000}"/>
    <cellStyle name="Normal 13 2 2 5 2 3 3" xfId="35623" xr:uid="{00000000-0005-0000-0000-0000401D0000}"/>
    <cellStyle name="Normal 13 2 2 5 2 4" xfId="17666" xr:uid="{00000000-0005-0000-0000-0000411D0000}"/>
    <cellStyle name="Normal 13 2 2 5 2 4 2" xfId="44578" xr:uid="{00000000-0005-0000-0000-0000421D0000}"/>
    <cellStyle name="Normal 13 2 2 5 2 5" xfId="31144" xr:uid="{00000000-0005-0000-0000-0000431D0000}"/>
    <cellStyle name="Normal 13 2 2 5 3" xfId="10952" xr:uid="{00000000-0005-0000-0000-0000441D0000}"/>
    <cellStyle name="Normal 13 2 2 5 3 2" xfId="24386" xr:uid="{00000000-0005-0000-0000-0000451D0000}"/>
    <cellStyle name="Normal 13 2 2 5 3 2 2" xfId="51298" xr:uid="{00000000-0005-0000-0000-0000461D0000}"/>
    <cellStyle name="Normal 13 2 2 5 3 3" xfId="37864" xr:uid="{00000000-0005-0000-0000-0000471D0000}"/>
    <cellStyle name="Normal 13 2 2 5 4" xfId="6474" xr:uid="{00000000-0005-0000-0000-0000481D0000}"/>
    <cellStyle name="Normal 13 2 2 5 4 2" xfId="19908" xr:uid="{00000000-0005-0000-0000-0000491D0000}"/>
    <cellStyle name="Normal 13 2 2 5 4 2 2" xfId="46820" xr:uid="{00000000-0005-0000-0000-00004A1D0000}"/>
    <cellStyle name="Normal 13 2 2 5 4 3" xfId="33386" xr:uid="{00000000-0005-0000-0000-00004B1D0000}"/>
    <cellStyle name="Normal 13 2 2 5 5" xfId="15429" xr:uid="{00000000-0005-0000-0000-00004C1D0000}"/>
    <cellStyle name="Normal 13 2 2 5 5 2" xfId="42341" xr:uid="{00000000-0005-0000-0000-00004D1D0000}"/>
    <cellStyle name="Normal 13 2 2 5 6" xfId="28907" xr:uid="{00000000-0005-0000-0000-00004E1D0000}"/>
    <cellStyle name="Normal 13 2 2 6" xfId="3114" xr:uid="{00000000-0005-0000-0000-00004F1D0000}"/>
    <cellStyle name="Normal 13 2 2 6 2" xfId="12071" xr:uid="{00000000-0005-0000-0000-0000501D0000}"/>
    <cellStyle name="Normal 13 2 2 6 2 2" xfId="25505" xr:uid="{00000000-0005-0000-0000-0000511D0000}"/>
    <cellStyle name="Normal 13 2 2 6 2 2 2" xfId="52417" xr:uid="{00000000-0005-0000-0000-0000521D0000}"/>
    <cellStyle name="Normal 13 2 2 6 2 3" xfId="38983" xr:uid="{00000000-0005-0000-0000-0000531D0000}"/>
    <cellStyle name="Normal 13 2 2 6 3" xfId="7593" xr:uid="{00000000-0005-0000-0000-0000541D0000}"/>
    <cellStyle name="Normal 13 2 2 6 3 2" xfId="21027" xr:uid="{00000000-0005-0000-0000-0000551D0000}"/>
    <cellStyle name="Normal 13 2 2 6 3 2 2" xfId="47939" xr:uid="{00000000-0005-0000-0000-0000561D0000}"/>
    <cellStyle name="Normal 13 2 2 6 3 3" xfId="34505" xr:uid="{00000000-0005-0000-0000-0000571D0000}"/>
    <cellStyle name="Normal 13 2 2 6 4" xfId="16548" xr:uid="{00000000-0005-0000-0000-0000581D0000}"/>
    <cellStyle name="Normal 13 2 2 6 4 2" xfId="43460" xr:uid="{00000000-0005-0000-0000-0000591D0000}"/>
    <cellStyle name="Normal 13 2 2 6 5" xfId="30026" xr:uid="{00000000-0005-0000-0000-00005A1D0000}"/>
    <cellStyle name="Normal 13 2 2 7" xfId="9834" xr:uid="{00000000-0005-0000-0000-00005B1D0000}"/>
    <cellStyle name="Normal 13 2 2 7 2" xfId="23268" xr:uid="{00000000-0005-0000-0000-00005C1D0000}"/>
    <cellStyle name="Normal 13 2 2 7 2 2" xfId="50180" xr:uid="{00000000-0005-0000-0000-00005D1D0000}"/>
    <cellStyle name="Normal 13 2 2 7 3" xfId="36746" xr:uid="{00000000-0005-0000-0000-00005E1D0000}"/>
    <cellStyle name="Normal 13 2 2 8" xfId="5356" xr:uid="{00000000-0005-0000-0000-00005F1D0000}"/>
    <cellStyle name="Normal 13 2 2 8 2" xfId="18790" xr:uid="{00000000-0005-0000-0000-0000601D0000}"/>
    <cellStyle name="Normal 13 2 2 8 2 2" xfId="45702" xr:uid="{00000000-0005-0000-0000-0000611D0000}"/>
    <cellStyle name="Normal 13 2 2 8 3" xfId="32268" xr:uid="{00000000-0005-0000-0000-0000621D0000}"/>
    <cellStyle name="Normal 13 2 2 9" xfId="14311" xr:uid="{00000000-0005-0000-0000-0000631D0000}"/>
    <cellStyle name="Normal 13 2 2 9 2" xfId="41223" xr:uid="{00000000-0005-0000-0000-0000641D0000}"/>
    <cellStyle name="Normal 13 2 3" xfId="759" xr:uid="{00000000-0005-0000-0000-0000651D0000}"/>
    <cellStyle name="Normal 13 2 3 10" xfId="27717" xr:uid="{00000000-0005-0000-0000-0000661D0000}"/>
    <cellStyle name="Normal 13 2 3 2" xfId="1027" xr:uid="{00000000-0005-0000-0000-0000671D0000}"/>
    <cellStyle name="Normal 13 2 3 2 2" xfId="1698" xr:uid="{00000000-0005-0000-0000-0000681D0000}"/>
    <cellStyle name="Normal 13 2 3 2 2 2" xfId="2816" xr:uid="{00000000-0005-0000-0000-0000691D0000}"/>
    <cellStyle name="Normal 13 2 3 2 2 2 2" xfId="5053" xr:uid="{00000000-0005-0000-0000-00006A1D0000}"/>
    <cellStyle name="Normal 13 2 3 2 2 2 2 2" xfId="14010" xr:uid="{00000000-0005-0000-0000-00006B1D0000}"/>
    <cellStyle name="Normal 13 2 3 2 2 2 2 2 2" xfId="27444" xr:uid="{00000000-0005-0000-0000-00006C1D0000}"/>
    <cellStyle name="Normal 13 2 3 2 2 2 2 2 2 2" xfId="54356" xr:uid="{00000000-0005-0000-0000-00006D1D0000}"/>
    <cellStyle name="Normal 13 2 3 2 2 2 2 2 3" xfId="40922" xr:uid="{00000000-0005-0000-0000-00006E1D0000}"/>
    <cellStyle name="Normal 13 2 3 2 2 2 2 3" xfId="9532" xr:uid="{00000000-0005-0000-0000-00006F1D0000}"/>
    <cellStyle name="Normal 13 2 3 2 2 2 2 3 2" xfId="22966" xr:uid="{00000000-0005-0000-0000-0000701D0000}"/>
    <cellStyle name="Normal 13 2 3 2 2 2 2 3 2 2" xfId="49878" xr:uid="{00000000-0005-0000-0000-0000711D0000}"/>
    <cellStyle name="Normal 13 2 3 2 2 2 2 3 3" xfId="36444" xr:uid="{00000000-0005-0000-0000-0000721D0000}"/>
    <cellStyle name="Normal 13 2 3 2 2 2 2 4" xfId="18487" xr:uid="{00000000-0005-0000-0000-0000731D0000}"/>
    <cellStyle name="Normal 13 2 3 2 2 2 2 4 2" xfId="45399" xr:uid="{00000000-0005-0000-0000-0000741D0000}"/>
    <cellStyle name="Normal 13 2 3 2 2 2 2 5" xfId="31965" xr:uid="{00000000-0005-0000-0000-0000751D0000}"/>
    <cellStyle name="Normal 13 2 3 2 2 2 3" xfId="11773" xr:uid="{00000000-0005-0000-0000-0000761D0000}"/>
    <cellStyle name="Normal 13 2 3 2 2 2 3 2" xfId="25207" xr:uid="{00000000-0005-0000-0000-0000771D0000}"/>
    <cellStyle name="Normal 13 2 3 2 2 2 3 2 2" xfId="52119" xr:uid="{00000000-0005-0000-0000-0000781D0000}"/>
    <cellStyle name="Normal 13 2 3 2 2 2 3 3" xfId="38685" xr:uid="{00000000-0005-0000-0000-0000791D0000}"/>
    <cellStyle name="Normal 13 2 3 2 2 2 4" xfId="7295" xr:uid="{00000000-0005-0000-0000-00007A1D0000}"/>
    <cellStyle name="Normal 13 2 3 2 2 2 4 2" xfId="20729" xr:uid="{00000000-0005-0000-0000-00007B1D0000}"/>
    <cellStyle name="Normal 13 2 3 2 2 2 4 2 2" xfId="47641" xr:uid="{00000000-0005-0000-0000-00007C1D0000}"/>
    <cellStyle name="Normal 13 2 3 2 2 2 4 3" xfId="34207" xr:uid="{00000000-0005-0000-0000-00007D1D0000}"/>
    <cellStyle name="Normal 13 2 3 2 2 2 5" xfId="16250" xr:uid="{00000000-0005-0000-0000-00007E1D0000}"/>
    <cellStyle name="Normal 13 2 3 2 2 2 5 2" xfId="43162" xr:uid="{00000000-0005-0000-0000-00007F1D0000}"/>
    <cellStyle name="Normal 13 2 3 2 2 2 6" xfId="29728" xr:uid="{00000000-0005-0000-0000-0000801D0000}"/>
    <cellStyle name="Normal 13 2 3 2 2 3" xfId="3935" xr:uid="{00000000-0005-0000-0000-0000811D0000}"/>
    <cellStyle name="Normal 13 2 3 2 2 3 2" xfId="12892" xr:uid="{00000000-0005-0000-0000-0000821D0000}"/>
    <cellStyle name="Normal 13 2 3 2 2 3 2 2" xfId="26326" xr:uid="{00000000-0005-0000-0000-0000831D0000}"/>
    <cellStyle name="Normal 13 2 3 2 2 3 2 2 2" xfId="53238" xr:uid="{00000000-0005-0000-0000-0000841D0000}"/>
    <cellStyle name="Normal 13 2 3 2 2 3 2 3" xfId="39804" xr:uid="{00000000-0005-0000-0000-0000851D0000}"/>
    <cellStyle name="Normal 13 2 3 2 2 3 3" xfId="8414" xr:uid="{00000000-0005-0000-0000-0000861D0000}"/>
    <cellStyle name="Normal 13 2 3 2 2 3 3 2" xfId="21848" xr:uid="{00000000-0005-0000-0000-0000871D0000}"/>
    <cellStyle name="Normal 13 2 3 2 2 3 3 2 2" xfId="48760" xr:uid="{00000000-0005-0000-0000-0000881D0000}"/>
    <cellStyle name="Normal 13 2 3 2 2 3 3 3" xfId="35326" xr:uid="{00000000-0005-0000-0000-0000891D0000}"/>
    <cellStyle name="Normal 13 2 3 2 2 3 4" xfId="17369" xr:uid="{00000000-0005-0000-0000-00008A1D0000}"/>
    <cellStyle name="Normal 13 2 3 2 2 3 4 2" xfId="44281" xr:uid="{00000000-0005-0000-0000-00008B1D0000}"/>
    <cellStyle name="Normal 13 2 3 2 2 3 5" xfId="30847" xr:uid="{00000000-0005-0000-0000-00008C1D0000}"/>
    <cellStyle name="Normal 13 2 3 2 2 4" xfId="10655" xr:uid="{00000000-0005-0000-0000-00008D1D0000}"/>
    <cellStyle name="Normal 13 2 3 2 2 4 2" xfId="24089" xr:uid="{00000000-0005-0000-0000-00008E1D0000}"/>
    <cellStyle name="Normal 13 2 3 2 2 4 2 2" xfId="51001" xr:uid="{00000000-0005-0000-0000-00008F1D0000}"/>
    <cellStyle name="Normal 13 2 3 2 2 4 3" xfId="37567" xr:uid="{00000000-0005-0000-0000-0000901D0000}"/>
    <cellStyle name="Normal 13 2 3 2 2 5" xfId="6177" xr:uid="{00000000-0005-0000-0000-0000911D0000}"/>
    <cellStyle name="Normal 13 2 3 2 2 5 2" xfId="19611" xr:uid="{00000000-0005-0000-0000-0000921D0000}"/>
    <cellStyle name="Normal 13 2 3 2 2 5 2 2" xfId="46523" xr:uid="{00000000-0005-0000-0000-0000931D0000}"/>
    <cellStyle name="Normal 13 2 3 2 2 5 3" xfId="33089" xr:uid="{00000000-0005-0000-0000-0000941D0000}"/>
    <cellStyle name="Normal 13 2 3 2 2 6" xfId="15132" xr:uid="{00000000-0005-0000-0000-0000951D0000}"/>
    <cellStyle name="Normal 13 2 3 2 2 6 2" xfId="42044" xr:uid="{00000000-0005-0000-0000-0000961D0000}"/>
    <cellStyle name="Normal 13 2 3 2 2 7" xfId="28610" xr:uid="{00000000-0005-0000-0000-0000971D0000}"/>
    <cellStyle name="Normal 13 2 3 2 3" xfId="2146" xr:uid="{00000000-0005-0000-0000-0000981D0000}"/>
    <cellStyle name="Normal 13 2 3 2 3 2" xfId="4383" xr:uid="{00000000-0005-0000-0000-0000991D0000}"/>
    <cellStyle name="Normal 13 2 3 2 3 2 2" xfId="13340" xr:uid="{00000000-0005-0000-0000-00009A1D0000}"/>
    <cellStyle name="Normal 13 2 3 2 3 2 2 2" xfId="26774" xr:uid="{00000000-0005-0000-0000-00009B1D0000}"/>
    <cellStyle name="Normal 13 2 3 2 3 2 2 2 2" xfId="53686" xr:uid="{00000000-0005-0000-0000-00009C1D0000}"/>
    <cellStyle name="Normal 13 2 3 2 3 2 2 3" xfId="40252" xr:uid="{00000000-0005-0000-0000-00009D1D0000}"/>
    <cellStyle name="Normal 13 2 3 2 3 2 3" xfId="8862" xr:uid="{00000000-0005-0000-0000-00009E1D0000}"/>
    <cellStyle name="Normal 13 2 3 2 3 2 3 2" xfId="22296" xr:uid="{00000000-0005-0000-0000-00009F1D0000}"/>
    <cellStyle name="Normal 13 2 3 2 3 2 3 2 2" xfId="49208" xr:uid="{00000000-0005-0000-0000-0000A01D0000}"/>
    <cellStyle name="Normal 13 2 3 2 3 2 3 3" xfId="35774" xr:uid="{00000000-0005-0000-0000-0000A11D0000}"/>
    <cellStyle name="Normal 13 2 3 2 3 2 4" xfId="17817" xr:uid="{00000000-0005-0000-0000-0000A21D0000}"/>
    <cellStyle name="Normal 13 2 3 2 3 2 4 2" xfId="44729" xr:uid="{00000000-0005-0000-0000-0000A31D0000}"/>
    <cellStyle name="Normal 13 2 3 2 3 2 5" xfId="31295" xr:uid="{00000000-0005-0000-0000-0000A41D0000}"/>
    <cellStyle name="Normal 13 2 3 2 3 3" xfId="11103" xr:uid="{00000000-0005-0000-0000-0000A51D0000}"/>
    <cellStyle name="Normal 13 2 3 2 3 3 2" xfId="24537" xr:uid="{00000000-0005-0000-0000-0000A61D0000}"/>
    <cellStyle name="Normal 13 2 3 2 3 3 2 2" xfId="51449" xr:uid="{00000000-0005-0000-0000-0000A71D0000}"/>
    <cellStyle name="Normal 13 2 3 2 3 3 3" xfId="38015" xr:uid="{00000000-0005-0000-0000-0000A81D0000}"/>
    <cellStyle name="Normal 13 2 3 2 3 4" xfId="6625" xr:uid="{00000000-0005-0000-0000-0000A91D0000}"/>
    <cellStyle name="Normal 13 2 3 2 3 4 2" xfId="20059" xr:uid="{00000000-0005-0000-0000-0000AA1D0000}"/>
    <cellStyle name="Normal 13 2 3 2 3 4 2 2" xfId="46971" xr:uid="{00000000-0005-0000-0000-0000AB1D0000}"/>
    <cellStyle name="Normal 13 2 3 2 3 4 3" xfId="33537" xr:uid="{00000000-0005-0000-0000-0000AC1D0000}"/>
    <cellStyle name="Normal 13 2 3 2 3 5" xfId="15580" xr:uid="{00000000-0005-0000-0000-0000AD1D0000}"/>
    <cellStyle name="Normal 13 2 3 2 3 5 2" xfId="42492" xr:uid="{00000000-0005-0000-0000-0000AE1D0000}"/>
    <cellStyle name="Normal 13 2 3 2 3 6" xfId="29058" xr:uid="{00000000-0005-0000-0000-0000AF1D0000}"/>
    <cellStyle name="Normal 13 2 3 2 4" xfId="3265" xr:uid="{00000000-0005-0000-0000-0000B01D0000}"/>
    <cellStyle name="Normal 13 2 3 2 4 2" xfId="12222" xr:uid="{00000000-0005-0000-0000-0000B11D0000}"/>
    <cellStyle name="Normal 13 2 3 2 4 2 2" xfId="25656" xr:uid="{00000000-0005-0000-0000-0000B21D0000}"/>
    <cellStyle name="Normal 13 2 3 2 4 2 2 2" xfId="52568" xr:uid="{00000000-0005-0000-0000-0000B31D0000}"/>
    <cellStyle name="Normal 13 2 3 2 4 2 3" xfId="39134" xr:uid="{00000000-0005-0000-0000-0000B41D0000}"/>
    <cellStyle name="Normal 13 2 3 2 4 3" xfId="7744" xr:uid="{00000000-0005-0000-0000-0000B51D0000}"/>
    <cellStyle name="Normal 13 2 3 2 4 3 2" xfId="21178" xr:uid="{00000000-0005-0000-0000-0000B61D0000}"/>
    <cellStyle name="Normal 13 2 3 2 4 3 2 2" xfId="48090" xr:uid="{00000000-0005-0000-0000-0000B71D0000}"/>
    <cellStyle name="Normal 13 2 3 2 4 3 3" xfId="34656" xr:uid="{00000000-0005-0000-0000-0000B81D0000}"/>
    <cellStyle name="Normal 13 2 3 2 4 4" xfId="16699" xr:uid="{00000000-0005-0000-0000-0000B91D0000}"/>
    <cellStyle name="Normal 13 2 3 2 4 4 2" xfId="43611" xr:uid="{00000000-0005-0000-0000-0000BA1D0000}"/>
    <cellStyle name="Normal 13 2 3 2 4 5" xfId="30177" xr:uid="{00000000-0005-0000-0000-0000BB1D0000}"/>
    <cellStyle name="Normal 13 2 3 2 5" xfId="9985" xr:uid="{00000000-0005-0000-0000-0000BC1D0000}"/>
    <cellStyle name="Normal 13 2 3 2 5 2" xfId="23419" xr:uid="{00000000-0005-0000-0000-0000BD1D0000}"/>
    <cellStyle name="Normal 13 2 3 2 5 2 2" xfId="50331" xr:uid="{00000000-0005-0000-0000-0000BE1D0000}"/>
    <cellStyle name="Normal 13 2 3 2 5 3" xfId="36897" xr:uid="{00000000-0005-0000-0000-0000BF1D0000}"/>
    <cellStyle name="Normal 13 2 3 2 6" xfId="5507" xr:uid="{00000000-0005-0000-0000-0000C01D0000}"/>
    <cellStyle name="Normal 13 2 3 2 6 2" xfId="18941" xr:uid="{00000000-0005-0000-0000-0000C11D0000}"/>
    <cellStyle name="Normal 13 2 3 2 6 2 2" xfId="45853" xr:uid="{00000000-0005-0000-0000-0000C21D0000}"/>
    <cellStyle name="Normal 13 2 3 2 6 3" xfId="32419" xr:uid="{00000000-0005-0000-0000-0000C31D0000}"/>
    <cellStyle name="Normal 13 2 3 2 7" xfId="14462" xr:uid="{00000000-0005-0000-0000-0000C41D0000}"/>
    <cellStyle name="Normal 13 2 3 2 7 2" xfId="41374" xr:uid="{00000000-0005-0000-0000-0000C51D0000}"/>
    <cellStyle name="Normal 13 2 3 2 8" xfId="27940" xr:uid="{00000000-0005-0000-0000-0000C61D0000}"/>
    <cellStyle name="Normal 13 2 3 3" xfId="1252" xr:uid="{00000000-0005-0000-0000-0000C71D0000}"/>
    <cellStyle name="Normal 13 2 3 3 2" xfId="2370" xr:uid="{00000000-0005-0000-0000-0000C81D0000}"/>
    <cellStyle name="Normal 13 2 3 3 2 2" xfId="4607" xr:uid="{00000000-0005-0000-0000-0000C91D0000}"/>
    <cellStyle name="Normal 13 2 3 3 2 2 2" xfId="13564" xr:uid="{00000000-0005-0000-0000-0000CA1D0000}"/>
    <cellStyle name="Normal 13 2 3 3 2 2 2 2" xfId="26998" xr:uid="{00000000-0005-0000-0000-0000CB1D0000}"/>
    <cellStyle name="Normal 13 2 3 3 2 2 2 2 2" xfId="53910" xr:uid="{00000000-0005-0000-0000-0000CC1D0000}"/>
    <cellStyle name="Normal 13 2 3 3 2 2 2 3" xfId="40476" xr:uid="{00000000-0005-0000-0000-0000CD1D0000}"/>
    <cellStyle name="Normal 13 2 3 3 2 2 3" xfId="9086" xr:uid="{00000000-0005-0000-0000-0000CE1D0000}"/>
    <cellStyle name="Normal 13 2 3 3 2 2 3 2" xfId="22520" xr:uid="{00000000-0005-0000-0000-0000CF1D0000}"/>
    <cellStyle name="Normal 13 2 3 3 2 2 3 2 2" xfId="49432" xr:uid="{00000000-0005-0000-0000-0000D01D0000}"/>
    <cellStyle name="Normal 13 2 3 3 2 2 3 3" xfId="35998" xr:uid="{00000000-0005-0000-0000-0000D11D0000}"/>
    <cellStyle name="Normal 13 2 3 3 2 2 4" xfId="18041" xr:uid="{00000000-0005-0000-0000-0000D21D0000}"/>
    <cellStyle name="Normal 13 2 3 3 2 2 4 2" xfId="44953" xr:uid="{00000000-0005-0000-0000-0000D31D0000}"/>
    <cellStyle name="Normal 13 2 3 3 2 2 5" xfId="31519" xr:uid="{00000000-0005-0000-0000-0000D41D0000}"/>
    <cellStyle name="Normal 13 2 3 3 2 3" xfId="11327" xr:uid="{00000000-0005-0000-0000-0000D51D0000}"/>
    <cellStyle name="Normal 13 2 3 3 2 3 2" xfId="24761" xr:uid="{00000000-0005-0000-0000-0000D61D0000}"/>
    <cellStyle name="Normal 13 2 3 3 2 3 2 2" xfId="51673" xr:uid="{00000000-0005-0000-0000-0000D71D0000}"/>
    <cellStyle name="Normal 13 2 3 3 2 3 3" xfId="38239" xr:uid="{00000000-0005-0000-0000-0000D81D0000}"/>
    <cellStyle name="Normal 13 2 3 3 2 4" xfId="6849" xr:uid="{00000000-0005-0000-0000-0000D91D0000}"/>
    <cellStyle name="Normal 13 2 3 3 2 4 2" xfId="20283" xr:uid="{00000000-0005-0000-0000-0000DA1D0000}"/>
    <cellStyle name="Normal 13 2 3 3 2 4 2 2" xfId="47195" xr:uid="{00000000-0005-0000-0000-0000DB1D0000}"/>
    <cellStyle name="Normal 13 2 3 3 2 4 3" xfId="33761" xr:uid="{00000000-0005-0000-0000-0000DC1D0000}"/>
    <cellStyle name="Normal 13 2 3 3 2 5" xfId="15804" xr:uid="{00000000-0005-0000-0000-0000DD1D0000}"/>
    <cellStyle name="Normal 13 2 3 3 2 5 2" xfId="42716" xr:uid="{00000000-0005-0000-0000-0000DE1D0000}"/>
    <cellStyle name="Normal 13 2 3 3 2 6" xfId="29282" xr:uid="{00000000-0005-0000-0000-0000DF1D0000}"/>
    <cellStyle name="Normal 13 2 3 3 3" xfId="3489" xr:uid="{00000000-0005-0000-0000-0000E01D0000}"/>
    <cellStyle name="Normal 13 2 3 3 3 2" xfId="12446" xr:uid="{00000000-0005-0000-0000-0000E11D0000}"/>
    <cellStyle name="Normal 13 2 3 3 3 2 2" xfId="25880" xr:uid="{00000000-0005-0000-0000-0000E21D0000}"/>
    <cellStyle name="Normal 13 2 3 3 3 2 2 2" xfId="52792" xr:uid="{00000000-0005-0000-0000-0000E31D0000}"/>
    <cellStyle name="Normal 13 2 3 3 3 2 3" xfId="39358" xr:uid="{00000000-0005-0000-0000-0000E41D0000}"/>
    <cellStyle name="Normal 13 2 3 3 3 3" xfId="7968" xr:uid="{00000000-0005-0000-0000-0000E51D0000}"/>
    <cellStyle name="Normal 13 2 3 3 3 3 2" xfId="21402" xr:uid="{00000000-0005-0000-0000-0000E61D0000}"/>
    <cellStyle name="Normal 13 2 3 3 3 3 2 2" xfId="48314" xr:uid="{00000000-0005-0000-0000-0000E71D0000}"/>
    <cellStyle name="Normal 13 2 3 3 3 3 3" xfId="34880" xr:uid="{00000000-0005-0000-0000-0000E81D0000}"/>
    <cellStyle name="Normal 13 2 3 3 3 4" xfId="16923" xr:uid="{00000000-0005-0000-0000-0000E91D0000}"/>
    <cellStyle name="Normal 13 2 3 3 3 4 2" xfId="43835" xr:uid="{00000000-0005-0000-0000-0000EA1D0000}"/>
    <cellStyle name="Normal 13 2 3 3 3 5" xfId="30401" xr:uid="{00000000-0005-0000-0000-0000EB1D0000}"/>
    <cellStyle name="Normal 13 2 3 3 4" xfId="10209" xr:uid="{00000000-0005-0000-0000-0000EC1D0000}"/>
    <cellStyle name="Normal 13 2 3 3 4 2" xfId="23643" xr:uid="{00000000-0005-0000-0000-0000ED1D0000}"/>
    <cellStyle name="Normal 13 2 3 3 4 2 2" xfId="50555" xr:uid="{00000000-0005-0000-0000-0000EE1D0000}"/>
    <cellStyle name="Normal 13 2 3 3 4 3" xfId="37121" xr:uid="{00000000-0005-0000-0000-0000EF1D0000}"/>
    <cellStyle name="Normal 13 2 3 3 5" xfId="5731" xr:uid="{00000000-0005-0000-0000-0000F01D0000}"/>
    <cellStyle name="Normal 13 2 3 3 5 2" xfId="19165" xr:uid="{00000000-0005-0000-0000-0000F11D0000}"/>
    <cellStyle name="Normal 13 2 3 3 5 2 2" xfId="46077" xr:uid="{00000000-0005-0000-0000-0000F21D0000}"/>
    <cellStyle name="Normal 13 2 3 3 5 3" xfId="32643" xr:uid="{00000000-0005-0000-0000-0000F31D0000}"/>
    <cellStyle name="Normal 13 2 3 3 6" xfId="14686" xr:uid="{00000000-0005-0000-0000-0000F41D0000}"/>
    <cellStyle name="Normal 13 2 3 3 6 2" xfId="41598" xr:uid="{00000000-0005-0000-0000-0000F51D0000}"/>
    <cellStyle name="Normal 13 2 3 3 7" xfId="28164" xr:uid="{00000000-0005-0000-0000-0000F61D0000}"/>
    <cellStyle name="Normal 13 2 3 4" xfId="1475" xr:uid="{00000000-0005-0000-0000-0000F71D0000}"/>
    <cellStyle name="Normal 13 2 3 4 2" xfId="2593" xr:uid="{00000000-0005-0000-0000-0000F81D0000}"/>
    <cellStyle name="Normal 13 2 3 4 2 2" xfId="4830" xr:uid="{00000000-0005-0000-0000-0000F91D0000}"/>
    <cellStyle name="Normal 13 2 3 4 2 2 2" xfId="13787" xr:uid="{00000000-0005-0000-0000-0000FA1D0000}"/>
    <cellStyle name="Normal 13 2 3 4 2 2 2 2" xfId="27221" xr:uid="{00000000-0005-0000-0000-0000FB1D0000}"/>
    <cellStyle name="Normal 13 2 3 4 2 2 2 2 2" xfId="54133" xr:uid="{00000000-0005-0000-0000-0000FC1D0000}"/>
    <cellStyle name="Normal 13 2 3 4 2 2 2 3" xfId="40699" xr:uid="{00000000-0005-0000-0000-0000FD1D0000}"/>
    <cellStyle name="Normal 13 2 3 4 2 2 3" xfId="9309" xr:uid="{00000000-0005-0000-0000-0000FE1D0000}"/>
    <cellStyle name="Normal 13 2 3 4 2 2 3 2" xfId="22743" xr:uid="{00000000-0005-0000-0000-0000FF1D0000}"/>
    <cellStyle name="Normal 13 2 3 4 2 2 3 2 2" xfId="49655" xr:uid="{00000000-0005-0000-0000-0000001E0000}"/>
    <cellStyle name="Normal 13 2 3 4 2 2 3 3" xfId="36221" xr:uid="{00000000-0005-0000-0000-0000011E0000}"/>
    <cellStyle name="Normal 13 2 3 4 2 2 4" xfId="18264" xr:uid="{00000000-0005-0000-0000-0000021E0000}"/>
    <cellStyle name="Normal 13 2 3 4 2 2 4 2" xfId="45176" xr:uid="{00000000-0005-0000-0000-0000031E0000}"/>
    <cellStyle name="Normal 13 2 3 4 2 2 5" xfId="31742" xr:uid="{00000000-0005-0000-0000-0000041E0000}"/>
    <cellStyle name="Normal 13 2 3 4 2 3" xfId="11550" xr:uid="{00000000-0005-0000-0000-0000051E0000}"/>
    <cellStyle name="Normal 13 2 3 4 2 3 2" xfId="24984" xr:uid="{00000000-0005-0000-0000-0000061E0000}"/>
    <cellStyle name="Normal 13 2 3 4 2 3 2 2" xfId="51896" xr:uid="{00000000-0005-0000-0000-0000071E0000}"/>
    <cellStyle name="Normal 13 2 3 4 2 3 3" xfId="38462" xr:uid="{00000000-0005-0000-0000-0000081E0000}"/>
    <cellStyle name="Normal 13 2 3 4 2 4" xfId="7072" xr:uid="{00000000-0005-0000-0000-0000091E0000}"/>
    <cellStyle name="Normal 13 2 3 4 2 4 2" xfId="20506" xr:uid="{00000000-0005-0000-0000-00000A1E0000}"/>
    <cellStyle name="Normal 13 2 3 4 2 4 2 2" xfId="47418" xr:uid="{00000000-0005-0000-0000-00000B1E0000}"/>
    <cellStyle name="Normal 13 2 3 4 2 4 3" xfId="33984" xr:uid="{00000000-0005-0000-0000-00000C1E0000}"/>
    <cellStyle name="Normal 13 2 3 4 2 5" xfId="16027" xr:uid="{00000000-0005-0000-0000-00000D1E0000}"/>
    <cellStyle name="Normal 13 2 3 4 2 5 2" xfId="42939" xr:uid="{00000000-0005-0000-0000-00000E1E0000}"/>
    <cellStyle name="Normal 13 2 3 4 2 6" xfId="29505" xr:uid="{00000000-0005-0000-0000-00000F1E0000}"/>
    <cellStyle name="Normal 13 2 3 4 3" xfId="3712" xr:uid="{00000000-0005-0000-0000-0000101E0000}"/>
    <cellStyle name="Normal 13 2 3 4 3 2" xfId="12669" xr:uid="{00000000-0005-0000-0000-0000111E0000}"/>
    <cellStyle name="Normal 13 2 3 4 3 2 2" xfId="26103" xr:uid="{00000000-0005-0000-0000-0000121E0000}"/>
    <cellStyle name="Normal 13 2 3 4 3 2 2 2" xfId="53015" xr:uid="{00000000-0005-0000-0000-0000131E0000}"/>
    <cellStyle name="Normal 13 2 3 4 3 2 3" xfId="39581" xr:uid="{00000000-0005-0000-0000-0000141E0000}"/>
    <cellStyle name="Normal 13 2 3 4 3 3" xfId="8191" xr:uid="{00000000-0005-0000-0000-0000151E0000}"/>
    <cellStyle name="Normal 13 2 3 4 3 3 2" xfId="21625" xr:uid="{00000000-0005-0000-0000-0000161E0000}"/>
    <cellStyle name="Normal 13 2 3 4 3 3 2 2" xfId="48537" xr:uid="{00000000-0005-0000-0000-0000171E0000}"/>
    <cellStyle name="Normal 13 2 3 4 3 3 3" xfId="35103" xr:uid="{00000000-0005-0000-0000-0000181E0000}"/>
    <cellStyle name="Normal 13 2 3 4 3 4" xfId="17146" xr:uid="{00000000-0005-0000-0000-0000191E0000}"/>
    <cellStyle name="Normal 13 2 3 4 3 4 2" xfId="44058" xr:uid="{00000000-0005-0000-0000-00001A1E0000}"/>
    <cellStyle name="Normal 13 2 3 4 3 5" xfId="30624" xr:uid="{00000000-0005-0000-0000-00001B1E0000}"/>
    <cellStyle name="Normal 13 2 3 4 4" xfId="10432" xr:uid="{00000000-0005-0000-0000-00001C1E0000}"/>
    <cellStyle name="Normal 13 2 3 4 4 2" xfId="23866" xr:uid="{00000000-0005-0000-0000-00001D1E0000}"/>
    <cellStyle name="Normal 13 2 3 4 4 2 2" xfId="50778" xr:uid="{00000000-0005-0000-0000-00001E1E0000}"/>
    <cellStyle name="Normal 13 2 3 4 4 3" xfId="37344" xr:uid="{00000000-0005-0000-0000-00001F1E0000}"/>
    <cellStyle name="Normal 13 2 3 4 5" xfId="5954" xr:uid="{00000000-0005-0000-0000-0000201E0000}"/>
    <cellStyle name="Normal 13 2 3 4 5 2" xfId="19388" xr:uid="{00000000-0005-0000-0000-0000211E0000}"/>
    <cellStyle name="Normal 13 2 3 4 5 2 2" xfId="46300" xr:uid="{00000000-0005-0000-0000-0000221E0000}"/>
    <cellStyle name="Normal 13 2 3 4 5 3" xfId="32866" xr:uid="{00000000-0005-0000-0000-0000231E0000}"/>
    <cellStyle name="Normal 13 2 3 4 6" xfId="14909" xr:uid="{00000000-0005-0000-0000-0000241E0000}"/>
    <cellStyle name="Normal 13 2 3 4 6 2" xfId="41821" xr:uid="{00000000-0005-0000-0000-0000251E0000}"/>
    <cellStyle name="Normal 13 2 3 4 7" xfId="28387" xr:uid="{00000000-0005-0000-0000-0000261E0000}"/>
    <cellStyle name="Normal 13 2 3 5" xfId="1923" xr:uid="{00000000-0005-0000-0000-0000271E0000}"/>
    <cellStyle name="Normal 13 2 3 5 2" xfId="4160" xr:uid="{00000000-0005-0000-0000-0000281E0000}"/>
    <cellStyle name="Normal 13 2 3 5 2 2" xfId="13117" xr:uid="{00000000-0005-0000-0000-0000291E0000}"/>
    <cellStyle name="Normal 13 2 3 5 2 2 2" xfId="26551" xr:uid="{00000000-0005-0000-0000-00002A1E0000}"/>
    <cellStyle name="Normal 13 2 3 5 2 2 2 2" xfId="53463" xr:uid="{00000000-0005-0000-0000-00002B1E0000}"/>
    <cellStyle name="Normal 13 2 3 5 2 2 3" xfId="40029" xr:uid="{00000000-0005-0000-0000-00002C1E0000}"/>
    <cellStyle name="Normal 13 2 3 5 2 3" xfId="8639" xr:uid="{00000000-0005-0000-0000-00002D1E0000}"/>
    <cellStyle name="Normal 13 2 3 5 2 3 2" xfId="22073" xr:uid="{00000000-0005-0000-0000-00002E1E0000}"/>
    <cellStyle name="Normal 13 2 3 5 2 3 2 2" xfId="48985" xr:uid="{00000000-0005-0000-0000-00002F1E0000}"/>
    <cellStyle name="Normal 13 2 3 5 2 3 3" xfId="35551" xr:uid="{00000000-0005-0000-0000-0000301E0000}"/>
    <cellStyle name="Normal 13 2 3 5 2 4" xfId="17594" xr:uid="{00000000-0005-0000-0000-0000311E0000}"/>
    <cellStyle name="Normal 13 2 3 5 2 4 2" xfId="44506" xr:uid="{00000000-0005-0000-0000-0000321E0000}"/>
    <cellStyle name="Normal 13 2 3 5 2 5" xfId="31072" xr:uid="{00000000-0005-0000-0000-0000331E0000}"/>
    <cellStyle name="Normal 13 2 3 5 3" xfId="10880" xr:uid="{00000000-0005-0000-0000-0000341E0000}"/>
    <cellStyle name="Normal 13 2 3 5 3 2" xfId="24314" xr:uid="{00000000-0005-0000-0000-0000351E0000}"/>
    <cellStyle name="Normal 13 2 3 5 3 2 2" xfId="51226" xr:uid="{00000000-0005-0000-0000-0000361E0000}"/>
    <cellStyle name="Normal 13 2 3 5 3 3" xfId="37792" xr:uid="{00000000-0005-0000-0000-0000371E0000}"/>
    <cellStyle name="Normal 13 2 3 5 4" xfId="6402" xr:uid="{00000000-0005-0000-0000-0000381E0000}"/>
    <cellStyle name="Normal 13 2 3 5 4 2" xfId="19836" xr:uid="{00000000-0005-0000-0000-0000391E0000}"/>
    <cellStyle name="Normal 13 2 3 5 4 2 2" xfId="46748" xr:uid="{00000000-0005-0000-0000-00003A1E0000}"/>
    <cellStyle name="Normal 13 2 3 5 4 3" xfId="33314" xr:uid="{00000000-0005-0000-0000-00003B1E0000}"/>
    <cellStyle name="Normal 13 2 3 5 5" xfId="15357" xr:uid="{00000000-0005-0000-0000-00003C1E0000}"/>
    <cellStyle name="Normal 13 2 3 5 5 2" xfId="42269" xr:uid="{00000000-0005-0000-0000-00003D1E0000}"/>
    <cellStyle name="Normal 13 2 3 5 6" xfId="28835" xr:uid="{00000000-0005-0000-0000-00003E1E0000}"/>
    <cellStyle name="Normal 13 2 3 6" xfId="3042" xr:uid="{00000000-0005-0000-0000-00003F1E0000}"/>
    <cellStyle name="Normal 13 2 3 6 2" xfId="11999" xr:uid="{00000000-0005-0000-0000-0000401E0000}"/>
    <cellStyle name="Normal 13 2 3 6 2 2" xfId="25433" xr:uid="{00000000-0005-0000-0000-0000411E0000}"/>
    <cellStyle name="Normal 13 2 3 6 2 2 2" xfId="52345" xr:uid="{00000000-0005-0000-0000-0000421E0000}"/>
    <cellStyle name="Normal 13 2 3 6 2 3" xfId="38911" xr:uid="{00000000-0005-0000-0000-0000431E0000}"/>
    <cellStyle name="Normal 13 2 3 6 3" xfId="7521" xr:uid="{00000000-0005-0000-0000-0000441E0000}"/>
    <cellStyle name="Normal 13 2 3 6 3 2" xfId="20955" xr:uid="{00000000-0005-0000-0000-0000451E0000}"/>
    <cellStyle name="Normal 13 2 3 6 3 2 2" xfId="47867" xr:uid="{00000000-0005-0000-0000-0000461E0000}"/>
    <cellStyle name="Normal 13 2 3 6 3 3" xfId="34433" xr:uid="{00000000-0005-0000-0000-0000471E0000}"/>
    <cellStyle name="Normal 13 2 3 6 4" xfId="16476" xr:uid="{00000000-0005-0000-0000-0000481E0000}"/>
    <cellStyle name="Normal 13 2 3 6 4 2" xfId="43388" xr:uid="{00000000-0005-0000-0000-0000491E0000}"/>
    <cellStyle name="Normal 13 2 3 6 5" xfId="29954" xr:uid="{00000000-0005-0000-0000-00004A1E0000}"/>
    <cellStyle name="Normal 13 2 3 7" xfId="9762" xr:uid="{00000000-0005-0000-0000-00004B1E0000}"/>
    <cellStyle name="Normal 13 2 3 7 2" xfId="23196" xr:uid="{00000000-0005-0000-0000-00004C1E0000}"/>
    <cellStyle name="Normal 13 2 3 7 2 2" xfId="50108" xr:uid="{00000000-0005-0000-0000-00004D1E0000}"/>
    <cellStyle name="Normal 13 2 3 7 3" xfId="36674" xr:uid="{00000000-0005-0000-0000-00004E1E0000}"/>
    <cellStyle name="Normal 13 2 3 8" xfId="5284" xr:uid="{00000000-0005-0000-0000-00004F1E0000}"/>
    <cellStyle name="Normal 13 2 3 8 2" xfId="18718" xr:uid="{00000000-0005-0000-0000-0000501E0000}"/>
    <cellStyle name="Normal 13 2 3 8 2 2" xfId="45630" xr:uid="{00000000-0005-0000-0000-0000511E0000}"/>
    <cellStyle name="Normal 13 2 3 8 3" xfId="32196" xr:uid="{00000000-0005-0000-0000-0000521E0000}"/>
    <cellStyle name="Normal 13 2 3 9" xfId="14239" xr:uid="{00000000-0005-0000-0000-0000531E0000}"/>
    <cellStyle name="Normal 13 2 3 9 2" xfId="41151" xr:uid="{00000000-0005-0000-0000-0000541E0000}"/>
    <cellStyle name="Normal 13 2 4" xfId="955" xr:uid="{00000000-0005-0000-0000-0000551E0000}"/>
    <cellStyle name="Normal 13 2 4 2" xfId="1626" xr:uid="{00000000-0005-0000-0000-0000561E0000}"/>
    <cellStyle name="Normal 13 2 4 2 2" xfId="2744" xr:uid="{00000000-0005-0000-0000-0000571E0000}"/>
    <cellStyle name="Normal 13 2 4 2 2 2" xfId="4981" xr:uid="{00000000-0005-0000-0000-0000581E0000}"/>
    <cellStyle name="Normal 13 2 4 2 2 2 2" xfId="13938" xr:uid="{00000000-0005-0000-0000-0000591E0000}"/>
    <cellStyle name="Normal 13 2 4 2 2 2 2 2" xfId="27372" xr:uid="{00000000-0005-0000-0000-00005A1E0000}"/>
    <cellStyle name="Normal 13 2 4 2 2 2 2 2 2" xfId="54284" xr:uid="{00000000-0005-0000-0000-00005B1E0000}"/>
    <cellStyle name="Normal 13 2 4 2 2 2 2 3" xfId="40850" xr:uid="{00000000-0005-0000-0000-00005C1E0000}"/>
    <cellStyle name="Normal 13 2 4 2 2 2 3" xfId="9460" xr:uid="{00000000-0005-0000-0000-00005D1E0000}"/>
    <cellStyle name="Normal 13 2 4 2 2 2 3 2" xfId="22894" xr:uid="{00000000-0005-0000-0000-00005E1E0000}"/>
    <cellStyle name="Normal 13 2 4 2 2 2 3 2 2" xfId="49806" xr:uid="{00000000-0005-0000-0000-00005F1E0000}"/>
    <cellStyle name="Normal 13 2 4 2 2 2 3 3" xfId="36372" xr:uid="{00000000-0005-0000-0000-0000601E0000}"/>
    <cellStyle name="Normal 13 2 4 2 2 2 4" xfId="18415" xr:uid="{00000000-0005-0000-0000-0000611E0000}"/>
    <cellStyle name="Normal 13 2 4 2 2 2 4 2" xfId="45327" xr:uid="{00000000-0005-0000-0000-0000621E0000}"/>
    <cellStyle name="Normal 13 2 4 2 2 2 5" xfId="31893" xr:uid="{00000000-0005-0000-0000-0000631E0000}"/>
    <cellStyle name="Normal 13 2 4 2 2 3" xfId="11701" xr:uid="{00000000-0005-0000-0000-0000641E0000}"/>
    <cellStyle name="Normal 13 2 4 2 2 3 2" xfId="25135" xr:uid="{00000000-0005-0000-0000-0000651E0000}"/>
    <cellStyle name="Normal 13 2 4 2 2 3 2 2" xfId="52047" xr:uid="{00000000-0005-0000-0000-0000661E0000}"/>
    <cellStyle name="Normal 13 2 4 2 2 3 3" xfId="38613" xr:uid="{00000000-0005-0000-0000-0000671E0000}"/>
    <cellStyle name="Normal 13 2 4 2 2 4" xfId="7223" xr:uid="{00000000-0005-0000-0000-0000681E0000}"/>
    <cellStyle name="Normal 13 2 4 2 2 4 2" xfId="20657" xr:uid="{00000000-0005-0000-0000-0000691E0000}"/>
    <cellStyle name="Normal 13 2 4 2 2 4 2 2" xfId="47569" xr:uid="{00000000-0005-0000-0000-00006A1E0000}"/>
    <cellStyle name="Normal 13 2 4 2 2 4 3" xfId="34135" xr:uid="{00000000-0005-0000-0000-00006B1E0000}"/>
    <cellStyle name="Normal 13 2 4 2 2 5" xfId="16178" xr:uid="{00000000-0005-0000-0000-00006C1E0000}"/>
    <cellStyle name="Normal 13 2 4 2 2 5 2" xfId="43090" xr:uid="{00000000-0005-0000-0000-00006D1E0000}"/>
    <cellStyle name="Normal 13 2 4 2 2 6" xfId="29656" xr:uid="{00000000-0005-0000-0000-00006E1E0000}"/>
    <cellStyle name="Normal 13 2 4 2 3" xfId="3863" xr:uid="{00000000-0005-0000-0000-00006F1E0000}"/>
    <cellStyle name="Normal 13 2 4 2 3 2" xfId="12820" xr:uid="{00000000-0005-0000-0000-0000701E0000}"/>
    <cellStyle name="Normal 13 2 4 2 3 2 2" xfId="26254" xr:uid="{00000000-0005-0000-0000-0000711E0000}"/>
    <cellStyle name="Normal 13 2 4 2 3 2 2 2" xfId="53166" xr:uid="{00000000-0005-0000-0000-0000721E0000}"/>
    <cellStyle name="Normal 13 2 4 2 3 2 3" xfId="39732" xr:uid="{00000000-0005-0000-0000-0000731E0000}"/>
    <cellStyle name="Normal 13 2 4 2 3 3" xfId="8342" xr:uid="{00000000-0005-0000-0000-0000741E0000}"/>
    <cellStyle name="Normal 13 2 4 2 3 3 2" xfId="21776" xr:uid="{00000000-0005-0000-0000-0000751E0000}"/>
    <cellStyle name="Normal 13 2 4 2 3 3 2 2" xfId="48688" xr:uid="{00000000-0005-0000-0000-0000761E0000}"/>
    <cellStyle name="Normal 13 2 4 2 3 3 3" xfId="35254" xr:uid="{00000000-0005-0000-0000-0000771E0000}"/>
    <cellStyle name="Normal 13 2 4 2 3 4" xfId="17297" xr:uid="{00000000-0005-0000-0000-0000781E0000}"/>
    <cellStyle name="Normal 13 2 4 2 3 4 2" xfId="44209" xr:uid="{00000000-0005-0000-0000-0000791E0000}"/>
    <cellStyle name="Normal 13 2 4 2 3 5" xfId="30775" xr:uid="{00000000-0005-0000-0000-00007A1E0000}"/>
    <cellStyle name="Normal 13 2 4 2 4" xfId="10583" xr:uid="{00000000-0005-0000-0000-00007B1E0000}"/>
    <cellStyle name="Normal 13 2 4 2 4 2" xfId="24017" xr:uid="{00000000-0005-0000-0000-00007C1E0000}"/>
    <cellStyle name="Normal 13 2 4 2 4 2 2" xfId="50929" xr:uid="{00000000-0005-0000-0000-00007D1E0000}"/>
    <cellStyle name="Normal 13 2 4 2 4 3" xfId="37495" xr:uid="{00000000-0005-0000-0000-00007E1E0000}"/>
    <cellStyle name="Normal 13 2 4 2 5" xfId="6105" xr:uid="{00000000-0005-0000-0000-00007F1E0000}"/>
    <cellStyle name="Normal 13 2 4 2 5 2" xfId="19539" xr:uid="{00000000-0005-0000-0000-0000801E0000}"/>
    <cellStyle name="Normal 13 2 4 2 5 2 2" xfId="46451" xr:uid="{00000000-0005-0000-0000-0000811E0000}"/>
    <cellStyle name="Normal 13 2 4 2 5 3" xfId="33017" xr:uid="{00000000-0005-0000-0000-0000821E0000}"/>
    <cellStyle name="Normal 13 2 4 2 6" xfId="15060" xr:uid="{00000000-0005-0000-0000-0000831E0000}"/>
    <cellStyle name="Normal 13 2 4 2 6 2" xfId="41972" xr:uid="{00000000-0005-0000-0000-0000841E0000}"/>
    <cellStyle name="Normal 13 2 4 2 7" xfId="28538" xr:uid="{00000000-0005-0000-0000-0000851E0000}"/>
    <cellStyle name="Normal 13 2 4 3" xfId="2074" xr:uid="{00000000-0005-0000-0000-0000861E0000}"/>
    <cellStyle name="Normal 13 2 4 3 2" xfId="4311" xr:uid="{00000000-0005-0000-0000-0000871E0000}"/>
    <cellStyle name="Normal 13 2 4 3 2 2" xfId="13268" xr:uid="{00000000-0005-0000-0000-0000881E0000}"/>
    <cellStyle name="Normal 13 2 4 3 2 2 2" xfId="26702" xr:uid="{00000000-0005-0000-0000-0000891E0000}"/>
    <cellStyle name="Normal 13 2 4 3 2 2 2 2" xfId="53614" xr:uid="{00000000-0005-0000-0000-00008A1E0000}"/>
    <cellStyle name="Normal 13 2 4 3 2 2 3" xfId="40180" xr:uid="{00000000-0005-0000-0000-00008B1E0000}"/>
    <cellStyle name="Normal 13 2 4 3 2 3" xfId="8790" xr:uid="{00000000-0005-0000-0000-00008C1E0000}"/>
    <cellStyle name="Normal 13 2 4 3 2 3 2" xfId="22224" xr:uid="{00000000-0005-0000-0000-00008D1E0000}"/>
    <cellStyle name="Normal 13 2 4 3 2 3 2 2" xfId="49136" xr:uid="{00000000-0005-0000-0000-00008E1E0000}"/>
    <cellStyle name="Normal 13 2 4 3 2 3 3" xfId="35702" xr:uid="{00000000-0005-0000-0000-00008F1E0000}"/>
    <cellStyle name="Normal 13 2 4 3 2 4" xfId="17745" xr:uid="{00000000-0005-0000-0000-0000901E0000}"/>
    <cellStyle name="Normal 13 2 4 3 2 4 2" xfId="44657" xr:uid="{00000000-0005-0000-0000-0000911E0000}"/>
    <cellStyle name="Normal 13 2 4 3 2 5" xfId="31223" xr:uid="{00000000-0005-0000-0000-0000921E0000}"/>
    <cellStyle name="Normal 13 2 4 3 3" xfId="11031" xr:uid="{00000000-0005-0000-0000-0000931E0000}"/>
    <cellStyle name="Normal 13 2 4 3 3 2" xfId="24465" xr:uid="{00000000-0005-0000-0000-0000941E0000}"/>
    <cellStyle name="Normal 13 2 4 3 3 2 2" xfId="51377" xr:uid="{00000000-0005-0000-0000-0000951E0000}"/>
    <cellStyle name="Normal 13 2 4 3 3 3" xfId="37943" xr:uid="{00000000-0005-0000-0000-0000961E0000}"/>
    <cellStyle name="Normal 13 2 4 3 4" xfId="6553" xr:uid="{00000000-0005-0000-0000-0000971E0000}"/>
    <cellStyle name="Normal 13 2 4 3 4 2" xfId="19987" xr:uid="{00000000-0005-0000-0000-0000981E0000}"/>
    <cellStyle name="Normal 13 2 4 3 4 2 2" xfId="46899" xr:uid="{00000000-0005-0000-0000-0000991E0000}"/>
    <cellStyle name="Normal 13 2 4 3 4 3" xfId="33465" xr:uid="{00000000-0005-0000-0000-00009A1E0000}"/>
    <cellStyle name="Normal 13 2 4 3 5" xfId="15508" xr:uid="{00000000-0005-0000-0000-00009B1E0000}"/>
    <cellStyle name="Normal 13 2 4 3 5 2" xfId="42420" xr:uid="{00000000-0005-0000-0000-00009C1E0000}"/>
    <cellStyle name="Normal 13 2 4 3 6" xfId="28986" xr:uid="{00000000-0005-0000-0000-00009D1E0000}"/>
    <cellStyle name="Normal 13 2 4 4" xfId="3193" xr:uid="{00000000-0005-0000-0000-00009E1E0000}"/>
    <cellStyle name="Normal 13 2 4 4 2" xfId="12150" xr:uid="{00000000-0005-0000-0000-00009F1E0000}"/>
    <cellStyle name="Normal 13 2 4 4 2 2" xfId="25584" xr:uid="{00000000-0005-0000-0000-0000A01E0000}"/>
    <cellStyle name="Normal 13 2 4 4 2 2 2" xfId="52496" xr:uid="{00000000-0005-0000-0000-0000A11E0000}"/>
    <cellStyle name="Normal 13 2 4 4 2 3" xfId="39062" xr:uid="{00000000-0005-0000-0000-0000A21E0000}"/>
    <cellStyle name="Normal 13 2 4 4 3" xfId="7672" xr:uid="{00000000-0005-0000-0000-0000A31E0000}"/>
    <cellStyle name="Normal 13 2 4 4 3 2" xfId="21106" xr:uid="{00000000-0005-0000-0000-0000A41E0000}"/>
    <cellStyle name="Normal 13 2 4 4 3 2 2" xfId="48018" xr:uid="{00000000-0005-0000-0000-0000A51E0000}"/>
    <cellStyle name="Normal 13 2 4 4 3 3" xfId="34584" xr:uid="{00000000-0005-0000-0000-0000A61E0000}"/>
    <cellStyle name="Normal 13 2 4 4 4" xfId="16627" xr:uid="{00000000-0005-0000-0000-0000A71E0000}"/>
    <cellStyle name="Normal 13 2 4 4 4 2" xfId="43539" xr:uid="{00000000-0005-0000-0000-0000A81E0000}"/>
    <cellStyle name="Normal 13 2 4 4 5" xfId="30105" xr:uid="{00000000-0005-0000-0000-0000A91E0000}"/>
    <cellStyle name="Normal 13 2 4 5" xfId="9913" xr:uid="{00000000-0005-0000-0000-0000AA1E0000}"/>
    <cellStyle name="Normal 13 2 4 5 2" xfId="23347" xr:uid="{00000000-0005-0000-0000-0000AB1E0000}"/>
    <cellStyle name="Normal 13 2 4 5 2 2" xfId="50259" xr:uid="{00000000-0005-0000-0000-0000AC1E0000}"/>
    <cellStyle name="Normal 13 2 4 5 3" xfId="36825" xr:uid="{00000000-0005-0000-0000-0000AD1E0000}"/>
    <cellStyle name="Normal 13 2 4 6" xfId="5435" xr:uid="{00000000-0005-0000-0000-0000AE1E0000}"/>
    <cellStyle name="Normal 13 2 4 6 2" xfId="18869" xr:uid="{00000000-0005-0000-0000-0000AF1E0000}"/>
    <cellStyle name="Normal 13 2 4 6 2 2" xfId="45781" xr:uid="{00000000-0005-0000-0000-0000B01E0000}"/>
    <cellStyle name="Normal 13 2 4 6 3" xfId="32347" xr:uid="{00000000-0005-0000-0000-0000B11E0000}"/>
    <cellStyle name="Normal 13 2 4 7" xfId="14390" xr:uid="{00000000-0005-0000-0000-0000B21E0000}"/>
    <cellStyle name="Normal 13 2 4 7 2" xfId="41302" xr:uid="{00000000-0005-0000-0000-0000B31E0000}"/>
    <cellStyle name="Normal 13 2 4 8" xfId="27868" xr:uid="{00000000-0005-0000-0000-0000B41E0000}"/>
    <cellStyle name="Normal 13 2 5" xfId="1180" xr:uid="{00000000-0005-0000-0000-0000B51E0000}"/>
    <cellStyle name="Normal 13 2 5 2" xfId="2298" xr:uid="{00000000-0005-0000-0000-0000B61E0000}"/>
    <cellStyle name="Normal 13 2 5 2 2" xfId="4535" xr:uid="{00000000-0005-0000-0000-0000B71E0000}"/>
    <cellStyle name="Normal 13 2 5 2 2 2" xfId="13492" xr:uid="{00000000-0005-0000-0000-0000B81E0000}"/>
    <cellStyle name="Normal 13 2 5 2 2 2 2" xfId="26926" xr:uid="{00000000-0005-0000-0000-0000B91E0000}"/>
    <cellStyle name="Normal 13 2 5 2 2 2 2 2" xfId="53838" xr:uid="{00000000-0005-0000-0000-0000BA1E0000}"/>
    <cellStyle name="Normal 13 2 5 2 2 2 3" xfId="40404" xr:uid="{00000000-0005-0000-0000-0000BB1E0000}"/>
    <cellStyle name="Normal 13 2 5 2 2 3" xfId="9014" xr:uid="{00000000-0005-0000-0000-0000BC1E0000}"/>
    <cellStyle name="Normal 13 2 5 2 2 3 2" xfId="22448" xr:uid="{00000000-0005-0000-0000-0000BD1E0000}"/>
    <cellStyle name="Normal 13 2 5 2 2 3 2 2" xfId="49360" xr:uid="{00000000-0005-0000-0000-0000BE1E0000}"/>
    <cellStyle name="Normal 13 2 5 2 2 3 3" xfId="35926" xr:uid="{00000000-0005-0000-0000-0000BF1E0000}"/>
    <cellStyle name="Normal 13 2 5 2 2 4" xfId="17969" xr:uid="{00000000-0005-0000-0000-0000C01E0000}"/>
    <cellStyle name="Normal 13 2 5 2 2 4 2" xfId="44881" xr:uid="{00000000-0005-0000-0000-0000C11E0000}"/>
    <cellStyle name="Normal 13 2 5 2 2 5" xfId="31447" xr:uid="{00000000-0005-0000-0000-0000C21E0000}"/>
    <cellStyle name="Normal 13 2 5 2 3" xfId="11255" xr:uid="{00000000-0005-0000-0000-0000C31E0000}"/>
    <cellStyle name="Normal 13 2 5 2 3 2" xfId="24689" xr:uid="{00000000-0005-0000-0000-0000C41E0000}"/>
    <cellStyle name="Normal 13 2 5 2 3 2 2" xfId="51601" xr:uid="{00000000-0005-0000-0000-0000C51E0000}"/>
    <cellStyle name="Normal 13 2 5 2 3 3" xfId="38167" xr:uid="{00000000-0005-0000-0000-0000C61E0000}"/>
    <cellStyle name="Normal 13 2 5 2 4" xfId="6777" xr:uid="{00000000-0005-0000-0000-0000C71E0000}"/>
    <cellStyle name="Normal 13 2 5 2 4 2" xfId="20211" xr:uid="{00000000-0005-0000-0000-0000C81E0000}"/>
    <cellStyle name="Normal 13 2 5 2 4 2 2" xfId="47123" xr:uid="{00000000-0005-0000-0000-0000C91E0000}"/>
    <cellStyle name="Normal 13 2 5 2 4 3" xfId="33689" xr:uid="{00000000-0005-0000-0000-0000CA1E0000}"/>
    <cellStyle name="Normal 13 2 5 2 5" xfId="15732" xr:uid="{00000000-0005-0000-0000-0000CB1E0000}"/>
    <cellStyle name="Normal 13 2 5 2 5 2" xfId="42644" xr:uid="{00000000-0005-0000-0000-0000CC1E0000}"/>
    <cellStyle name="Normal 13 2 5 2 6" xfId="29210" xr:uid="{00000000-0005-0000-0000-0000CD1E0000}"/>
    <cellStyle name="Normal 13 2 5 3" xfId="3417" xr:uid="{00000000-0005-0000-0000-0000CE1E0000}"/>
    <cellStyle name="Normal 13 2 5 3 2" xfId="12374" xr:uid="{00000000-0005-0000-0000-0000CF1E0000}"/>
    <cellStyle name="Normal 13 2 5 3 2 2" xfId="25808" xr:uid="{00000000-0005-0000-0000-0000D01E0000}"/>
    <cellStyle name="Normal 13 2 5 3 2 2 2" xfId="52720" xr:uid="{00000000-0005-0000-0000-0000D11E0000}"/>
    <cellStyle name="Normal 13 2 5 3 2 3" xfId="39286" xr:uid="{00000000-0005-0000-0000-0000D21E0000}"/>
    <cellStyle name="Normal 13 2 5 3 3" xfId="7896" xr:uid="{00000000-0005-0000-0000-0000D31E0000}"/>
    <cellStyle name="Normal 13 2 5 3 3 2" xfId="21330" xr:uid="{00000000-0005-0000-0000-0000D41E0000}"/>
    <cellStyle name="Normal 13 2 5 3 3 2 2" xfId="48242" xr:uid="{00000000-0005-0000-0000-0000D51E0000}"/>
    <cellStyle name="Normal 13 2 5 3 3 3" xfId="34808" xr:uid="{00000000-0005-0000-0000-0000D61E0000}"/>
    <cellStyle name="Normal 13 2 5 3 4" xfId="16851" xr:uid="{00000000-0005-0000-0000-0000D71E0000}"/>
    <cellStyle name="Normal 13 2 5 3 4 2" xfId="43763" xr:uid="{00000000-0005-0000-0000-0000D81E0000}"/>
    <cellStyle name="Normal 13 2 5 3 5" xfId="30329" xr:uid="{00000000-0005-0000-0000-0000D91E0000}"/>
    <cellStyle name="Normal 13 2 5 4" xfId="10137" xr:uid="{00000000-0005-0000-0000-0000DA1E0000}"/>
    <cellStyle name="Normal 13 2 5 4 2" xfId="23571" xr:uid="{00000000-0005-0000-0000-0000DB1E0000}"/>
    <cellStyle name="Normal 13 2 5 4 2 2" xfId="50483" xr:uid="{00000000-0005-0000-0000-0000DC1E0000}"/>
    <cellStyle name="Normal 13 2 5 4 3" xfId="37049" xr:uid="{00000000-0005-0000-0000-0000DD1E0000}"/>
    <cellStyle name="Normal 13 2 5 5" xfId="5659" xr:uid="{00000000-0005-0000-0000-0000DE1E0000}"/>
    <cellStyle name="Normal 13 2 5 5 2" xfId="19093" xr:uid="{00000000-0005-0000-0000-0000DF1E0000}"/>
    <cellStyle name="Normal 13 2 5 5 2 2" xfId="46005" xr:uid="{00000000-0005-0000-0000-0000E01E0000}"/>
    <cellStyle name="Normal 13 2 5 5 3" xfId="32571" xr:uid="{00000000-0005-0000-0000-0000E11E0000}"/>
    <cellStyle name="Normal 13 2 5 6" xfId="14614" xr:uid="{00000000-0005-0000-0000-0000E21E0000}"/>
    <cellStyle name="Normal 13 2 5 6 2" xfId="41526" xr:uid="{00000000-0005-0000-0000-0000E31E0000}"/>
    <cellStyle name="Normal 13 2 5 7" xfId="28092" xr:uid="{00000000-0005-0000-0000-0000E41E0000}"/>
    <cellStyle name="Normal 13 2 6" xfId="1403" xr:uid="{00000000-0005-0000-0000-0000E51E0000}"/>
    <cellStyle name="Normal 13 2 6 2" xfId="2521" xr:uid="{00000000-0005-0000-0000-0000E61E0000}"/>
    <cellStyle name="Normal 13 2 6 2 2" xfId="4758" xr:uid="{00000000-0005-0000-0000-0000E71E0000}"/>
    <cellStyle name="Normal 13 2 6 2 2 2" xfId="13715" xr:uid="{00000000-0005-0000-0000-0000E81E0000}"/>
    <cellStyle name="Normal 13 2 6 2 2 2 2" xfId="27149" xr:uid="{00000000-0005-0000-0000-0000E91E0000}"/>
    <cellStyle name="Normal 13 2 6 2 2 2 2 2" xfId="54061" xr:uid="{00000000-0005-0000-0000-0000EA1E0000}"/>
    <cellStyle name="Normal 13 2 6 2 2 2 3" xfId="40627" xr:uid="{00000000-0005-0000-0000-0000EB1E0000}"/>
    <cellStyle name="Normal 13 2 6 2 2 3" xfId="9237" xr:uid="{00000000-0005-0000-0000-0000EC1E0000}"/>
    <cellStyle name="Normal 13 2 6 2 2 3 2" xfId="22671" xr:uid="{00000000-0005-0000-0000-0000ED1E0000}"/>
    <cellStyle name="Normal 13 2 6 2 2 3 2 2" xfId="49583" xr:uid="{00000000-0005-0000-0000-0000EE1E0000}"/>
    <cellStyle name="Normal 13 2 6 2 2 3 3" xfId="36149" xr:uid="{00000000-0005-0000-0000-0000EF1E0000}"/>
    <cellStyle name="Normal 13 2 6 2 2 4" xfId="18192" xr:uid="{00000000-0005-0000-0000-0000F01E0000}"/>
    <cellStyle name="Normal 13 2 6 2 2 4 2" xfId="45104" xr:uid="{00000000-0005-0000-0000-0000F11E0000}"/>
    <cellStyle name="Normal 13 2 6 2 2 5" xfId="31670" xr:uid="{00000000-0005-0000-0000-0000F21E0000}"/>
    <cellStyle name="Normal 13 2 6 2 3" xfId="11478" xr:uid="{00000000-0005-0000-0000-0000F31E0000}"/>
    <cellStyle name="Normal 13 2 6 2 3 2" xfId="24912" xr:uid="{00000000-0005-0000-0000-0000F41E0000}"/>
    <cellStyle name="Normal 13 2 6 2 3 2 2" xfId="51824" xr:uid="{00000000-0005-0000-0000-0000F51E0000}"/>
    <cellStyle name="Normal 13 2 6 2 3 3" xfId="38390" xr:uid="{00000000-0005-0000-0000-0000F61E0000}"/>
    <cellStyle name="Normal 13 2 6 2 4" xfId="7000" xr:uid="{00000000-0005-0000-0000-0000F71E0000}"/>
    <cellStyle name="Normal 13 2 6 2 4 2" xfId="20434" xr:uid="{00000000-0005-0000-0000-0000F81E0000}"/>
    <cellStyle name="Normal 13 2 6 2 4 2 2" xfId="47346" xr:uid="{00000000-0005-0000-0000-0000F91E0000}"/>
    <cellStyle name="Normal 13 2 6 2 4 3" xfId="33912" xr:uid="{00000000-0005-0000-0000-0000FA1E0000}"/>
    <cellStyle name="Normal 13 2 6 2 5" xfId="15955" xr:uid="{00000000-0005-0000-0000-0000FB1E0000}"/>
    <cellStyle name="Normal 13 2 6 2 5 2" xfId="42867" xr:uid="{00000000-0005-0000-0000-0000FC1E0000}"/>
    <cellStyle name="Normal 13 2 6 2 6" xfId="29433" xr:uid="{00000000-0005-0000-0000-0000FD1E0000}"/>
    <cellStyle name="Normal 13 2 6 3" xfId="3640" xr:uid="{00000000-0005-0000-0000-0000FE1E0000}"/>
    <cellStyle name="Normal 13 2 6 3 2" xfId="12597" xr:uid="{00000000-0005-0000-0000-0000FF1E0000}"/>
    <cellStyle name="Normal 13 2 6 3 2 2" xfId="26031" xr:uid="{00000000-0005-0000-0000-0000001F0000}"/>
    <cellStyle name="Normal 13 2 6 3 2 2 2" xfId="52943" xr:uid="{00000000-0005-0000-0000-0000011F0000}"/>
    <cellStyle name="Normal 13 2 6 3 2 3" xfId="39509" xr:uid="{00000000-0005-0000-0000-0000021F0000}"/>
    <cellStyle name="Normal 13 2 6 3 3" xfId="8119" xr:uid="{00000000-0005-0000-0000-0000031F0000}"/>
    <cellStyle name="Normal 13 2 6 3 3 2" xfId="21553" xr:uid="{00000000-0005-0000-0000-0000041F0000}"/>
    <cellStyle name="Normal 13 2 6 3 3 2 2" xfId="48465" xr:uid="{00000000-0005-0000-0000-0000051F0000}"/>
    <cellStyle name="Normal 13 2 6 3 3 3" xfId="35031" xr:uid="{00000000-0005-0000-0000-0000061F0000}"/>
    <cellStyle name="Normal 13 2 6 3 4" xfId="17074" xr:uid="{00000000-0005-0000-0000-0000071F0000}"/>
    <cellStyle name="Normal 13 2 6 3 4 2" xfId="43986" xr:uid="{00000000-0005-0000-0000-0000081F0000}"/>
    <cellStyle name="Normal 13 2 6 3 5" xfId="30552" xr:uid="{00000000-0005-0000-0000-0000091F0000}"/>
    <cellStyle name="Normal 13 2 6 4" xfId="10360" xr:uid="{00000000-0005-0000-0000-00000A1F0000}"/>
    <cellStyle name="Normal 13 2 6 4 2" xfId="23794" xr:uid="{00000000-0005-0000-0000-00000B1F0000}"/>
    <cellStyle name="Normal 13 2 6 4 2 2" xfId="50706" xr:uid="{00000000-0005-0000-0000-00000C1F0000}"/>
    <cellStyle name="Normal 13 2 6 4 3" xfId="37272" xr:uid="{00000000-0005-0000-0000-00000D1F0000}"/>
    <cellStyle name="Normal 13 2 6 5" xfId="5882" xr:uid="{00000000-0005-0000-0000-00000E1F0000}"/>
    <cellStyle name="Normal 13 2 6 5 2" xfId="19316" xr:uid="{00000000-0005-0000-0000-00000F1F0000}"/>
    <cellStyle name="Normal 13 2 6 5 2 2" xfId="46228" xr:uid="{00000000-0005-0000-0000-0000101F0000}"/>
    <cellStyle name="Normal 13 2 6 5 3" xfId="32794" xr:uid="{00000000-0005-0000-0000-0000111F0000}"/>
    <cellStyle name="Normal 13 2 6 6" xfId="14837" xr:uid="{00000000-0005-0000-0000-0000121F0000}"/>
    <cellStyle name="Normal 13 2 6 6 2" xfId="41749" xr:uid="{00000000-0005-0000-0000-0000131F0000}"/>
    <cellStyle name="Normal 13 2 6 7" xfId="28315" xr:uid="{00000000-0005-0000-0000-0000141F0000}"/>
    <cellStyle name="Normal 13 2 7" xfId="1851" xr:uid="{00000000-0005-0000-0000-0000151F0000}"/>
    <cellStyle name="Normal 13 2 7 2" xfId="4088" xr:uid="{00000000-0005-0000-0000-0000161F0000}"/>
    <cellStyle name="Normal 13 2 7 2 2" xfId="13045" xr:uid="{00000000-0005-0000-0000-0000171F0000}"/>
    <cellStyle name="Normal 13 2 7 2 2 2" xfId="26479" xr:uid="{00000000-0005-0000-0000-0000181F0000}"/>
    <cellStyle name="Normal 13 2 7 2 2 2 2" xfId="53391" xr:uid="{00000000-0005-0000-0000-0000191F0000}"/>
    <cellStyle name="Normal 13 2 7 2 2 3" xfId="39957" xr:uid="{00000000-0005-0000-0000-00001A1F0000}"/>
    <cellStyle name="Normal 13 2 7 2 3" xfId="8567" xr:uid="{00000000-0005-0000-0000-00001B1F0000}"/>
    <cellStyle name="Normal 13 2 7 2 3 2" xfId="22001" xr:uid="{00000000-0005-0000-0000-00001C1F0000}"/>
    <cellStyle name="Normal 13 2 7 2 3 2 2" xfId="48913" xr:uid="{00000000-0005-0000-0000-00001D1F0000}"/>
    <cellStyle name="Normal 13 2 7 2 3 3" xfId="35479" xr:uid="{00000000-0005-0000-0000-00001E1F0000}"/>
    <cellStyle name="Normal 13 2 7 2 4" xfId="17522" xr:uid="{00000000-0005-0000-0000-00001F1F0000}"/>
    <cellStyle name="Normal 13 2 7 2 4 2" xfId="44434" xr:uid="{00000000-0005-0000-0000-0000201F0000}"/>
    <cellStyle name="Normal 13 2 7 2 5" xfId="31000" xr:uid="{00000000-0005-0000-0000-0000211F0000}"/>
    <cellStyle name="Normal 13 2 7 3" xfId="10808" xr:uid="{00000000-0005-0000-0000-0000221F0000}"/>
    <cellStyle name="Normal 13 2 7 3 2" xfId="24242" xr:uid="{00000000-0005-0000-0000-0000231F0000}"/>
    <cellStyle name="Normal 13 2 7 3 2 2" xfId="51154" xr:uid="{00000000-0005-0000-0000-0000241F0000}"/>
    <cellStyle name="Normal 13 2 7 3 3" xfId="37720" xr:uid="{00000000-0005-0000-0000-0000251F0000}"/>
    <cellStyle name="Normal 13 2 7 4" xfId="6330" xr:uid="{00000000-0005-0000-0000-0000261F0000}"/>
    <cellStyle name="Normal 13 2 7 4 2" xfId="19764" xr:uid="{00000000-0005-0000-0000-0000271F0000}"/>
    <cellStyle name="Normal 13 2 7 4 2 2" xfId="46676" xr:uid="{00000000-0005-0000-0000-0000281F0000}"/>
    <cellStyle name="Normal 13 2 7 4 3" xfId="33242" xr:uid="{00000000-0005-0000-0000-0000291F0000}"/>
    <cellStyle name="Normal 13 2 7 5" xfId="15285" xr:uid="{00000000-0005-0000-0000-00002A1F0000}"/>
    <cellStyle name="Normal 13 2 7 5 2" xfId="42197" xr:uid="{00000000-0005-0000-0000-00002B1F0000}"/>
    <cellStyle name="Normal 13 2 7 6" xfId="28763" xr:uid="{00000000-0005-0000-0000-00002C1F0000}"/>
    <cellStyle name="Normal 13 2 8" xfId="2970" xr:uid="{00000000-0005-0000-0000-00002D1F0000}"/>
    <cellStyle name="Normal 13 2 8 2" xfId="11927" xr:uid="{00000000-0005-0000-0000-00002E1F0000}"/>
    <cellStyle name="Normal 13 2 8 2 2" xfId="25361" xr:uid="{00000000-0005-0000-0000-00002F1F0000}"/>
    <cellStyle name="Normal 13 2 8 2 2 2" xfId="52273" xr:uid="{00000000-0005-0000-0000-0000301F0000}"/>
    <cellStyle name="Normal 13 2 8 2 3" xfId="38839" xr:uid="{00000000-0005-0000-0000-0000311F0000}"/>
    <cellStyle name="Normal 13 2 8 3" xfId="7449" xr:uid="{00000000-0005-0000-0000-0000321F0000}"/>
    <cellStyle name="Normal 13 2 8 3 2" xfId="20883" xr:uid="{00000000-0005-0000-0000-0000331F0000}"/>
    <cellStyle name="Normal 13 2 8 3 2 2" xfId="47795" xr:uid="{00000000-0005-0000-0000-0000341F0000}"/>
    <cellStyle name="Normal 13 2 8 3 3" xfId="34361" xr:uid="{00000000-0005-0000-0000-0000351F0000}"/>
    <cellStyle name="Normal 13 2 8 4" xfId="16404" xr:uid="{00000000-0005-0000-0000-0000361F0000}"/>
    <cellStyle name="Normal 13 2 8 4 2" xfId="43316" xr:uid="{00000000-0005-0000-0000-0000371F0000}"/>
    <cellStyle name="Normal 13 2 8 5" xfId="29882" xr:uid="{00000000-0005-0000-0000-0000381F0000}"/>
    <cellStyle name="Normal 13 2 9" xfId="9690" xr:uid="{00000000-0005-0000-0000-0000391F0000}"/>
    <cellStyle name="Normal 13 2 9 2" xfId="23124" xr:uid="{00000000-0005-0000-0000-00003A1F0000}"/>
    <cellStyle name="Normal 13 2 9 2 2" xfId="50036" xr:uid="{00000000-0005-0000-0000-00003B1F0000}"/>
    <cellStyle name="Normal 13 2 9 3" xfId="36602" xr:uid="{00000000-0005-0000-0000-00003C1F0000}"/>
    <cellStyle name="Normal 13 3" xfId="712" xr:uid="{00000000-0005-0000-0000-00003D1F0000}"/>
    <cellStyle name="Normal 13 3 10" xfId="5237" xr:uid="{00000000-0005-0000-0000-00003E1F0000}"/>
    <cellStyle name="Normal 13 3 10 2" xfId="18671" xr:uid="{00000000-0005-0000-0000-00003F1F0000}"/>
    <cellStyle name="Normal 13 3 10 2 2" xfId="45583" xr:uid="{00000000-0005-0000-0000-0000401F0000}"/>
    <cellStyle name="Normal 13 3 10 3" xfId="32149" xr:uid="{00000000-0005-0000-0000-0000411F0000}"/>
    <cellStyle name="Normal 13 3 11" xfId="14192" xr:uid="{00000000-0005-0000-0000-0000421F0000}"/>
    <cellStyle name="Normal 13 3 11 2" xfId="41104" xr:uid="{00000000-0005-0000-0000-0000431F0000}"/>
    <cellStyle name="Normal 13 3 12" xfId="27670" xr:uid="{00000000-0005-0000-0000-0000441F0000}"/>
    <cellStyle name="Normal 13 3 2" xfId="856" xr:uid="{00000000-0005-0000-0000-0000451F0000}"/>
    <cellStyle name="Normal 13 3 2 10" xfId="27814" xr:uid="{00000000-0005-0000-0000-0000461F0000}"/>
    <cellStyle name="Normal 13 3 2 2" xfId="1124" xr:uid="{00000000-0005-0000-0000-0000471F0000}"/>
    <cellStyle name="Normal 13 3 2 2 2" xfId="1795" xr:uid="{00000000-0005-0000-0000-0000481F0000}"/>
    <cellStyle name="Normal 13 3 2 2 2 2" xfId="2913" xr:uid="{00000000-0005-0000-0000-0000491F0000}"/>
    <cellStyle name="Normal 13 3 2 2 2 2 2" xfId="5150" xr:uid="{00000000-0005-0000-0000-00004A1F0000}"/>
    <cellStyle name="Normal 13 3 2 2 2 2 2 2" xfId="14107" xr:uid="{00000000-0005-0000-0000-00004B1F0000}"/>
    <cellStyle name="Normal 13 3 2 2 2 2 2 2 2" xfId="27541" xr:uid="{00000000-0005-0000-0000-00004C1F0000}"/>
    <cellStyle name="Normal 13 3 2 2 2 2 2 2 2 2" xfId="54453" xr:uid="{00000000-0005-0000-0000-00004D1F0000}"/>
    <cellStyle name="Normal 13 3 2 2 2 2 2 2 3" xfId="41019" xr:uid="{00000000-0005-0000-0000-00004E1F0000}"/>
    <cellStyle name="Normal 13 3 2 2 2 2 2 3" xfId="9629" xr:uid="{00000000-0005-0000-0000-00004F1F0000}"/>
    <cellStyle name="Normal 13 3 2 2 2 2 2 3 2" xfId="23063" xr:uid="{00000000-0005-0000-0000-0000501F0000}"/>
    <cellStyle name="Normal 13 3 2 2 2 2 2 3 2 2" xfId="49975" xr:uid="{00000000-0005-0000-0000-0000511F0000}"/>
    <cellStyle name="Normal 13 3 2 2 2 2 2 3 3" xfId="36541" xr:uid="{00000000-0005-0000-0000-0000521F0000}"/>
    <cellStyle name="Normal 13 3 2 2 2 2 2 4" xfId="18584" xr:uid="{00000000-0005-0000-0000-0000531F0000}"/>
    <cellStyle name="Normal 13 3 2 2 2 2 2 4 2" xfId="45496" xr:uid="{00000000-0005-0000-0000-0000541F0000}"/>
    <cellStyle name="Normal 13 3 2 2 2 2 2 5" xfId="32062" xr:uid="{00000000-0005-0000-0000-0000551F0000}"/>
    <cellStyle name="Normal 13 3 2 2 2 2 3" xfId="11870" xr:uid="{00000000-0005-0000-0000-0000561F0000}"/>
    <cellStyle name="Normal 13 3 2 2 2 2 3 2" xfId="25304" xr:uid="{00000000-0005-0000-0000-0000571F0000}"/>
    <cellStyle name="Normal 13 3 2 2 2 2 3 2 2" xfId="52216" xr:uid="{00000000-0005-0000-0000-0000581F0000}"/>
    <cellStyle name="Normal 13 3 2 2 2 2 3 3" xfId="38782" xr:uid="{00000000-0005-0000-0000-0000591F0000}"/>
    <cellStyle name="Normal 13 3 2 2 2 2 4" xfId="7392" xr:uid="{00000000-0005-0000-0000-00005A1F0000}"/>
    <cellStyle name="Normal 13 3 2 2 2 2 4 2" xfId="20826" xr:uid="{00000000-0005-0000-0000-00005B1F0000}"/>
    <cellStyle name="Normal 13 3 2 2 2 2 4 2 2" xfId="47738" xr:uid="{00000000-0005-0000-0000-00005C1F0000}"/>
    <cellStyle name="Normal 13 3 2 2 2 2 4 3" xfId="34304" xr:uid="{00000000-0005-0000-0000-00005D1F0000}"/>
    <cellStyle name="Normal 13 3 2 2 2 2 5" xfId="16347" xr:uid="{00000000-0005-0000-0000-00005E1F0000}"/>
    <cellStyle name="Normal 13 3 2 2 2 2 5 2" xfId="43259" xr:uid="{00000000-0005-0000-0000-00005F1F0000}"/>
    <cellStyle name="Normal 13 3 2 2 2 2 6" xfId="29825" xr:uid="{00000000-0005-0000-0000-0000601F0000}"/>
    <cellStyle name="Normal 13 3 2 2 2 3" xfId="4032" xr:uid="{00000000-0005-0000-0000-0000611F0000}"/>
    <cellStyle name="Normal 13 3 2 2 2 3 2" xfId="12989" xr:uid="{00000000-0005-0000-0000-0000621F0000}"/>
    <cellStyle name="Normal 13 3 2 2 2 3 2 2" xfId="26423" xr:uid="{00000000-0005-0000-0000-0000631F0000}"/>
    <cellStyle name="Normal 13 3 2 2 2 3 2 2 2" xfId="53335" xr:uid="{00000000-0005-0000-0000-0000641F0000}"/>
    <cellStyle name="Normal 13 3 2 2 2 3 2 3" xfId="39901" xr:uid="{00000000-0005-0000-0000-0000651F0000}"/>
    <cellStyle name="Normal 13 3 2 2 2 3 3" xfId="8511" xr:uid="{00000000-0005-0000-0000-0000661F0000}"/>
    <cellStyle name="Normal 13 3 2 2 2 3 3 2" xfId="21945" xr:uid="{00000000-0005-0000-0000-0000671F0000}"/>
    <cellStyle name="Normal 13 3 2 2 2 3 3 2 2" xfId="48857" xr:uid="{00000000-0005-0000-0000-0000681F0000}"/>
    <cellStyle name="Normal 13 3 2 2 2 3 3 3" xfId="35423" xr:uid="{00000000-0005-0000-0000-0000691F0000}"/>
    <cellStyle name="Normal 13 3 2 2 2 3 4" xfId="17466" xr:uid="{00000000-0005-0000-0000-00006A1F0000}"/>
    <cellStyle name="Normal 13 3 2 2 2 3 4 2" xfId="44378" xr:uid="{00000000-0005-0000-0000-00006B1F0000}"/>
    <cellStyle name="Normal 13 3 2 2 2 3 5" xfId="30944" xr:uid="{00000000-0005-0000-0000-00006C1F0000}"/>
    <cellStyle name="Normal 13 3 2 2 2 4" xfId="10752" xr:uid="{00000000-0005-0000-0000-00006D1F0000}"/>
    <cellStyle name="Normal 13 3 2 2 2 4 2" xfId="24186" xr:uid="{00000000-0005-0000-0000-00006E1F0000}"/>
    <cellStyle name="Normal 13 3 2 2 2 4 2 2" xfId="51098" xr:uid="{00000000-0005-0000-0000-00006F1F0000}"/>
    <cellStyle name="Normal 13 3 2 2 2 4 3" xfId="37664" xr:uid="{00000000-0005-0000-0000-0000701F0000}"/>
    <cellStyle name="Normal 13 3 2 2 2 5" xfId="6274" xr:uid="{00000000-0005-0000-0000-0000711F0000}"/>
    <cellStyle name="Normal 13 3 2 2 2 5 2" xfId="19708" xr:uid="{00000000-0005-0000-0000-0000721F0000}"/>
    <cellStyle name="Normal 13 3 2 2 2 5 2 2" xfId="46620" xr:uid="{00000000-0005-0000-0000-0000731F0000}"/>
    <cellStyle name="Normal 13 3 2 2 2 5 3" xfId="33186" xr:uid="{00000000-0005-0000-0000-0000741F0000}"/>
    <cellStyle name="Normal 13 3 2 2 2 6" xfId="15229" xr:uid="{00000000-0005-0000-0000-0000751F0000}"/>
    <cellStyle name="Normal 13 3 2 2 2 6 2" xfId="42141" xr:uid="{00000000-0005-0000-0000-0000761F0000}"/>
    <cellStyle name="Normal 13 3 2 2 2 7" xfId="28707" xr:uid="{00000000-0005-0000-0000-0000771F0000}"/>
    <cellStyle name="Normal 13 3 2 2 3" xfId="2243" xr:uid="{00000000-0005-0000-0000-0000781F0000}"/>
    <cellStyle name="Normal 13 3 2 2 3 2" xfId="4480" xr:uid="{00000000-0005-0000-0000-0000791F0000}"/>
    <cellStyle name="Normal 13 3 2 2 3 2 2" xfId="13437" xr:uid="{00000000-0005-0000-0000-00007A1F0000}"/>
    <cellStyle name="Normal 13 3 2 2 3 2 2 2" xfId="26871" xr:uid="{00000000-0005-0000-0000-00007B1F0000}"/>
    <cellStyle name="Normal 13 3 2 2 3 2 2 2 2" xfId="53783" xr:uid="{00000000-0005-0000-0000-00007C1F0000}"/>
    <cellStyle name="Normal 13 3 2 2 3 2 2 3" xfId="40349" xr:uid="{00000000-0005-0000-0000-00007D1F0000}"/>
    <cellStyle name="Normal 13 3 2 2 3 2 3" xfId="8959" xr:uid="{00000000-0005-0000-0000-00007E1F0000}"/>
    <cellStyle name="Normal 13 3 2 2 3 2 3 2" xfId="22393" xr:uid="{00000000-0005-0000-0000-00007F1F0000}"/>
    <cellStyle name="Normal 13 3 2 2 3 2 3 2 2" xfId="49305" xr:uid="{00000000-0005-0000-0000-0000801F0000}"/>
    <cellStyle name="Normal 13 3 2 2 3 2 3 3" xfId="35871" xr:uid="{00000000-0005-0000-0000-0000811F0000}"/>
    <cellStyle name="Normal 13 3 2 2 3 2 4" xfId="17914" xr:uid="{00000000-0005-0000-0000-0000821F0000}"/>
    <cellStyle name="Normal 13 3 2 2 3 2 4 2" xfId="44826" xr:uid="{00000000-0005-0000-0000-0000831F0000}"/>
    <cellStyle name="Normal 13 3 2 2 3 2 5" xfId="31392" xr:uid="{00000000-0005-0000-0000-0000841F0000}"/>
    <cellStyle name="Normal 13 3 2 2 3 3" xfId="11200" xr:uid="{00000000-0005-0000-0000-0000851F0000}"/>
    <cellStyle name="Normal 13 3 2 2 3 3 2" xfId="24634" xr:uid="{00000000-0005-0000-0000-0000861F0000}"/>
    <cellStyle name="Normal 13 3 2 2 3 3 2 2" xfId="51546" xr:uid="{00000000-0005-0000-0000-0000871F0000}"/>
    <cellStyle name="Normal 13 3 2 2 3 3 3" xfId="38112" xr:uid="{00000000-0005-0000-0000-0000881F0000}"/>
    <cellStyle name="Normal 13 3 2 2 3 4" xfId="6722" xr:uid="{00000000-0005-0000-0000-0000891F0000}"/>
    <cellStyle name="Normal 13 3 2 2 3 4 2" xfId="20156" xr:uid="{00000000-0005-0000-0000-00008A1F0000}"/>
    <cellStyle name="Normal 13 3 2 2 3 4 2 2" xfId="47068" xr:uid="{00000000-0005-0000-0000-00008B1F0000}"/>
    <cellStyle name="Normal 13 3 2 2 3 4 3" xfId="33634" xr:uid="{00000000-0005-0000-0000-00008C1F0000}"/>
    <cellStyle name="Normal 13 3 2 2 3 5" xfId="15677" xr:uid="{00000000-0005-0000-0000-00008D1F0000}"/>
    <cellStyle name="Normal 13 3 2 2 3 5 2" xfId="42589" xr:uid="{00000000-0005-0000-0000-00008E1F0000}"/>
    <cellStyle name="Normal 13 3 2 2 3 6" xfId="29155" xr:uid="{00000000-0005-0000-0000-00008F1F0000}"/>
    <cellStyle name="Normal 13 3 2 2 4" xfId="3362" xr:uid="{00000000-0005-0000-0000-0000901F0000}"/>
    <cellStyle name="Normal 13 3 2 2 4 2" xfId="12319" xr:uid="{00000000-0005-0000-0000-0000911F0000}"/>
    <cellStyle name="Normal 13 3 2 2 4 2 2" xfId="25753" xr:uid="{00000000-0005-0000-0000-0000921F0000}"/>
    <cellStyle name="Normal 13 3 2 2 4 2 2 2" xfId="52665" xr:uid="{00000000-0005-0000-0000-0000931F0000}"/>
    <cellStyle name="Normal 13 3 2 2 4 2 3" xfId="39231" xr:uid="{00000000-0005-0000-0000-0000941F0000}"/>
    <cellStyle name="Normal 13 3 2 2 4 3" xfId="7841" xr:uid="{00000000-0005-0000-0000-0000951F0000}"/>
    <cellStyle name="Normal 13 3 2 2 4 3 2" xfId="21275" xr:uid="{00000000-0005-0000-0000-0000961F0000}"/>
    <cellStyle name="Normal 13 3 2 2 4 3 2 2" xfId="48187" xr:uid="{00000000-0005-0000-0000-0000971F0000}"/>
    <cellStyle name="Normal 13 3 2 2 4 3 3" xfId="34753" xr:uid="{00000000-0005-0000-0000-0000981F0000}"/>
    <cellStyle name="Normal 13 3 2 2 4 4" xfId="16796" xr:uid="{00000000-0005-0000-0000-0000991F0000}"/>
    <cellStyle name="Normal 13 3 2 2 4 4 2" xfId="43708" xr:uid="{00000000-0005-0000-0000-00009A1F0000}"/>
    <cellStyle name="Normal 13 3 2 2 4 5" xfId="30274" xr:uid="{00000000-0005-0000-0000-00009B1F0000}"/>
    <cellStyle name="Normal 13 3 2 2 5" xfId="10082" xr:uid="{00000000-0005-0000-0000-00009C1F0000}"/>
    <cellStyle name="Normal 13 3 2 2 5 2" xfId="23516" xr:uid="{00000000-0005-0000-0000-00009D1F0000}"/>
    <cellStyle name="Normal 13 3 2 2 5 2 2" xfId="50428" xr:uid="{00000000-0005-0000-0000-00009E1F0000}"/>
    <cellStyle name="Normal 13 3 2 2 5 3" xfId="36994" xr:uid="{00000000-0005-0000-0000-00009F1F0000}"/>
    <cellStyle name="Normal 13 3 2 2 6" xfId="5604" xr:uid="{00000000-0005-0000-0000-0000A01F0000}"/>
    <cellStyle name="Normal 13 3 2 2 6 2" xfId="19038" xr:uid="{00000000-0005-0000-0000-0000A11F0000}"/>
    <cellStyle name="Normal 13 3 2 2 6 2 2" xfId="45950" xr:uid="{00000000-0005-0000-0000-0000A21F0000}"/>
    <cellStyle name="Normal 13 3 2 2 6 3" xfId="32516" xr:uid="{00000000-0005-0000-0000-0000A31F0000}"/>
    <cellStyle name="Normal 13 3 2 2 7" xfId="14559" xr:uid="{00000000-0005-0000-0000-0000A41F0000}"/>
    <cellStyle name="Normal 13 3 2 2 7 2" xfId="41471" xr:uid="{00000000-0005-0000-0000-0000A51F0000}"/>
    <cellStyle name="Normal 13 3 2 2 8" xfId="28037" xr:uid="{00000000-0005-0000-0000-0000A61F0000}"/>
    <cellStyle name="Normal 13 3 2 3" xfId="1349" xr:uid="{00000000-0005-0000-0000-0000A71F0000}"/>
    <cellStyle name="Normal 13 3 2 3 2" xfId="2467" xr:uid="{00000000-0005-0000-0000-0000A81F0000}"/>
    <cellStyle name="Normal 13 3 2 3 2 2" xfId="4704" xr:uid="{00000000-0005-0000-0000-0000A91F0000}"/>
    <cellStyle name="Normal 13 3 2 3 2 2 2" xfId="13661" xr:uid="{00000000-0005-0000-0000-0000AA1F0000}"/>
    <cellStyle name="Normal 13 3 2 3 2 2 2 2" xfId="27095" xr:uid="{00000000-0005-0000-0000-0000AB1F0000}"/>
    <cellStyle name="Normal 13 3 2 3 2 2 2 2 2" xfId="54007" xr:uid="{00000000-0005-0000-0000-0000AC1F0000}"/>
    <cellStyle name="Normal 13 3 2 3 2 2 2 3" xfId="40573" xr:uid="{00000000-0005-0000-0000-0000AD1F0000}"/>
    <cellStyle name="Normal 13 3 2 3 2 2 3" xfId="9183" xr:uid="{00000000-0005-0000-0000-0000AE1F0000}"/>
    <cellStyle name="Normal 13 3 2 3 2 2 3 2" xfId="22617" xr:uid="{00000000-0005-0000-0000-0000AF1F0000}"/>
    <cellStyle name="Normal 13 3 2 3 2 2 3 2 2" xfId="49529" xr:uid="{00000000-0005-0000-0000-0000B01F0000}"/>
    <cellStyle name="Normal 13 3 2 3 2 2 3 3" xfId="36095" xr:uid="{00000000-0005-0000-0000-0000B11F0000}"/>
    <cellStyle name="Normal 13 3 2 3 2 2 4" xfId="18138" xr:uid="{00000000-0005-0000-0000-0000B21F0000}"/>
    <cellStyle name="Normal 13 3 2 3 2 2 4 2" xfId="45050" xr:uid="{00000000-0005-0000-0000-0000B31F0000}"/>
    <cellStyle name="Normal 13 3 2 3 2 2 5" xfId="31616" xr:uid="{00000000-0005-0000-0000-0000B41F0000}"/>
    <cellStyle name="Normal 13 3 2 3 2 3" xfId="11424" xr:uid="{00000000-0005-0000-0000-0000B51F0000}"/>
    <cellStyle name="Normal 13 3 2 3 2 3 2" xfId="24858" xr:uid="{00000000-0005-0000-0000-0000B61F0000}"/>
    <cellStyle name="Normal 13 3 2 3 2 3 2 2" xfId="51770" xr:uid="{00000000-0005-0000-0000-0000B71F0000}"/>
    <cellStyle name="Normal 13 3 2 3 2 3 3" xfId="38336" xr:uid="{00000000-0005-0000-0000-0000B81F0000}"/>
    <cellStyle name="Normal 13 3 2 3 2 4" xfId="6946" xr:uid="{00000000-0005-0000-0000-0000B91F0000}"/>
    <cellStyle name="Normal 13 3 2 3 2 4 2" xfId="20380" xr:uid="{00000000-0005-0000-0000-0000BA1F0000}"/>
    <cellStyle name="Normal 13 3 2 3 2 4 2 2" xfId="47292" xr:uid="{00000000-0005-0000-0000-0000BB1F0000}"/>
    <cellStyle name="Normal 13 3 2 3 2 4 3" xfId="33858" xr:uid="{00000000-0005-0000-0000-0000BC1F0000}"/>
    <cellStyle name="Normal 13 3 2 3 2 5" xfId="15901" xr:uid="{00000000-0005-0000-0000-0000BD1F0000}"/>
    <cellStyle name="Normal 13 3 2 3 2 5 2" xfId="42813" xr:uid="{00000000-0005-0000-0000-0000BE1F0000}"/>
    <cellStyle name="Normal 13 3 2 3 2 6" xfId="29379" xr:uid="{00000000-0005-0000-0000-0000BF1F0000}"/>
    <cellStyle name="Normal 13 3 2 3 3" xfId="3586" xr:uid="{00000000-0005-0000-0000-0000C01F0000}"/>
    <cellStyle name="Normal 13 3 2 3 3 2" xfId="12543" xr:uid="{00000000-0005-0000-0000-0000C11F0000}"/>
    <cellStyle name="Normal 13 3 2 3 3 2 2" xfId="25977" xr:uid="{00000000-0005-0000-0000-0000C21F0000}"/>
    <cellStyle name="Normal 13 3 2 3 3 2 2 2" xfId="52889" xr:uid="{00000000-0005-0000-0000-0000C31F0000}"/>
    <cellStyle name="Normal 13 3 2 3 3 2 3" xfId="39455" xr:uid="{00000000-0005-0000-0000-0000C41F0000}"/>
    <cellStyle name="Normal 13 3 2 3 3 3" xfId="8065" xr:uid="{00000000-0005-0000-0000-0000C51F0000}"/>
    <cellStyle name="Normal 13 3 2 3 3 3 2" xfId="21499" xr:uid="{00000000-0005-0000-0000-0000C61F0000}"/>
    <cellStyle name="Normal 13 3 2 3 3 3 2 2" xfId="48411" xr:uid="{00000000-0005-0000-0000-0000C71F0000}"/>
    <cellStyle name="Normal 13 3 2 3 3 3 3" xfId="34977" xr:uid="{00000000-0005-0000-0000-0000C81F0000}"/>
    <cellStyle name="Normal 13 3 2 3 3 4" xfId="17020" xr:uid="{00000000-0005-0000-0000-0000C91F0000}"/>
    <cellStyle name="Normal 13 3 2 3 3 4 2" xfId="43932" xr:uid="{00000000-0005-0000-0000-0000CA1F0000}"/>
    <cellStyle name="Normal 13 3 2 3 3 5" xfId="30498" xr:uid="{00000000-0005-0000-0000-0000CB1F0000}"/>
    <cellStyle name="Normal 13 3 2 3 4" xfId="10306" xr:uid="{00000000-0005-0000-0000-0000CC1F0000}"/>
    <cellStyle name="Normal 13 3 2 3 4 2" xfId="23740" xr:uid="{00000000-0005-0000-0000-0000CD1F0000}"/>
    <cellStyle name="Normal 13 3 2 3 4 2 2" xfId="50652" xr:uid="{00000000-0005-0000-0000-0000CE1F0000}"/>
    <cellStyle name="Normal 13 3 2 3 4 3" xfId="37218" xr:uid="{00000000-0005-0000-0000-0000CF1F0000}"/>
    <cellStyle name="Normal 13 3 2 3 5" xfId="5828" xr:uid="{00000000-0005-0000-0000-0000D01F0000}"/>
    <cellStyle name="Normal 13 3 2 3 5 2" xfId="19262" xr:uid="{00000000-0005-0000-0000-0000D11F0000}"/>
    <cellStyle name="Normal 13 3 2 3 5 2 2" xfId="46174" xr:uid="{00000000-0005-0000-0000-0000D21F0000}"/>
    <cellStyle name="Normal 13 3 2 3 5 3" xfId="32740" xr:uid="{00000000-0005-0000-0000-0000D31F0000}"/>
    <cellStyle name="Normal 13 3 2 3 6" xfId="14783" xr:uid="{00000000-0005-0000-0000-0000D41F0000}"/>
    <cellStyle name="Normal 13 3 2 3 6 2" xfId="41695" xr:uid="{00000000-0005-0000-0000-0000D51F0000}"/>
    <cellStyle name="Normal 13 3 2 3 7" xfId="28261" xr:uid="{00000000-0005-0000-0000-0000D61F0000}"/>
    <cellStyle name="Normal 13 3 2 4" xfId="1572" xr:uid="{00000000-0005-0000-0000-0000D71F0000}"/>
    <cellStyle name="Normal 13 3 2 4 2" xfId="2690" xr:uid="{00000000-0005-0000-0000-0000D81F0000}"/>
    <cellStyle name="Normal 13 3 2 4 2 2" xfId="4927" xr:uid="{00000000-0005-0000-0000-0000D91F0000}"/>
    <cellStyle name="Normal 13 3 2 4 2 2 2" xfId="13884" xr:uid="{00000000-0005-0000-0000-0000DA1F0000}"/>
    <cellStyle name="Normal 13 3 2 4 2 2 2 2" xfId="27318" xr:uid="{00000000-0005-0000-0000-0000DB1F0000}"/>
    <cellStyle name="Normal 13 3 2 4 2 2 2 2 2" xfId="54230" xr:uid="{00000000-0005-0000-0000-0000DC1F0000}"/>
    <cellStyle name="Normal 13 3 2 4 2 2 2 3" xfId="40796" xr:uid="{00000000-0005-0000-0000-0000DD1F0000}"/>
    <cellStyle name="Normal 13 3 2 4 2 2 3" xfId="9406" xr:uid="{00000000-0005-0000-0000-0000DE1F0000}"/>
    <cellStyle name="Normal 13 3 2 4 2 2 3 2" xfId="22840" xr:uid="{00000000-0005-0000-0000-0000DF1F0000}"/>
    <cellStyle name="Normal 13 3 2 4 2 2 3 2 2" xfId="49752" xr:uid="{00000000-0005-0000-0000-0000E01F0000}"/>
    <cellStyle name="Normal 13 3 2 4 2 2 3 3" xfId="36318" xr:uid="{00000000-0005-0000-0000-0000E11F0000}"/>
    <cellStyle name="Normal 13 3 2 4 2 2 4" xfId="18361" xr:uid="{00000000-0005-0000-0000-0000E21F0000}"/>
    <cellStyle name="Normal 13 3 2 4 2 2 4 2" xfId="45273" xr:uid="{00000000-0005-0000-0000-0000E31F0000}"/>
    <cellStyle name="Normal 13 3 2 4 2 2 5" xfId="31839" xr:uid="{00000000-0005-0000-0000-0000E41F0000}"/>
    <cellStyle name="Normal 13 3 2 4 2 3" xfId="11647" xr:uid="{00000000-0005-0000-0000-0000E51F0000}"/>
    <cellStyle name="Normal 13 3 2 4 2 3 2" xfId="25081" xr:uid="{00000000-0005-0000-0000-0000E61F0000}"/>
    <cellStyle name="Normal 13 3 2 4 2 3 2 2" xfId="51993" xr:uid="{00000000-0005-0000-0000-0000E71F0000}"/>
    <cellStyle name="Normal 13 3 2 4 2 3 3" xfId="38559" xr:uid="{00000000-0005-0000-0000-0000E81F0000}"/>
    <cellStyle name="Normal 13 3 2 4 2 4" xfId="7169" xr:uid="{00000000-0005-0000-0000-0000E91F0000}"/>
    <cellStyle name="Normal 13 3 2 4 2 4 2" xfId="20603" xr:uid="{00000000-0005-0000-0000-0000EA1F0000}"/>
    <cellStyle name="Normal 13 3 2 4 2 4 2 2" xfId="47515" xr:uid="{00000000-0005-0000-0000-0000EB1F0000}"/>
    <cellStyle name="Normal 13 3 2 4 2 4 3" xfId="34081" xr:uid="{00000000-0005-0000-0000-0000EC1F0000}"/>
    <cellStyle name="Normal 13 3 2 4 2 5" xfId="16124" xr:uid="{00000000-0005-0000-0000-0000ED1F0000}"/>
    <cellStyle name="Normal 13 3 2 4 2 5 2" xfId="43036" xr:uid="{00000000-0005-0000-0000-0000EE1F0000}"/>
    <cellStyle name="Normal 13 3 2 4 2 6" xfId="29602" xr:uid="{00000000-0005-0000-0000-0000EF1F0000}"/>
    <cellStyle name="Normal 13 3 2 4 3" xfId="3809" xr:uid="{00000000-0005-0000-0000-0000F01F0000}"/>
    <cellStyle name="Normal 13 3 2 4 3 2" xfId="12766" xr:uid="{00000000-0005-0000-0000-0000F11F0000}"/>
    <cellStyle name="Normal 13 3 2 4 3 2 2" xfId="26200" xr:uid="{00000000-0005-0000-0000-0000F21F0000}"/>
    <cellStyle name="Normal 13 3 2 4 3 2 2 2" xfId="53112" xr:uid="{00000000-0005-0000-0000-0000F31F0000}"/>
    <cellStyle name="Normal 13 3 2 4 3 2 3" xfId="39678" xr:uid="{00000000-0005-0000-0000-0000F41F0000}"/>
    <cellStyle name="Normal 13 3 2 4 3 3" xfId="8288" xr:uid="{00000000-0005-0000-0000-0000F51F0000}"/>
    <cellStyle name="Normal 13 3 2 4 3 3 2" xfId="21722" xr:uid="{00000000-0005-0000-0000-0000F61F0000}"/>
    <cellStyle name="Normal 13 3 2 4 3 3 2 2" xfId="48634" xr:uid="{00000000-0005-0000-0000-0000F71F0000}"/>
    <cellStyle name="Normal 13 3 2 4 3 3 3" xfId="35200" xr:uid="{00000000-0005-0000-0000-0000F81F0000}"/>
    <cellStyle name="Normal 13 3 2 4 3 4" xfId="17243" xr:uid="{00000000-0005-0000-0000-0000F91F0000}"/>
    <cellStyle name="Normal 13 3 2 4 3 4 2" xfId="44155" xr:uid="{00000000-0005-0000-0000-0000FA1F0000}"/>
    <cellStyle name="Normal 13 3 2 4 3 5" xfId="30721" xr:uid="{00000000-0005-0000-0000-0000FB1F0000}"/>
    <cellStyle name="Normal 13 3 2 4 4" xfId="10529" xr:uid="{00000000-0005-0000-0000-0000FC1F0000}"/>
    <cellStyle name="Normal 13 3 2 4 4 2" xfId="23963" xr:uid="{00000000-0005-0000-0000-0000FD1F0000}"/>
    <cellStyle name="Normal 13 3 2 4 4 2 2" xfId="50875" xr:uid="{00000000-0005-0000-0000-0000FE1F0000}"/>
    <cellStyle name="Normal 13 3 2 4 4 3" xfId="37441" xr:uid="{00000000-0005-0000-0000-0000FF1F0000}"/>
    <cellStyle name="Normal 13 3 2 4 5" xfId="6051" xr:uid="{00000000-0005-0000-0000-000000200000}"/>
    <cellStyle name="Normal 13 3 2 4 5 2" xfId="19485" xr:uid="{00000000-0005-0000-0000-000001200000}"/>
    <cellStyle name="Normal 13 3 2 4 5 2 2" xfId="46397" xr:uid="{00000000-0005-0000-0000-000002200000}"/>
    <cellStyle name="Normal 13 3 2 4 5 3" xfId="32963" xr:uid="{00000000-0005-0000-0000-000003200000}"/>
    <cellStyle name="Normal 13 3 2 4 6" xfId="15006" xr:uid="{00000000-0005-0000-0000-000004200000}"/>
    <cellStyle name="Normal 13 3 2 4 6 2" xfId="41918" xr:uid="{00000000-0005-0000-0000-000005200000}"/>
    <cellStyle name="Normal 13 3 2 4 7" xfId="28484" xr:uid="{00000000-0005-0000-0000-000006200000}"/>
    <cellStyle name="Normal 13 3 2 5" xfId="2020" xr:uid="{00000000-0005-0000-0000-000007200000}"/>
    <cellStyle name="Normal 13 3 2 5 2" xfId="4257" xr:uid="{00000000-0005-0000-0000-000008200000}"/>
    <cellStyle name="Normal 13 3 2 5 2 2" xfId="13214" xr:uid="{00000000-0005-0000-0000-000009200000}"/>
    <cellStyle name="Normal 13 3 2 5 2 2 2" xfId="26648" xr:uid="{00000000-0005-0000-0000-00000A200000}"/>
    <cellStyle name="Normal 13 3 2 5 2 2 2 2" xfId="53560" xr:uid="{00000000-0005-0000-0000-00000B200000}"/>
    <cellStyle name="Normal 13 3 2 5 2 2 3" xfId="40126" xr:uid="{00000000-0005-0000-0000-00000C200000}"/>
    <cellStyle name="Normal 13 3 2 5 2 3" xfId="8736" xr:uid="{00000000-0005-0000-0000-00000D200000}"/>
    <cellStyle name="Normal 13 3 2 5 2 3 2" xfId="22170" xr:uid="{00000000-0005-0000-0000-00000E200000}"/>
    <cellStyle name="Normal 13 3 2 5 2 3 2 2" xfId="49082" xr:uid="{00000000-0005-0000-0000-00000F200000}"/>
    <cellStyle name="Normal 13 3 2 5 2 3 3" xfId="35648" xr:uid="{00000000-0005-0000-0000-000010200000}"/>
    <cellStyle name="Normal 13 3 2 5 2 4" xfId="17691" xr:uid="{00000000-0005-0000-0000-000011200000}"/>
    <cellStyle name="Normal 13 3 2 5 2 4 2" xfId="44603" xr:uid="{00000000-0005-0000-0000-000012200000}"/>
    <cellStyle name="Normal 13 3 2 5 2 5" xfId="31169" xr:uid="{00000000-0005-0000-0000-000013200000}"/>
    <cellStyle name="Normal 13 3 2 5 3" xfId="10977" xr:uid="{00000000-0005-0000-0000-000014200000}"/>
    <cellStyle name="Normal 13 3 2 5 3 2" xfId="24411" xr:uid="{00000000-0005-0000-0000-000015200000}"/>
    <cellStyle name="Normal 13 3 2 5 3 2 2" xfId="51323" xr:uid="{00000000-0005-0000-0000-000016200000}"/>
    <cellStyle name="Normal 13 3 2 5 3 3" xfId="37889" xr:uid="{00000000-0005-0000-0000-000017200000}"/>
    <cellStyle name="Normal 13 3 2 5 4" xfId="6499" xr:uid="{00000000-0005-0000-0000-000018200000}"/>
    <cellStyle name="Normal 13 3 2 5 4 2" xfId="19933" xr:uid="{00000000-0005-0000-0000-000019200000}"/>
    <cellStyle name="Normal 13 3 2 5 4 2 2" xfId="46845" xr:uid="{00000000-0005-0000-0000-00001A200000}"/>
    <cellStyle name="Normal 13 3 2 5 4 3" xfId="33411" xr:uid="{00000000-0005-0000-0000-00001B200000}"/>
    <cellStyle name="Normal 13 3 2 5 5" xfId="15454" xr:uid="{00000000-0005-0000-0000-00001C200000}"/>
    <cellStyle name="Normal 13 3 2 5 5 2" xfId="42366" xr:uid="{00000000-0005-0000-0000-00001D200000}"/>
    <cellStyle name="Normal 13 3 2 5 6" xfId="28932" xr:uid="{00000000-0005-0000-0000-00001E200000}"/>
    <cellStyle name="Normal 13 3 2 6" xfId="3139" xr:uid="{00000000-0005-0000-0000-00001F200000}"/>
    <cellStyle name="Normal 13 3 2 6 2" xfId="12096" xr:uid="{00000000-0005-0000-0000-000020200000}"/>
    <cellStyle name="Normal 13 3 2 6 2 2" xfId="25530" xr:uid="{00000000-0005-0000-0000-000021200000}"/>
    <cellStyle name="Normal 13 3 2 6 2 2 2" xfId="52442" xr:uid="{00000000-0005-0000-0000-000022200000}"/>
    <cellStyle name="Normal 13 3 2 6 2 3" xfId="39008" xr:uid="{00000000-0005-0000-0000-000023200000}"/>
    <cellStyle name="Normal 13 3 2 6 3" xfId="7618" xr:uid="{00000000-0005-0000-0000-000024200000}"/>
    <cellStyle name="Normal 13 3 2 6 3 2" xfId="21052" xr:uid="{00000000-0005-0000-0000-000025200000}"/>
    <cellStyle name="Normal 13 3 2 6 3 2 2" xfId="47964" xr:uid="{00000000-0005-0000-0000-000026200000}"/>
    <cellStyle name="Normal 13 3 2 6 3 3" xfId="34530" xr:uid="{00000000-0005-0000-0000-000027200000}"/>
    <cellStyle name="Normal 13 3 2 6 4" xfId="16573" xr:uid="{00000000-0005-0000-0000-000028200000}"/>
    <cellStyle name="Normal 13 3 2 6 4 2" xfId="43485" xr:uid="{00000000-0005-0000-0000-000029200000}"/>
    <cellStyle name="Normal 13 3 2 6 5" xfId="30051" xr:uid="{00000000-0005-0000-0000-00002A200000}"/>
    <cellStyle name="Normal 13 3 2 7" xfId="9859" xr:uid="{00000000-0005-0000-0000-00002B200000}"/>
    <cellStyle name="Normal 13 3 2 7 2" xfId="23293" xr:uid="{00000000-0005-0000-0000-00002C200000}"/>
    <cellStyle name="Normal 13 3 2 7 2 2" xfId="50205" xr:uid="{00000000-0005-0000-0000-00002D200000}"/>
    <cellStyle name="Normal 13 3 2 7 3" xfId="36771" xr:uid="{00000000-0005-0000-0000-00002E200000}"/>
    <cellStyle name="Normal 13 3 2 8" xfId="5381" xr:uid="{00000000-0005-0000-0000-00002F200000}"/>
    <cellStyle name="Normal 13 3 2 8 2" xfId="18815" xr:uid="{00000000-0005-0000-0000-000030200000}"/>
    <cellStyle name="Normal 13 3 2 8 2 2" xfId="45727" xr:uid="{00000000-0005-0000-0000-000031200000}"/>
    <cellStyle name="Normal 13 3 2 8 3" xfId="32293" xr:uid="{00000000-0005-0000-0000-000032200000}"/>
    <cellStyle name="Normal 13 3 2 9" xfId="14336" xr:uid="{00000000-0005-0000-0000-000033200000}"/>
    <cellStyle name="Normal 13 3 2 9 2" xfId="41248" xr:uid="{00000000-0005-0000-0000-000034200000}"/>
    <cellStyle name="Normal 13 3 3" xfId="784" xr:uid="{00000000-0005-0000-0000-000035200000}"/>
    <cellStyle name="Normal 13 3 3 10" xfId="27742" xr:uid="{00000000-0005-0000-0000-000036200000}"/>
    <cellStyle name="Normal 13 3 3 2" xfId="1052" xr:uid="{00000000-0005-0000-0000-000037200000}"/>
    <cellStyle name="Normal 13 3 3 2 2" xfId="1723" xr:uid="{00000000-0005-0000-0000-000038200000}"/>
    <cellStyle name="Normal 13 3 3 2 2 2" xfId="2841" xr:uid="{00000000-0005-0000-0000-000039200000}"/>
    <cellStyle name="Normal 13 3 3 2 2 2 2" xfId="5078" xr:uid="{00000000-0005-0000-0000-00003A200000}"/>
    <cellStyle name="Normal 13 3 3 2 2 2 2 2" xfId="14035" xr:uid="{00000000-0005-0000-0000-00003B200000}"/>
    <cellStyle name="Normal 13 3 3 2 2 2 2 2 2" xfId="27469" xr:uid="{00000000-0005-0000-0000-00003C200000}"/>
    <cellStyle name="Normal 13 3 3 2 2 2 2 2 2 2" xfId="54381" xr:uid="{00000000-0005-0000-0000-00003D200000}"/>
    <cellStyle name="Normal 13 3 3 2 2 2 2 2 3" xfId="40947" xr:uid="{00000000-0005-0000-0000-00003E200000}"/>
    <cellStyle name="Normal 13 3 3 2 2 2 2 3" xfId="9557" xr:uid="{00000000-0005-0000-0000-00003F200000}"/>
    <cellStyle name="Normal 13 3 3 2 2 2 2 3 2" xfId="22991" xr:uid="{00000000-0005-0000-0000-000040200000}"/>
    <cellStyle name="Normal 13 3 3 2 2 2 2 3 2 2" xfId="49903" xr:uid="{00000000-0005-0000-0000-000041200000}"/>
    <cellStyle name="Normal 13 3 3 2 2 2 2 3 3" xfId="36469" xr:uid="{00000000-0005-0000-0000-000042200000}"/>
    <cellStyle name="Normal 13 3 3 2 2 2 2 4" xfId="18512" xr:uid="{00000000-0005-0000-0000-000043200000}"/>
    <cellStyle name="Normal 13 3 3 2 2 2 2 4 2" xfId="45424" xr:uid="{00000000-0005-0000-0000-000044200000}"/>
    <cellStyle name="Normal 13 3 3 2 2 2 2 5" xfId="31990" xr:uid="{00000000-0005-0000-0000-000045200000}"/>
    <cellStyle name="Normal 13 3 3 2 2 2 3" xfId="11798" xr:uid="{00000000-0005-0000-0000-000046200000}"/>
    <cellStyle name="Normal 13 3 3 2 2 2 3 2" xfId="25232" xr:uid="{00000000-0005-0000-0000-000047200000}"/>
    <cellStyle name="Normal 13 3 3 2 2 2 3 2 2" xfId="52144" xr:uid="{00000000-0005-0000-0000-000048200000}"/>
    <cellStyle name="Normal 13 3 3 2 2 2 3 3" xfId="38710" xr:uid="{00000000-0005-0000-0000-000049200000}"/>
    <cellStyle name="Normal 13 3 3 2 2 2 4" xfId="7320" xr:uid="{00000000-0005-0000-0000-00004A200000}"/>
    <cellStyle name="Normal 13 3 3 2 2 2 4 2" xfId="20754" xr:uid="{00000000-0005-0000-0000-00004B200000}"/>
    <cellStyle name="Normal 13 3 3 2 2 2 4 2 2" xfId="47666" xr:uid="{00000000-0005-0000-0000-00004C200000}"/>
    <cellStyle name="Normal 13 3 3 2 2 2 4 3" xfId="34232" xr:uid="{00000000-0005-0000-0000-00004D200000}"/>
    <cellStyle name="Normal 13 3 3 2 2 2 5" xfId="16275" xr:uid="{00000000-0005-0000-0000-00004E200000}"/>
    <cellStyle name="Normal 13 3 3 2 2 2 5 2" xfId="43187" xr:uid="{00000000-0005-0000-0000-00004F200000}"/>
    <cellStyle name="Normal 13 3 3 2 2 2 6" xfId="29753" xr:uid="{00000000-0005-0000-0000-000050200000}"/>
    <cellStyle name="Normal 13 3 3 2 2 3" xfId="3960" xr:uid="{00000000-0005-0000-0000-000051200000}"/>
    <cellStyle name="Normal 13 3 3 2 2 3 2" xfId="12917" xr:uid="{00000000-0005-0000-0000-000052200000}"/>
    <cellStyle name="Normal 13 3 3 2 2 3 2 2" xfId="26351" xr:uid="{00000000-0005-0000-0000-000053200000}"/>
    <cellStyle name="Normal 13 3 3 2 2 3 2 2 2" xfId="53263" xr:uid="{00000000-0005-0000-0000-000054200000}"/>
    <cellStyle name="Normal 13 3 3 2 2 3 2 3" xfId="39829" xr:uid="{00000000-0005-0000-0000-000055200000}"/>
    <cellStyle name="Normal 13 3 3 2 2 3 3" xfId="8439" xr:uid="{00000000-0005-0000-0000-000056200000}"/>
    <cellStyle name="Normal 13 3 3 2 2 3 3 2" xfId="21873" xr:uid="{00000000-0005-0000-0000-000057200000}"/>
    <cellStyle name="Normal 13 3 3 2 2 3 3 2 2" xfId="48785" xr:uid="{00000000-0005-0000-0000-000058200000}"/>
    <cellStyle name="Normal 13 3 3 2 2 3 3 3" xfId="35351" xr:uid="{00000000-0005-0000-0000-000059200000}"/>
    <cellStyle name="Normal 13 3 3 2 2 3 4" xfId="17394" xr:uid="{00000000-0005-0000-0000-00005A200000}"/>
    <cellStyle name="Normal 13 3 3 2 2 3 4 2" xfId="44306" xr:uid="{00000000-0005-0000-0000-00005B200000}"/>
    <cellStyle name="Normal 13 3 3 2 2 3 5" xfId="30872" xr:uid="{00000000-0005-0000-0000-00005C200000}"/>
    <cellStyle name="Normal 13 3 3 2 2 4" xfId="10680" xr:uid="{00000000-0005-0000-0000-00005D200000}"/>
    <cellStyle name="Normal 13 3 3 2 2 4 2" xfId="24114" xr:uid="{00000000-0005-0000-0000-00005E200000}"/>
    <cellStyle name="Normal 13 3 3 2 2 4 2 2" xfId="51026" xr:uid="{00000000-0005-0000-0000-00005F200000}"/>
    <cellStyle name="Normal 13 3 3 2 2 4 3" xfId="37592" xr:uid="{00000000-0005-0000-0000-000060200000}"/>
    <cellStyle name="Normal 13 3 3 2 2 5" xfId="6202" xr:uid="{00000000-0005-0000-0000-000061200000}"/>
    <cellStyle name="Normal 13 3 3 2 2 5 2" xfId="19636" xr:uid="{00000000-0005-0000-0000-000062200000}"/>
    <cellStyle name="Normal 13 3 3 2 2 5 2 2" xfId="46548" xr:uid="{00000000-0005-0000-0000-000063200000}"/>
    <cellStyle name="Normal 13 3 3 2 2 5 3" xfId="33114" xr:uid="{00000000-0005-0000-0000-000064200000}"/>
    <cellStyle name="Normal 13 3 3 2 2 6" xfId="15157" xr:uid="{00000000-0005-0000-0000-000065200000}"/>
    <cellStyle name="Normal 13 3 3 2 2 6 2" xfId="42069" xr:uid="{00000000-0005-0000-0000-000066200000}"/>
    <cellStyle name="Normal 13 3 3 2 2 7" xfId="28635" xr:uid="{00000000-0005-0000-0000-000067200000}"/>
    <cellStyle name="Normal 13 3 3 2 3" xfId="2171" xr:uid="{00000000-0005-0000-0000-000068200000}"/>
    <cellStyle name="Normal 13 3 3 2 3 2" xfId="4408" xr:uid="{00000000-0005-0000-0000-000069200000}"/>
    <cellStyle name="Normal 13 3 3 2 3 2 2" xfId="13365" xr:uid="{00000000-0005-0000-0000-00006A200000}"/>
    <cellStyle name="Normal 13 3 3 2 3 2 2 2" xfId="26799" xr:uid="{00000000-0005-0000-0000-00006B200000}"/>
    <cellStyle name="Normal 13 3 3 2 3 2 2 2 2" xfId="53711" xr:uid="{00000000-0005-0000-0000-00006C200000}"/>
    <cellStyle name="Normal 13 3 3 2 3 2 2 3" xfId="40277" xr:uid="{00000000-0005-0000-0000-00006D200000}"/>
    <cellStyle name="Normal 13 3 3 2 3 2 3" xfId="8887" xr:uid="{00000000-0005-0000-0000-00006E200000}"/>
    <cellStyle name="Normal 13 3 3 2 3 2 3 2" xfId="22321" xr:uid="{00000000-0005-0000-0000-00006F200000}"/>
    <cellStyle name="Normal 13 3 3 2 3 2 3 2 2" xfId="49233" xr:uid="{00000000-0005-0000-0000-000070200000}"/>
    <cellStyle name="Normal 13 3 3 2 3 2 3 3" xfId="35799" xr:uid="{00000000-0005-0000-0000-000071200000}"/>
    <cellStyle name="Normal 13 3 3 2 3 2 4" xfId="17842" xr:uid="{00000000-0005-0000-0000-000072200000}"/>
    <cellStyle name="Normal 13 3 3 2 3 2 4 2" xfId="44754" xr:uid="{00000000-0005-0000-0000-000073200000}"/>
    <cellStyle name="Normal 13 3 3 2 3 2 5" xfId="31320" xr:uid="{00000000-0005-0000-0000-000074200000}"/>
    <cellStyle name="Normal 13 3 3 2 3 3" xfId="11128" xr:uid="{00000000-0005-0000-0000-000075200000}"/>
    <cellStyle name="Normal 13 3 3 2 3 3 2" xfId="24562" xr:uid="{00000000-0005-0000-0000-000076200000}"/>
    <cellStyle name="Normal 13 3 3 2 3 3 2 2" xfId="51474" xr:uid="{00000000-0005-0000-0000-000077200000}"/>
    <cellStyle name="Normal 13 3 3 2 3 3 3" xfId="38040" xr:uid="{00000000-0005-0000-0000-000078200000}"/>
    <cellStyle name="Normal 13 3 3 2 3 4" xfId="6650" xr:uid="{00000000-0005-0000-0000-000079200000}"/>
    <cellStyle name="Normal 13 3 3 2 3 4 2" xfId="20084" xr:uid="{00000000-0005-0000-0000-00007A200000}"/>
    <cellStyle name="Normal 13 3 3 2 3 4 2 2" xfId="46996" xr:uid="{00000000-0005-0000-0000-00007B200000}"/>
    <cellStyle name="Normal 13 3 3 2 3 4 3" xfId="33562" xr:uid="{00000000-0005-0000-0000-00007C200000}"/>
    <cellStyle name="Normal 13 3 3 2 3 5" xfId="15605" xr:uid="{00000000-0005-0000-0000-00007D200000}"/>
    <cellStyle name="Normal 13 3 3 2 3 5 2" xfId="42517" xr:uid="{00000000-0005-0000-0000-00007E200000}"/>
    <cellStyle name="Normal 13 3 3 2 3 6" xfId="29083" xr:uid="{00000000-0005-0000-0000-00007F200000}"/>
    <cellStyle name="Normal 13 3 3 2 4" xfId="3290" xr:uid="{00000000-0005-0000-0000-000080200000}"/>
    <cellStyle name="Normal 13 3 3 2 4 2" xfId="12247" xr:uid="{00000000-0005-0000-0000-000081200000}"/>
    <cellStyle name="Normal 13 3 3 2 4 2 2" xfId="25681" xr:uid="{00000000-0005-0000-0000-000082200000}"/>
    <cellStyle name="Normal 13 3 3 2 4 2 2 2" xfId="52593" xr:uid="{00000000-0005-0000-0000-000083200000}"/>
    <cellStyle name="Normal 13 3 3 2 4 2 3" xfId="39159" xr:uid="{00000000-0005-0000-0000-000084200000}"/>
    <cellStyle name="Normal 13 3 3 2 4 3" xfId="7769" xr:uid="{00000000-0005-0000-0000-000085200000}"/>
    <cellStyle name="Normal 13 3 3 2 4 3 2" xfId="21203" xr:uid="{00000000-0005-0000-0000-000086200000}"/>
    <cellStyle name="Normal 13 3 3 2 4 3 2 2" xfId="48115" xr:uid="{00000000-0005-0000-0000-000087200000}"/>
    <cellStyle name="Normal 13 3 3 2 4 3 3" xfId="34681" xr:uid="{00000000-0005-0000-0000-000088200000}"/>
    <cellStyle name="Normal 13 3 3 2 4 4" xfId="16724" xr:uid="{00000000-0005-0000-0000-000089200000}"/>
    <cellStyle name="Normal 13 3 3 2 4 4 2" xfId="43636" xr:uid="{00000000-0005-0000-0000-00008A200000}"/>
    <cellStyle name="Normal 13 3 3 2 4 5" xfId="30202" xr:uid="{00000000-0005-0000-0000-00008B200000}"/>
    <cellStyle name="Normal 13 3 3 2 5" xfId="10010" xr:uid="{00000000-0005-0000-0000-00008C200000}"/>
    <cellStyle name="Normal 13 3 3 2 5 2" xfId="23444" xr:uid="{00000000-0005-0000-0000-00008D200000}"/>
    <cellStyle name="Normal 13 3 3 2 5 2 2" xfId="50356" xr:uid="{00000000-0005-0000-0000-00008E200000}"/>
    <cellStyle name="Normal 13 3 3 2 5 3" xfId="36922" xr:uid="{00000000-0005-0000-0000-00008F200000}"/>
    <cellStyle name="Normal 13 3 3 2 6" xfId="5532" xr:uid="{00000000-0005-0000-0000-000090200000}"/>
    <cellStyle name="Normal 13 3 3 2 6 2" xfId="18966" xr:uid="{00000000-0005-0000-0000-000091200000}"/>
    <cellStyle name="Normal 13 3 3 2 6 2 2" xfId="45878" xr:uid="{00000000-0005-0000-0000-000092200000}"/>
    <cellStyle name="Normal 13 3 3 2 6 3" xfId="32444" xr:uid="{00000000-0005-0000-0000-000093200000}"/>
    <cellStyle name="Normal 13 3 3 2 7" xfId="14487" xr:uid="{00000000-0005-0000-0000-000094200000}"/>
    <cellStyle name="Normal 13 3 3 2 7 2" xfId="41399" xr:uid="{00000000-0005-0000-0000-000095200000}"/>
    <cellStyle name="Normal 13 3 3 2 8" xfId="27965" xr:uid="{00000000-0005-0000-0000-000096200000}"/>
    <cellStyle name="Normal 13 3 3 3" xfId="1277" xr:uid="{00000000-0005-0000-0000-000097200000}"/>
    <cellStyle name="Normal 13 3 3 3 2" xfId="2395" xr:uid="{00000000-0005-0000-0000-000098200000}"/>
    <cellStyle name="Normal 13 3 3 3 2 2" xfId="4632" xr:uid="{00000000-0005-0000-0000-000099200000}"/>
    <cellStyle name="Normal 13 3 3 3 2 2 2" xfId="13589" xr:uid="{00000000-0005-0000-0000-00009A200000}"/>
    <cellStyle name="Normal 13 3 3 3 2 2 2 2" xfId="27023" xr:uid="{00000000-0005-0000-0000-00009B200000}"/>
    <cellStyle name="Normal 13 3 3 3 2 2 2 2 2" xfId="53935" xr:uid="{00000000-0005-0000-0000-00009C200000}"/>
    <cellStyle name="Normal 13 3 3 3 2 2 2 3" xfId="40501" xr:uid="{00000000-0005-0000-0000-00009D200000}"/>
    <cellStyle name="Normal 13 3 3 3 2 2 3" xfId="9111" xr:uid="{00000000-0005-0000-0000-00009E200000}"/>
    <cellStyle name="Normal 13 3 3 3 2 2 3 2" xfId="22545" xr:uid="{00000000-0005-0000-0000-00009F200000}"/>
    <cellStyle name="Normal 13 3 3 3 2 2 3 2 2" xfId="49457" xr:uid="{00000000-0005-0000-0000-0000A0200000}"/>
    <cellStyle name="Normal 13 3 3 3 2 2 3 3" xfId="36023" xr:uid="{00000000-0005-0000-0000-0000A1200000}"/>
    <cellStyle name="Normal 13 3 3 3 2 2 4" xfId="18066" xr:uid="{00000000-0005-0000-0000-0000A2200000}"/>
    <cellStyle name="Normal 13 3 3 3 2 2 4 2" xfId="44978" xr:uid="{00000000-0005-0000-0000-0000A3200000}"/>
    <cellStyle name="Normal 13 3 3 3 2 2 5" xfId="31544" xr:uid="{00000000-0005-0000-0000-0000A4200000}"/>
    <cellStyle name="Normal 13 3 3 3 2 3" xfId="11352" xr:uid="{00000000-0005-0000-0000-0000A5200000}"/>
    <cellStyle name="Normal 13 3 3 3 2 3 2" xfId="24786" xr:uid="{00000000-0005-0000-0000-0000A6200000}"/>
    <cellStyle name="Normal 13 3 3 3 2 3 2 2" xfId="51698" xr:uid="{00000000-0005-0000-0000-0000A7200000}"/>
    <cellStyle name="Normal 13 3 3 3 2 3 3" xfId="38264" xr:uid="{00000000-0005-0000-0000-0000A8200000}"/>
    <cellStyle name="Normal 13 3 3 3 2 4" xfId="6874" xr:uid="{00000000-0005-0000-0000-0000A9200000}"/>
    <cellStyle name="Normal 13 3 3 3 2 4 2" xfId="20308" xr:uid="{00000000-0005-0000-0000-0000AA200000}"/>
    <cellStyle name="Normal 13 3 3 3 2 4 2 2" xfId="47220" xr:uid="{00000000-0005-0000-0000-0000AB200000}"/>
    <cellStyle name="Normal 13 3 3 3 2 4 3" xfId="33786" xr:uid="{00000000-0005-0000-0000-0000AC200000}"/>
    <cellStyle name="Normal 13 3 3 3 2 5" xfId="15829" xr:uid="{00000000-0005-0000-0000-0000AD200000}"/>
    <cellStyle name="Normal 13 3 3 3 2 5 2" xfId="42741" xr:uid="{00000000-0005-0000-0000-0000AE200000}"/>
    <cellStyle name="Normal 13 3 3 3 2 6" xfId="29307" xr:uid="{00000000-0005-0000-0000-0000AF200000}"/>
    <cellStyle name="Normal 13 3 3 3 3" xfId="3514" xr:uid="{00000000-0005-0000-0000-0000B0200000}"/>
    <cellStyle name="Normal 13 3 3 3 3 2" xfId="12471" xr:uid="{00000000-0005-0000-0000-0000B1200000}"/>
    <cellStyle name="Normal 13 3 3 3 3 2 2" xfId="25905" xr:uid="{00000000-0005-0000-0000-0000B2200000}"/>
    <cellStyle name="Normal 13 3 3 3 3 2 2 2" xfId="52817" xr:uid="{00000000-0005-0000-0000-0000B3200000}"/>
    <cellStyle name="Normal 13 3 3 3 3 2 3" xfId="39383" xr:uid="{00000000-0005-0000-0000-0000B4200000}"/>
    <cellStyle name="Normal 13 3 3 3 3 3" xfId="7993" xr:uid="{00000000-0005-0000-0000-0000B5200000}"/>
    <cellStyle name="Normal 13 3 3 3 3 3 2" xfId="21427" xr:uid="{00000000-0005-0000-0000-0000B6200000}"/>
    <cellStyle name="Normal 13 3 3 3 3 3 2 2" xfId="48339" xr:uid="{00000000-0005-0000-0000-0000B7200000}"/>
    <cellStyle name="Normal 13 3 3 3 3 3 3" xfId="34905" xr:uid="{00000000-0005-0000-0000-0000B8200000}"/>
    <cellStyle name="Normal 13 3 3 3 3 4" xfId="16948" xr:uid="{00000000-0005-0000-0000-0000B9200000}"/>
    <cellStyle name="Normal 13 3 3 3 3 4 2" xfId="43860" xr:uid="{00000000-0005-0000-0000-0000BA200000}"/>
    <cellStyle name="Normal 13 3 3 3 3 5" xfId="30426" xr:uid="{00000000-0005-0000-0000-0000BB200000}"/>
    <cellStyle name="Normal 13 3 3 3 4" xfId="10234" xr:uid="{00000000-0005-0000-0000-0000BC200000}"/>
    <cellStyle name="Normal 13 3 3 3 4 2" xfId="23668" xr:uid="{00000000-0005-0000-0000-0000BD200000}"/>
    <cellStyle name="Normal 13 3 3 3 4 2 2" xfId="50580" xr:uid="{00000000-0005-0000-0000-0000BE200000}"/>
    <cellStyle name="Normal 13 3 3 3 4 3" xfId="37146" xr:uid="{00000000-0005-0000-0000-0000BF200000}"/>
    <cellStyle name="Normal 13 3 3 3 5" xfId="5756" xr:uid="{00000000-0005-0000-0000-0000C0200000}"/>
    <cellStyle name="Normal 13 3 3 3 5 2" xfId="19190" xr:uid="{00000000-0005-0000-0000-0000C1200000}"/>
    <cellStyle name="Normal 13 3 3 3 5 2 2" xfId="46102" xr:uid="{00000000-0005-0000-0000-0000C2200000}"/>
    <cellStyle name="Normal 13 3 3 3 5 3" xfId="32668" xr:uid="{00000000-0005-0000-0000-0000C3200000}"/>
    <cellStyle name="Normal 13 3 3 3 6" xfId="14711" xr:uid="{00000000-0005-0000-0000-0000C4200000}"/>
    <cellStyle name="Normal 13 3 3 3 6 2" xfId="41623" xr:uid="{00000000-0005-0000-0000-0000C5200000}"/>
    <cellStyle name="Normal 13 3 3 3 7" xfId="28189" xr:uid="{00000000-0005-0000-0000-0000C6200000}"/>
    <cellStyle name="Normal 13 3 3 4" xfId="1500" xr:uid="{00000000-0005-0000-0000-0000C7200000}"/>
    <cellStyle name="Normal 13 3 3 4 2" xfId="2618" xr:uid="{00000000-0005-0000-0000-0000C8200000}"/>
    <cellStyle name="Normal 13 3 3 4 2 2" xfId="4855" xr:uid="{00000000-0005-0000-0000-0000C9200000}"/>
    <cellStyle name="Normal 13 3 3 4 2 2 2" xfId="13812" xr:uid="{00000000-0005-0000-0000-0000CA200000}"/>
    <cellStyle name="Normal 13 3 3 4 2 2 2 2" xfId="27246" xr:uid="{00000000-0005-0000-0000-0000CB200000}"/>
    <cellStyle name="Normal 13 3 3 4 2 2 2 2 2" xfId="54158" xr:uid="{00000000-0005-0000-0000-0000CC200000}"/>
    <cellStyle name="Normal 13 3 3 4 2 2 2 3" xfId="40724" xr:uid="{00000000-0005-0000-0000-0000CD200000}"/>
    <cellStyle name="Normal 13 3 3 4 2 2 3" xfId="9334" xr:uid="{00000000-0005-0000-0000-0000CE200000}"/>
    <cellStyle name="Normal 13 3 3 4 2 2 3 2" xfId="22768" xr:uid="{00000000-0005-0000-0000-0000CF200000}"/>
    <cellStyle name="Normal 13 3 3 4 2 2 3 2 2" xfId="49680" xr:uid="{00000000-0005-0000-0000-0000D0200000}"/>
    <cellStyle name="Normal 13 3 3 4 2 2 3 3" xfId="36246" xr:uid="{00000000-0005-0000-0000-0000D1200000}"/>
    <cellStyle name="Normal 13 3 3 4 2 2 4" xfId="18289" xr:uid="{00000000-0005-0000-0000-0000D2200000}"/>
    <cellStyle name="Normal 13 3 3 4 2 2 4 2" xfId="45201" xr:uid="{00000000-0005-0000-0000-0000D3200000}"/>
    <cellStyle name="Normal 13 3 3 4 2 2 5" xfId="31767" xr:uid="{00000000-0005-0000-0000-0000D4200000}"/>
    <cellStyle name="Normal 13 3 3 4 2 3" xfId="11575" xr:uid="{00000000-0005-0000-0000-0000D5200000}"/>
    <cellStyle name="Normal 13 3 3 4 2 3 2" xfId="25009" xr:uid="{00000000-0005-0000-0000-0000D6200000}"/>
    <cellStyle name="Normal 13 3 3 4 2 3 2 2" xfId="51921" xr:uid="{00000000-0005-0000-0000-0000D7200000}"/>
    <cellStyle name="Normal 13 3 3 4 2 3 3" xfId="38487" xr:uid="{00000000-0005-0000-0000-0000D8200000}"/>
    <cellStyle name="Normal 13 3 3 4 2 4" xfId="7097" xr:uid="{00000000-0005-0000-0000-0000D9200000}"/>
    <cellStyle name="Normal 13 3 3 4 2 4 2" xfId="20531" xr:uid="{00000000-0005-0000-0000-0000DA200000}"/>
    <cellStyle name="Normal 13 3 3 4 2 4 2 2" xfId="47443" xr:uid="{00000000-0005-0000-0000-0000DB200000}"/>
    <cellStyle name="Normal 13 3 3 4 2 4 3" xfId="34009" xr:uid="{00000000-0005-0000-0000-0000DC200000}"/>
    <cellStyle name="Normal 13 3 3 4 2 5" xfId="16052" xr:uid="{00000000-0005-0000-0000-0000DD200000}"/>
    <cellStyle name="Normal 13 3 3 4 2 5 2" xfId="42964" xr:uid="{00000000-0005-0000-0000-0000DE200000}"/>
    <cellStyle name="Normal 13 3 3 4 2 6" xfId="29530" xr:uid="{00000000-0005-0000-0000-0000DF200000}"/>
    <cellStyle name="Normal 13 3 3 4 3" xfId="3737" xr:uid="{00000000-0005-0000-0000-0000E0200000}"/>
    <cellStyle name="Normal 13 3 3 4 3 2" xfId="12694" xr:uid="{00000000-0005-0000-0000-0000E1200000}"/>
    <cellStyle name="Normal 13 3 3 4 3 2 2" xfId="26128" xr:uid="{00000000-0005-0000-0000-0000E2200000}"/>
    <cellStyle name="Normal 13 3 3 4 3 2 2 2" xfId="53040" xr:uid="{00000000-0005-0000-0000-0000E3200000}"/>
    <cellStyle name="Normal 13 3 3 4 3 2 3" xfId="39606" xr:uid="{00000000-0005-0000-0000-0000E4200000}"/>
    <cellStyle name="Normal 13 3 3 4 3 3" xfId="8216" xr:uid="{00000000-0005-0000-0000-0000E5200000}"/>
    <cellStyle name="Normal 13 3 3 4 3 3 2" xfId="21650" xr:uid="{00000000-0005-0000-0000-0000E6200000}"/>
    <cellStyle name="Normal 13 3 3 4 3 3 2 2" xfId="48562" xr:uid="{00000000-0005-0000-0000-0000E7200000}"/>
    <cellStyle name="Normal 13 3 3 4 3 3 3" xfId="35128" xr:uid="{00000000-0005-0000-0000-0000E8200000}"/>
    <cellStyle name="Normal 13 3 3 4 3 4" xfId="17171" xr:uid="{00000000-0005-0000-0000-0000E9200000}"/>
    <cellStyle name="Normal 13 3 3 4 3 4 2" xfId="44083" xr:uid="{00000000-0005-0000-0000-0000EA200000}"/>
    <cellStyle name="Normal 13 3 3 4 3 5" xfId="30649" xr:uid="{00000000-0005-0000-0000-0000EB200000}"/>
    <cellStyle name="Normal 13 3 3 4 4" xfId="10457" xr:uid="{00000000-0005-0000-0000-0000EC200000}"/>
    <cellStyle name="Normal 13 3 3 4 4 2" xfId="23891" xr:uid="{00000000-0005-0000-0000-0000ED200000}"/>
    <cellStyle name="Normal 13 3 3 4 4 2 2" xfId="50803" xr:uid="{00000000-0005-0000-0000-0000EE200000}"/>
    <cellStyle name="Normal 13 3 3 4 4 3" xfId="37369" xr:uid="{00000000-0005-0000-0000-0000EF200000}"/>
    <cellStyle name="Normal 13 3 3 4 5" xfId="5979" xr:uid="{00000000-0005-0000-0000-0000F0200000}"/>
    <cellStyle name="Normal 13 3 3 4 5 2" xfId="19413" xr:uid="{00000000-0005-0000-0000-0000F1200000}"/>
    <cellStyle name="Normal 13 3 3 4 5 2 2" xfId="46325" xr:uid="{00000000-0005-0000-0000-0000F2200000}"/>
    <cellStyle name="Normal 13 3 3 4 5 3" xfId="32891" xr:uid="{00000000-0005-0000-0000-0000F3200000}"/>
    <cellStyle name="Normal 13 3 3 4 6" xfId="14934" xr:uid="{00000000-0005-0000-0000-0000F4200000}"/>
    <cellStyle name="Normal 13 3 3 4 6 2" xfId="41846" xr:uid="{00000000-0005-0000-0000-0000F5200000}"/>
    <cellStyle name="Normal 13 3 3 4 7" xfId="28412" xr:uid="{00000000-0005-0000-0000-0000F6200000}"/>
    <cellStyle name="Normal 13 3 3 5" xfId="1948" xr:uid="{00000000-0005-0000-0000-0000F7200000}"/>
    <cellStyle name="Normal 13 3 3 5 2" xfId="4185" xr:uid="{00000000-0005-0000-0000-0000F8200000}"/>
    <cellStyle name="Normal 13 3 3 5 2 2" xfId="13142" xr:uid="{00000000-0005-0000-0000-0000F9200000}"/>
    <cellStyle name="Normal 13 3 3 5 2 2 2" xfId="26576" xr:uid="{00000000-0005-0000-0000-0000FA200000}"/>
    <cellStyle name="Normal 13 3 3 5 2 2 2 2" xfId="53488" xr:uid="{00000000-0005-0000-0000-0000FB200000}"/>
    <cellStyle name="Normal 13 3 3 5 2 2 3" xfId="40054" xr:uid="{00000000-0005-0000-0000-0000FC200000}"/>
    <cellStyle name="Normal 13 3 3 5 2 3" xfId="8664" xr:uid="{00000000-0005-0000-0000-0000FD200000}"/>
    <cellStyle name="Normal 13 3 3 5 2 3 2" xfId="22098" xr:uid="{00000000-0005-0000-0000-0000FE200000}"/>
    <cellStyle name="Normal 13 3 3 5 2 3 2 2" xfId="49010" xr:uid="{00000000-0005-0000-0000-0000FF200000}"/>
    <cellStyle name="Normal 13 3 3 5 2 3 3" xfId="35576" xr:uid="{00000000-0005-0000-0000-000000210000}"/>
    <cellStyle name="Normal 13 3 3 5 2 4" xfId="17619" xr:uid="{00000000-0005-0000-0000-000001210000}"/>
    <cellStyle name="Normal 13 3 3 5 2 4 2" xfId="44531" xr:uid="{00000000-0005-0000-0000-000002210000}"/>
    <cellStyle name="Normal 13 3 3 5 2 5" xfId="31097" xr:uid="{00000000-0005-0000-0000-000003210000}"/>
    <cellStyle name="Normal 13 3 3 5 3" xfId="10905" xr:uid="{00000000-0005-0000-0000-000004210000}"/>
    <cellStyle name="Normal 13 3 3 5 3 2" xfId="24339" xr:uid="{00000000-0005-0000-0000-000005210000}"/>
    <cellStyle name="Normal 13 3 3 5 3 2 2" xfId="51251" xr:uid="{00000000-0005-0000-0000-000006210000}"/>
    <cellStyle name="Normal 13 3 3 5 3 3" xfId="37817" xr:uid="{00000000-0005-0000-0000-000007210000}"/>
    <cellStyle name="Normal 13 3 3 5 4" xfId="6427" xr:uid="{00000000-0005-0000-0000-000008210000}"/>
    <cellStyle name="Normal 13 3 3 5 4 2" xfId="19861" xr:uid="{00000000-0005-0000-0000-000009210000}"/>
    <cellStyle name="Normal 13 3 3 5 4 2 2" xfId="46773" xr:uid="{00000000-0005-0000-0000-00000A210000}"/>
    <cellStyle name="Normal 13 3 3 5 4 3" xfId="33339" xr:uid="{00000000-0005-0000-0000-00000B210000}"/>
    <cellStyle name="Normal 13 3 3 5 5" xfId="15382" xr:uid="{00000000-0005-0000-0000-00000C210000}"/>
    <cellStyle name="Normal 13 3 3 5 5 2" xfId="42294" xr:uid="{00000000-0005-0000-0000-00000D210000}"/>
    <cellStyle name="Normal 13 3 3 5 6" xfId="28860" xr:uid="{00000000-0005-0000-0000-00000E210000}"/>
    <cellStyle name="Normal 13 3 3 6" xfId="3067" xr:uid="{00000000-0005-0000-0000-00000F210000}"/>
    <cellStyle name="Normal 13 3 3 6 2" xfId="12024" xr:uid="{00000000-0005-0000-0000-000010210000}"/>
    <cellStyle name="Normal 13 3 3 6 2 2" xfId="25458" xr:uid="{00000000-0005-0000-0000-000011210000}"/>
    <cellStyle name="Normal 13 3 3 6 2 2 2" xfId="52370" xr:uid="{00000000-0005-0000-0000-000012210000}"/>
    <cellStyle name="Normal 13 3 3 6 2 3" xfId="38936" xr:uid="{00000000-0005-0000-0000-000013210000}"/>
    <cellStyle name="Normal 13 3 3 6 3" xfId="7546" xr:uid="{00000000-0005-0000-0000-000014210000}"/>
    <cellStyle name="Normal 13 3 3 6 3 2" xfId="20980" xr:uid="{00000000-0005-0000-0000-000015210000}"/>
    <cellStyle name="Normal 13 3 3 6 3 2 2" xfId="47892" xr:uid="{00000000-0005-0000-0000-000016210000}"/>
    <cellStyle name="Normal 13 3 3 6 3 3" xfId="34458" xr:uid="{00000000-0005-0000-0000-000017210000}"/>
    <cellStyle name="Normal 13 3 3 6 4" xfId="16501" xr:uid="{00000000-0005-0000-0000-000018210000}"/>
    <cellStyle name="Normal 13 3 3 6 4 2" xfId="43413" xr:uid="{00000000-0005-0000-0000-000019210000}"/>
    <cellStyle name="Normal 13 3 3 6 5" xfId="29979" xr:uid="{00000000-0005-0000-0000-00001A210000}"/>
    <cellStyle name="Normal 13 3 3 7" xfId="9787" xr:uid="{00000000-0005-0000-0000-00001B210000}"/>
    <cellStyle name="Normal 13 3 3 7 2" xfId="23221" xr:uid="{00000000-0005-0000-0000-00001C210000}"/>
    <cellStyle name="Normal 13 3 3 7 2 2" xfId="50133" xr:uid="{00000000-0005-0000-0000-00001D210000}"/>
    <cellStyle name="Normal 13 3 3 7 3" xfId="36699" xr:uid="{00000000-0005-0000-0000-00001E210000}"/>
    <cellStyle name="Normal 13 3 3 8" xfId="5309" xr:uid="{00000000-0005-0000-0000-00001F210000}"/>
    <cellStyle name="Normal 13 3 3 8 2" xfId="18743" xr:uid="{00000000-0005-0000-0000-000020210000}"/>
    <cellStyle name="Normal 13 3 3 8 2 2" xfId="45655" xr:uid="{00000000-0005-0000-0000-000021210000}"/>
    <cellStyle name="Normal 13 3 3 8 3" xfId="32221" xr:uid="{00000000-0005-0000-0000-000022210000}"/>
    <cellStyle name="Normal 13 3 3 9" xfId="14264" xr:uid="{00000000-0005-0000-0000-000023210000}"/>
    <cellStyle name="Normal 13 3 3 9 2" xfId="41176" xr:uid="{00000000-0005-0000-0000-000024210000}"/>
    <cellStyle name="Normal 13 3 4" xfId="980" xr:uid="{00000000-0005-0000-0000-000025210000}"/>
    <cellStyle name="Normal 13 3 4 2" xfId="1651" xr:uid="{00000000-0005-0000-0000-000026210000}"/>
    <cellStyle name="Normal 13 3 4 2 2" xfId="2769" xr:uid="{00000000-0005-0000-0000-000027210000}"/>
    <cellStyle name="Normal 13 3 4 2 2 2" xfId="5006" xr:uid="{00000000-0005-0000-0000-000028210000}"/>
    <cellStyle name="Normal 13 3 4 2 2 2 2" xfId="13963" xr:uid="{00000000-0005-0000-0000-000029210000}"/>
    <cellStyle name="Normal 13 3 4 2 2 2 2 2" xfId="27397" xr:uid="{00000000-0005-0000-0000-00002A210000}"/>
    <cellStyle name="Normal 13 3 4 2 2 2 2 2 2" xfId="54309" xr:uid="{00000000-0005-0000-0000-00002B210000}"/>
    <cellStyle name="Normal 13 3 4 2 2 2 2 3" xfId="40875" xr:uid="{00000000-0005-0000-0000-00002C210000}"/>
    <cellStyle name="Normal 13 3 4 2 2 2 3" xfId="9485" xr:uid="{00000000-0005-0000-0000-00002D210000}"/>
    <cellStyle name="Normal 13 3 4 2 2 2 3 2" xfId="22919" xr:uid="{00000000-0005-0000-0000-00002E210000}"/>
    <cellStyle name="Normal 13 3 4 2 2 2 3 2 2" xfId="49831" xr:uid="{00000000-0005-0000-0000-00002F210000}"/>
    <cellStyle name="Normal 13 3 4 2 2 2 3 3" xfId="36397" xr:uid="{00000000-0005-0000-0000-000030210000}"/>
    <cellStyle name="Normal 13 3 4 2 2 2 4" xfId="18440" xr:uid="{00000000-0005-0000-0000-000031210000}"/>
    <cellStyle name="Normal 13 3 4 2 2 2 4 2" xfId="45352" xr:uid="{00000000-0005-0000-0000-000032210000}"/>
    <cellStyle name="Normal 13 3 4 2 2 2 5" xfId="31918" xr:uid="{00000000-0005-0000-0000-000033210000}"/>
    <cellStyle name="Normal 13 3 4 2 2 3" xfId="11726" xr:uid="{00000000-0005-0000-0000-000034210000}"/>
    <cellStyle name="Normal 13 3 4 2 2 3 2" xfId="25160" xr:uid="{00000000-0005-0000-0000-000035210000}"/>
    <cellStyle name="Normal 13 3 4 2 2 3 2 2" xfId="52072" xr:uid="{00000000-0005-0000-0000-000036210000}"/>
    <cellStyle name="Normal 13 3 4 2 2 3 3" xfId="38638" xr:uid="{00000000-0005-0000-0000-000037210000}"/>
    <cellStyle name="Normal 13 3 4 2 2 4" xfId="7248" xr:uid="{00000000-0005-0000-0000-000038210000}"/>
    <cellStyle name="Normal 13 3 4 2 2 4 2" xfId="20682" xr:uid="{00000000-0005-0000-0000-000039210000}"/>
    <cellStyle name="Normal 13 3 4 2 2 4 2 2" xfId="47594" xr:uid="{00000000-0005-0000-0000-00003A210000}"/>
    <cellStyle name="Normal 13 3 4 2 2 4 3" xfId="34160" xr:uid="{00000000-0005-0000-0000-00003B210000}"/>
    <cellStyle name="Normal 13 3 4 2 2 5" xfId="16203" xr:uid="{00000000-0005-0000-0000-00003C210000}"/>
    <cellStyle name="Normal 13 3 4 2 2 5 2" xfId="43115" xr:uid="{00000000-0005-0000-0000-00003D210000}"/>
    <cellStyle name="Normal 13 3 4 2 2 6" xfId="29681" xr:uid="{00000000-0005-0000-0000-00003E210000}"/>
    <cellStyle name="Normal 13 3 4 2 3" xfId="3888" xr:uid="{00000000-0005-0000-0000-00003F210000}"/>
    <cellStyle name="Normal 13 3 4 2 3 2" xfId="12845" xr:uid="{00000000-0005-0000-0000-000040210000}"/>
    <cellStyle name="Normal 13 3 4 2 3 2 2" xfId="26279" xr:uid="{00000000-0005-0000-0000-000041210000}"/>
    <cellStyle name="Normal 13 3 4 2 3 2 2 2" xfId="53191" xr:uid="{00000000-0005-0000-0000-000042210000}"/>
    <cellStyle name="Normal 13 3 4 2 3 2 3" xfId="39757" xr:uid="{00000000-0005-0000-0000-000043210000}"/>
    <cellStyle name="Normal 13 3 4 2 3 3" xfId="8367" xr:uid="{00000000-0005-0000-0000-000044210000}"/>
    <cellStyle name="Normal 13 3 4 2 3 3 2" xfId="21801" xr:uid="{00000000-0005-0000-0000-000045210000}"/>
    <cellStyle name="Normal 13 3 4 2 3 3 2 2" xfId="48713" xr:uid="{00000000-0005-0000-0000-000046210000}"/>
    <cellStyle name="Normal 13 3 4 2 3 3 3" xfId="35279" xr:uid="{00000000-0005-0000-0000-000047210000}"/>
    <cellStyle name="Normal 13 3 4 2 3 4" xfId="17322" xr:uid="{00000000-0005-0000-0000-000048210000}"/>
    <cellStyle name="Normal 13 3 4 2 3 4 2" xfId="44234" xr:uid="{00000000-0005-0000-0000-000049210000}"/>
    <cellStyle name="Normal 13 3 4 2 3 5" xfId="30800" xr:uid="{00000000-0005-0000-0000-00004A210000}"/>
    <cellStyle name="Normal 13 3 4 2 4" xfId="10608" xr:uid="{00000000-0005-0000-0000-00004B210000}"/>
    <cellStyle name="Normal 13 3 4 2 4 2" xfId="24042" xr:uid="{00000000-0005-0000-0000-00004C210000}"/>
    <cellStyle name="Normal 13 3 4 2 4 2 2" xfId="50954" xr:uid="{00000000-0005-0000-0000-00004D210000}"/>
    <cellStyle name="Normal 13 3 4 2 4 3" xfId="37520" xr:uid="{00000000-0005-0000-0000-00004E210000}"/>
    <cellStyle name="Normal 13 3 4 2 5" xfId="6130" xr:uid="{00000000-0005-0000-0000-00004F210000}"/>
    <cellStyle name="Normal 13 3 4 2 5 2" xfId="19564" xr:uid="{00000000-0005-0000-0000-000050210000}"/>
    <cellStyle name="Normal 13 3 4 2 5 2 2" xfId="46476" xr:uid="{00000000-0005-0000-0000-000051210000}"/>
    <cellStyle name="Normal 13 3 4 2 5 3" xfId="33042" xr:uid="{00000000-0005-0000-0000-000052210000}"/>
    <cellStyle name="Normal 13 3 4 2 6" xfId="15085" xr:uid="{00000000-0005-0000-0000-000053210000}"/>
    <cellStyle name="Normal 13 3 4 2 6 2" xfId="41997" xr:uid="{00000000-0005-0000-0000-000054210000}"/>
    <cellStyle name="Normal 13 3 4 2 7" xfId="28563" xr:uid="{00000000-0005-0000-0000-000055210000}"/>
    <cellStyle name="Normal 13 3 4 3" xfId="2099" xr:uid="{00000000-0005-0000-0000-000056210000}"/>
    <cellStyle name="Normal 13 3 4 3 2" xfId="4336" xr:uid="{00000000-0005-0000-0000-000057210000}"/>
    <cellStyle name="Normal 13 3 4 3 2 2" xfId="13293" xr:uid="{00000000-0005-0000-0000-000058210000}"/>
    <cellStyle name="Normal 13 3 4 3 2 2 2" xfId="26727" xr:uid="{00000000-0005-0000-0000-000059210000}"/>
    <cellStyle name="Normal 13 3 4 3 2 2 2 2" xfId="53639" xr:uid="{00000000-0005-0000-0000-00005A210000}"/>
    <cellStyle name="Normal 13 3 4 3 2 2 3" xfId="40205" xr:uid="{00000000-0005-0000-0000-00005B210000}"/>
    <cellStyle name="Normal 13 3 4 3 2 3" xfId="8815" xr:uid="{00000000-0005-0000-0000-00005C210000}"/>
    <cellStyle name="Normal 13 3 4 3 2 3 2" xfId="22249" xr:uid="{00000000-0005-0000-0000-00005D210000}"/>
    <cellStyle name="Normal 13 3 4 3 2 3 2 2" xfId="49161" xr:uid="{00000000-0005-0000-0000-00005E210000}"/>
    <cellStyle name="Normal 13 3 4 3 2 3 3" xfId="35727" xr:uid="{00000000-0005-0000-0000-00005F210000}"/>
    <cellStyle name="Normal 13 3 4 3 2 4" xfId="17770" xr:uid="{00000000-0005-0000-0000-000060210000}"/>
    <cellStyle name="Normal 13 3 4 3 2 4 2" xfId="44682" xr:uid="{00000000-0005-0000-0000-000061210000}"/>
    <cellStyle name="Normal 13 3 4 3 2 5" xfId="31248" xr:uid="{00000000-0005-0000-0000-000062210000}"/>
    <cellStyle name="Normal 13 3 4 3 3" xfId="11056" xr:uid="{00000000-0005-0000-0000-000063210000}"/>
    <cellStyle name="Normal 13 3 4 3 3 2" xfId="24490" xr:uid="{00000000-0005-0000-0000-000064210000}"/>
    <cellStyle name="Normal 13 3 4 3 3 2 2" xfId="51402" xr:uid="{00000000-0005-0000-0000-000065210000}"/>
    <cellStyle name="Normal 13 3 4 3 3 3" xfId="37968" xr:uid="{00000000-0005-0000-0000-000066210000}"/>
    <cellStyle name="Normal 13 3 4 3 4" xfId="6578" xr:uid="{00000000-0005-0000-0000-000067210000}"/>
    <cellStyle name="Normal 13 3 4 3 4 2" xfId="20012" xr:uid="{00000000-0005-0000-0000-000068210000}"/>
    <cellStyle name="Normal 13 3 4 3 4 2 2" xfId="46924" xr:uid="{00000000-0005-0000-0000-000069210000}"/>
    <cellStyle name="Normal 13 3 4 3 4 3" xfId="33490" xr:uid="{00000000-0005-0000-0000-00006A210000}"/>
    <cellStyle name="Normal 13 3 4 3 5" xfId="15533" xr:uid="{00000000-0005-0000-0000-00006B210000}"/>
    <cellStyle name="Normal 13 3 4 3 5 2" xfId="42445" xr:uid="{00000000-0005-0000-0000-00006C210000}"/>
    <cellStyle name="Normal 13 3 4 3 6" xfId="29011" xr:uid="{00000000-0005-0000-0000-00006D210000}"/>
    <cellStyle name="Normal 13 3 4 4" xfId="3218" xr:uid="{00000000-0005-0000-0000-00006E210000}"/>
    <cellStyle name="Normal 13 3 4 4 2" xfId="12175" xr:uid="{00000000-0005-0000-0000-00006F210000}"/>
    <cellStyle name="Normal 13 3 4 4 2 2" xfId="25609" xr:uid="{00000000-0005-0000-0000-000070210000}"/>
    <cellStyle name="Normal 13 3 4 4 2 2 2" xfId="52521" xr:uid="{00000000-0005-0000-0000-000071210000}"/>
    <cellStyle name="Normal 13 3 4 4 2 3" xfId="39087" xr:uid="{00000000-0005-0000-0000-000072210000}"/>
    <cellStyle name="Normal 13 3 4 4 3" xfId="7697" xr:uid="{00000000-0005-0000-0000-000073210000}"/>
    <cellStyle name="Normal 13 3 4 4 3 2" xfId="21131" xr:uid="{00000000-0005-0000-0000-000074210000}"/>
    <cellStyle name="Normal 13 3 4 4 3 2 2" xfId="48043" xr:uid="{00000000-0005-0000-0000-000075210000}"/>
    <cellStyle name="Normal 13 3 4 4 3 3" xfId="34609" xr:uid="{00000000-0005-0000-0000-000076210000}"/>
    <cellStyle name="Normal 13 3 4 4 4" xfId="16652" xr:uid="{00000000-0005-0000-0000-000077210000}"/>
    <cellStyle name="Normal 13 3 4 4 4 2" xfId="43564" xr:uid="{00000000-0005-0000-0000-000078210000}"/>
    <cellStyle name="Normal 13 3 4 4 5" xfId="30130" xr:uid="{00000000-0005-0000-0000-000079210000}"/>
    <cellStyle name="Normal 13 3 4 5" xfId="9938" xr:uid="{00000000-0005-0000-0000-00007A210000}"/>
    <cellStyle name="Normal 13 3 4 5 2" xfId="23372" xr:uid="{00000000-0005-0000-0000-00007B210000}"/>
    <cellStyle name="Normal 13 3 4 5 2 2" xfId="50284" xr:uid="{00000000-0005-0000-0000-00007C210000}"/>
    <cellStyle name="Normal 13 3 4 5 3" xfId="36850" xr:uid="{00000000-0005-0000-0000-00007D210000}"/>
    <cellStyle name="Normal 13 3 4 6" xfId="5460" xr:uid="{00000000-0005-0000-0000-00007E210000}"/>
    <cellStyle name="Normal 13 3 4 6 2" xfId="18894" xr:uid="{00000000-0005-0000-0000-00007F210000}"/>
    <cellStyle name="Normal 13 3 4 6 2 2" xfId="45806" xr:uid="{00000000-0005-0000-0000-000080210000}"/>
    <cellStyle name="Normal 13 3 4 6 3" xfId="32372" xr:uid="{00000000-0005-0000-0000-000081210000}"/>
    <cellStyle name="Normal 13 3 4 7" xfId="14415" xr:uid="{00000000-0005-0000-0000-000082210000}"/>
    <cellStyle name="Normal 13 3 4 7 2" xfId="41327" xr:uid="{00000000-0005-0000-0000-000083210000}"/>
    <cellStyle name="Normal 13 3 4 8" xfId="27893" xr:uid="{00000000-0005-0000-0000-000084210000}"/>
    <cellStyle name="Normal 13 3 5" xfId="1205" xr:uid="{00000000-0005-0000-0000-000085210000}"/>
    <cellStyle name="Normal 13 3 5 2" xfId="2323" xr:uid="{00000000-0005-0000-0000-000086210000}"/>
    <cellStyle name="Normal 13 3 5 2 2" xfId="4560" xr:uid="{00000000-0005-0000-0000-000087210000}"/>
    <cellStyle name="Normal 13 3 5 2 2 2" xfId="13517" xr:uid="{00000000-0005-0000-0000-000088210000}"/>
    <cellStyle name="Normal 13 3 5 2 2 2 2" xfId="26951" xr:uid="{00000000-0005-0000-0000-000089210000}"/>
    <cellStyle name="Normal 13 3 5 2 2 2 2 2" xfId="53863" xr:uid="{00000000-0005-0000-0000-00008A210000}"/>
    <cellStyle name="Normal 13 3 5 2 2 2 3" xfId="40429" xr:uid="{00000000-0005-0000-0000-00008B210000}"/>
    <cellStyle name="Normal 13 3 5 2 2 3" xfId="9039" xr:uid="{00000000-0005-0000-0000-00008C210000}"/>
    <cellStyle name="Normal 13 3 5 2 2 3 2" xfId="22473" xr:uid="{00000000-0005-0000-0000-00008D210000}"/>
    <cellStyle name="Normal 13 3 5 2 2 3 2 2" xfId="49385" xr:uid="{00000000-0005-0000-0000-00008E210000}"/>
    <cellStyle name="Normal 13 3 5 2 2 3 3" xfId="35951" xr:uid="{00000000-0005-0000-0000-00008F210000}"/>
    <cellStyle name="Normal 13 3 5 2 2 4" xfId="17994" xr:uid="{00000000-0005-0000-0000-000090210000}"/>
    <cellStyle name="Normal 13 3 5 2 2 4 2" xfId="44906" xr:uid="{00000000-0005-0000-0000-000091210000}"/>
    <cellStyle name="Normal 13 3 5 2 2 5" xfId="31472" xr:uid="{00000000-0005-0000-0000-000092210000}"/>
    <cellStyle name="Normal 13 3 5 2 3" xfId="11280" xr:uid="{00000000-0005-0000-0000-000093210000}"/>
    <cellStyle name="Normal 13 3 5 2 3 2" xfId="24714" xr:uid="{00000000-0005-0000-0000-000094210000}"/>
    <cellStyle name="Normal 13 3 5 2 3 2 2" xfId="51626" xr:uid="{00000000-0005-0000-0000-000095210000}"/>
    <cellStyle name="Normal 13 3 5 2 3 3" xfId="38192" xr:uid="{00000000-0005-0000-0000-000096210000}"/>
    <cellStyle name="Normal 13 3 5 2 4" xfId="6802" xr:uid="{00000000-0005-0000-0000-000097210000}"/>
    <cellStyle name="Normal 13 3 5 2 4 2" xfId="20236" xr:uid="{00000000-0005-0000-0000-000098210000}"/>
    <cellStyle name="Normal 13 3 5 2 4 2 2" xfId="47148" xr:uid="{00000000-0005-0000-0000-000099210000}"/>
    <cellStyle name="Normal 13 3 5 2 4 3" xfId="33714" xr:uid="{00000000-0005-0000-0000-00009A210000}"/>
    <cellStyle name="Normal 13 3 5 2 5" xfId="15757" xr:uid="{00000000-0005-0000-0000-00009B210000}"/>
    <cellStyle name="Normal 13 3 5 2 5 2" xfId="42669" xr:uid="{00000000-0005-0000-0000-00009C210000}"/>
    <cellStyle name="Normal 13 3 5 2 6" xfId="29235" xr:uid="{00000000-0005-0000-0000-00009D210000}"/>
    <cellStyle name="Normal 13 3 5 3" xfId="3442" xr:uid="{00000000-0005-0000-0000-00009E210000}"/>
    <cellStyle name="Normal 13 3 5 3 2" xfId="12399" xr:uid="{00000000-0005-0000-0000-00009F210000}"/>
    <cellStyle name="Normal 13 3 5 3 2 2" xfId="25833" xr:uid="{00000000-0005-0000-0000-0000A0210000}"/>
    <cellStyle name="Normal 13 3 5 3 2 2 2" xfId="52745" xr:uid="{00000000-0005-0000-0000-0000A1210000}"/>
    <cellStyle name="Normal 13 3 5 3 2 3" xfId="39311" xr:uid="{00000000-0005-0000-0000-0000A2210000}"/>
    <cellStyle name="Normal 13 3 5 3 3" xfId="7921" xr:uid="{00000000-0005-0000-0000-0000A3210000}"/>
    <cellStyle name="Normal 13 3 5 3 3 2" xfId="21355" xr:uid="{00000000-0005-0000-0000-0000A4210000}"/>
    <cellStyle name="Normal 13 3 5 3 3 2 2" xfId="48267" xr:uid="{00000000-0005-0000-0000-0000A5210000}"/>
    <cellStyle name="Normal 13 3 5 3 3 3" xfId="34833" xr:uid="{00000000-0005-0000-0000-0000A6210000}"/>
    <cellStyle name="Normal 13 3 5 3 4" xfId="16876" xr:uid="{00000000-0005-0000-0000-0000A7210000}"/>
    <cellStyle name="Normal 13 3 5 3 4 2" xfId="43788" xr:uid="{00000000-0005-0000-0000-0000A8210000}"/>
    <cellStyle name="Normal 13 3 5 3 5" xfId="30354" xr:uid="{00000000-0005-0000-0000-0000A9210000}"/>
    <cellStyle name="Normal 13 3 5 4" xfId="10162" xr:uid="{00000000-0005-0000-0000-0000AA210000}"/>
    <cellStyle name="Normal 13 3 5 4 2" xfId="23596" xr:uid="{00000000-0005-0000-0000-0000AB210000}"/>
    <cellStyle name="Normal 13 3 5 4 2 2" xfId="50508" xr:uid="{00000000-0005-0000-0000-0000AC210000}"/>
    <cellStyle name="Normal 13 3 5 4 3" xfId="37074" xr:uid="{00000000-0005-0000-0000-0000AD210000}"/>
    <cellStyle name="Normal 13 3 5 5" xfId="5684" xr:uid="{00000000-0005-0000-0000-0000AE210000}"/>
    <cellStyle name="Normal 13 3 5 5 2" xfId="19118" xr:uid="{00000000-0005-0000-0000-0000AF210000}"/>
    <cellStyle name="Normal 13 3 5 5 2 2" xfId="46030" xr:uid="{00000000-0005-0000-0000-0000B0210000}"/>
    <cellStyle name="Normal 13 3 5 5 3" xfId="32596" xr:uid="{00000000-0005-0000-0000-0000B1210000}"/>
    <cellStyle name="Normal 13 3 5 6" xfId="14639" xr:uid="{00000000-0005-0000-0000-0000B2210000}"/>
    <cellStyle name="Normal 13 3 5 6 2" xfId="41551" xr:uid="{00000000-0005-0000-0000-0000B3210000}"/>
    <cellStyle name="Normal 13 3 5 7" xfId="28117" xr:uid="{00000000-0005-0000-0000-0000B4210000}"/>
    <cellStyle name="Normal 13 3 6" xfId="1428" xr:uid="{00000000-0005-0000-0000-0000B5210000}"/>
    <cellStyle name="Normal 13 3 6 2" xfId="2546" xr:uid="{00000000-0005-0000-0000-0000B6210000}"/>
    <cellStyle name="Normal 13 3 6 2 2" xfId="4783" xr:uid="{00000000-0005-0000-0000-0000B7210000}"/>
    <cellStyle name="Normal 13 3 6 2 2 2" xfId="13740" xr:uid="{00000000-0005-0000-0000-0000B8210000}"/>
    <cellStyle name="Normal 13 3 6 2 2 2 2" xfId="27174" xr:uid="{00000000-0005-0000-0000-0000B9210000}"/>
    <cellStyle name="Normal 13 3 6 2 2 2 2 2" xfId="54086" xr:uid="{00000000-0005-0000-0000-0000BA210000}"/>
    <cellStyle name="Normal 13 3 6 2 2 2 3" xfId="40652" xr:uid="{00000000-0005-0000-0000-0000BB210000}"/>
    <cellStyle name="Normal 13 3 6 2 2 3" xfId="9262" xr:uid="{00000000-0005-0000-0000-0000BC210000}"/>
    <cellStyle name="Normal 13 3 6 2 2 3 2" xfId="22696" xr:uid="{00000000-0005-0000-0000-0000BD210000}"/>
    <cellStyle name="Normal 13 3 6 2 2 3 2 2" xfId="49608" xr:uid="{00000000-0005-0000-0000-0000BE210000}"/>
    <cellStyle name="Normal 13 3 6 2 2 3 3" xfId="36174" xr:uid="{00000000-0005-0000-0000-0000BF210000}"/>
    <cellStyle name="Normal 13 3 6 2 2 4" xfId="18217" xr:uid="{00000000-0005-0000-0000-0000C0210000}"/>
    <cellStyle name="Normal 13 3 6 2 2 4 2" xfId="45129" xr:uid="{00000000-0005-0000-0000-0000C1210000}"/>
    <cellStyle name="Normal 13 3 6 2 2 5" xfId="31695" xr:uid="{00000000-0005-0000-0000-0000C2210000}"/>
    <cellStyle name="Normal 13 3 6 2 3" xfId="11503" xr:uid="{00000000-0005-0000-0000-0000C3210000}"/>
    <cellStyle name="Normal 13 3 6 2 3 2" xfId="24937" xr:uid="{00000000-0005-0000-0000-0000C4210000}"/>
    <cellStyle name="Normal 13 3 6 2 3 2 2" xfId="51849" xr:uid="{00000000-0005-0000-0000-0000C5210000}"/>
    <cellStyle name="Normal 13 3 6 2 3 3" xfId="38415" xr:uid="{00000000-0005-0000-0000-0000C6210000}"/>
    <cellStyle name="Normal 13 3 6 2 4" xfId="7025" xr:uid="{00000000-0005-0000-0000-0000C7210000}"/>
    <cellStyle name="Normal 13 3 6 2 4 2" xfId="20459" xr:uid="{00000000-0005-0000-0000-0000C8210000}"/>
    <cellStyle name="Normal 13 3 6 2 4 2 2" xfId="47371" xr:uid="{00000000-0005-0000-0000-0000C9210000}"/>
    <cellStyle name="Normal 13 3 6 2 4 3" xfId="33937" xr:uid="{00000000-0005-0000-0000-0000CA210000}"/>
    <cellStyle name="Normal 13 3 6 2 5" xfId="15980" xr:uid="{00000000-0005-0000-0000-0000CB210000}"/>
    <cellStyle name="Normal 13 3 6 2 5 2" xfId="42892" xr:uid="{00000000-0005-0000-0000-0000CC210000}"/>
    <cellStyle name="Normal 13 3 6 2 6" xfId="29458" xr:uid="{00000000-0005-0000-0000-0000CD210000}"/>
    <cellStyle name="Normal 13 3 6 3" xfId="3665" xr:uid="{00000000-0005-0000-0000-0000CE210000}"/>
    <cellStyle name="Normal 13 3 6 3 2" xfId="12622" xr:uid="{00000000-0005-0000-0000-0000CF210000}"/>
    <cellStyle name="Normal 13 3 6 3 2 2" xfId="26056" xr:uid="{00000000-0005-0000-0000-0000D0210000}"/>
    <cellStyle name="Normal 13 3 6 3 2 2 2" xfId="52968" xr:uid="{00000000-0005-0000-0000-0000D1210000}"/>
    <cellStyle name="Normal 13 3 6 3 2 3" xfId="39534" xr:uid="{00000000-0005-0000-0000-0000D2210000}"/>
    <cellStyle name="Normal 13 3 6 3 3" xfId="8144" xr:uid="{00000000-0005-0000-0000-0000D3210000}"/>
    <cellStyle name="Normal 13 3 6 3 3 2" xfId="21578" xr:uid="{00000000-0005-0000-0000-0000D4210000}"/>
    <cellStyle name="Normal 13 3 6 3 3 2 2" xfId="48490" xr:uid="{00000000-0005-0000-0000-0000D5210000}"/>
    <cellStyle name="Normal 13 3 6 3 3 3" xfId="35056" xr:uid="{00000000-0005-0000-0000-0000D6210000}"/>
    <cellStyle name="Normal 13 3 6 3 4" xfId="17099" xr:uid="{00000000-0005-0000-0000-0000D7210000}"/>
    <cellStyle name="Normal 13 3 6 3 4 2" xfId="44011" xr:uid="{00000000-0005-0000-0000-0000D8210000}"/>
    <cellStyle name="Normal 13 3 6 3 5" xfId="30577" xr:uid="{00000000-0005-0000-0000-0000D9210000}"/>
    <cellStyle name="Normal 13 3 6 4" xfId="10385" xr:uid="{00000000-0005-0000-0000-0000DA210000}"/>
    <cellStyle name="Normal 13 3 6 4 2" xfId="23819" xr:uid="{00000000-0005-0000-0000-0000DB210000}"/>
    <cellStyle name="Normal 13 3 6 4 2 2" xfId="50731" xr:uid="{00000000-0005-0000-0000-0000DC210000}"/>
    <cellStyle name="Normal 13 3 6 4 3" xfId="37297" xr:uid="{00000000-0005-0000-0000-0000DD210000}"/>
    <cellStyle name="Normal 13 3 6 5" xfId="5907" xr:uid="{00000000-0005-0000-0000-0000DE210000}"/>
    <cellStyle name="Normal 13 3 6 5 2" xfId="19341" xr:uid="{00000000-0005-0000-0000-0000DF210000}"/>
    <cellStyle name="Normal 13 3 6 5 2 2" xfId="46253" xr:uid="{00000000-0005-0000-0000-0000E0210000}"/>
    <cellStyle name="Normal 13 3 6 5 3" xfId="32819" xr:uid="{00000000-0005-0000-0000-0000E1210000}"/>
    <cellStyle name="Normal 13 3 6 6" xfId="14862" xr:uid="{00000000-0005-0000-0000-0000E2210000}"/>
    <cellStyle name="Normal 13 3 6 6 2" xfId="41774" xr:uid="{00000000-0005-0000-0000-0000E3210000}"/>
    <cellStyle name="Normal 13 3 6 7" xfId="28340" xr:uid="{00000000-0005-0000-0000-0000E4210000}"/>
    <cellStyle name="Normal 13 3 7" xfId="1876" xr:uid="{00000000-0005-0000-0000-0000E5210000}"/>
    <cellStyle name="Normal 13 3 7 2" xfId="4113" xr:uid="{00000000-0005-0000-0000-0000E6210000}"/>
    <cellStyle name="Normal 13 3 7 2 2" xfId="13070" xr:uid="{00000000-0005-0000-0000-0000E7210000}"/>
    <cellStyle name="Normal 13 3 7 2 2 2" xfId="26504" xr:uid="{00000000-0005-0000-0000-0000E8210000}"/>
    <cellStyle name="Normal 13 3 7 2 2 2 2" xfId="53416" xr:uid="{00000000-0005-0000-0000-0000E9210000}"/>
    <cellStyle name="Normal 13 3 7 2 2 3" xfId="39982" xr:uid="{00000000-0005-0000-0000-0000EA210000}"/>
    <cellStyle name="Normal 13 3 7 2 3" xfId="8592" xr:uid="{00000000-0005-0000-0000-0000EB210000}"/>
    <cellStyle name="Normal 13 3 7 2 3 2" xfId="22026" xr:uid="{00000000-0005-0000-0000-0000EC210000}"/>
    <cellStyle name="Normal 13 3 7 2 3 2 2" xfId="48938" xr:uid="{00000000-0005-0000-0000-0000ED210000}"/>
    <cellStyle name="Normal 13 3 7 2 3 3" xfId="35504" xr:uid="{00000000-0005-0000-0000-0000EE210000}"/>
    <cellStyle name="Normal 13 3 7 2 4" xfId="17547" xr:uid="{00000000-0005-0000-0000-0000EF210000}"/>
    <cellStyle name="Normal 13 3 7 2 4 2" xfId="44459" xr:uid="{00000000-0005-0000-0000-0000F0210000}"/>
    <cellStyle name="Normal 13 3 7 2 5" xfId="31025" xr:uid="{00000000-0005-0000-0000-0000F1210000}"/>
    <cellStyle name="Normal 13 3 7 3" xfId="10833" xr:uid="{00000000-0005-0000-0000-0000F2210000}"/>
    <cellStyle name="Normal 13 3 7 3 2" xfId="24267" xr:uid="{00000000-0005-0000-0000-0000F3210000}"/>
    <cellStyle name="Normal 13 3 7 3 2 2" xfId="51179" xr:uid="{00000000-0005-0000-0000-0000F4210000}"/>
    <cellStyle name="Normal 13 3 7 3 3" xfId="37745" xr:uid="{00000000-0005-0000-0000-0000F5210000}"/>
    <cellStyle name="Normal 13 3 7 4" xfId="6355" xr:uid="{00000000-0005-0000-0000-0000F6210000}"/>
    <cellStyle name="Normal 13 3 7 4 2" xfId="19789" xr:uid="{00000000-0005-0000-0000-0000F7210000}"/>
    <cellStyle name="Normal 13 3 7 4 2 2" xfId="46701" xr:uid="{00000000-0005-0000-0000-0000F8210000}"/>
    <cellStyle name="Normal 13 3 7 4 3" xfId="33267" xr:uid="{00000000-0005-0000-0000-0000F9210000}"/>
    <cellStyle name="Normal 13 3 7 5" xfId="15310" xr:uid="{00000000-0005-0000-0000-0000FA210000}"/>
    <cellStyle name="Normal 13 3 7 5 2" xfId="42222" xr:uid="{00000000-0005-0000-0000-0000FB210000}"/>
    <cellStyle name="Normal 13 3 7 6" xfId="28788" xr:uid="{00000000-0005-0000-0000-0000FC210000}"/>
    <cellStyle name="Normal 13 3 8" xfId="2995" xr:uid="{00000000-0005-0000-0000-0000FD210000}"/>
    <cellStyle name="Normal 13 3 8 2" xfId="11952" xr:uid="{00000000-0005-0000-0000-0000FE210000}"/>
    <cellStyle name="Normal 13 3 8 2 2" xfId="25386" xr:uid="{00000000-0005-0000-0000-0000FF210000}"/>
    <cellStyle name="Normal 13 3 8 2 2 2" xfId="52298" xr:uid="{00000000-0005-0000-0000-000000220000}"/>
    <cellStyle name="Normal 13 3 8 2 3" xfId="38864" xr:uid="{00000000-0005-0000-0000-000001220000}"/>
    <cellStyle name="Normal 13 3 8 3" xfId="7474" xr:uid="{00000000-0005-0000-0000-000002220000}"/>
    <cellStyle name="Normal 13 3 8 3 2" xfId="20908" xr:uid="{00000000-0005-0000-0000-000003220000}"/>
    <cellStyle name="Normal 13 3 8 3 2 2" xfId="47820" xr:uid="{00000000-0005-0000-0000-000004220000}"/>
    <cellStyle name="Normal 13 3 8 3 3" xfId="34386" xr:uid="{00000000-0005-0000-0000-000005220000}"/>
    <cellStyle name="Normal 13 3 8 4" xfId="16429" xr:uid="{00000000-0005-0000-0000-000006220000}"/>
    <cellStyle name="Normal 13 3 8 4 2" xfId="43341" xr:uid="{00000000-0005-0000-0000-000007220000}"/>
    <cellStyle name="Normal 13 3 8 5" xfId="29907" xr:uid="{00000000-0005-0000-0000-000008220000}"/>
    <cellStyle name="Normal 13 3 9" xfId="9715" xr:uid="{00000000-0005-0000-0000-000009220000}"/>
    <cellStyle name="Normal 13 3 9 2" xfId="23149" xr:uid="{00000000-0005-0000-0000-00000A220000}"/>
    <cellStyle name="Normal 13 3 9 2 2" xfId="50061" xr:uid="{00000000-0005-0000-0000-00000B220000}"/>
    <cellStyle name="Normal 13 3 9 3" xfId="36627" xr:uid="{00000000-0005-0000-0000-00000C220000}"/>
    <cellStyle name="Normal 13 4" xfId="811" xr:uid="{00000000-0005-0000-0000-00000D220000}"/>
    <cellStyle name="Normal 13 4 10" xfId="27769" xr:uid="{00000000-0005-0000-0000-00000E220000}"/>
    <cellStyle name="Normal 13 4 2" xfId="1079" xr:uid="{00000000-0005-0000-0000-00000F220000}"/>
    <cellStyle name="Normal 13 4 2 2" xfId="1750" xr:uid="{00000000-0005-0000-0000-000010220000}"/>
    <cellStyle name="Normal 13 4 2 2 2" xfId="2868" xr:uid="{00000000-0005-0000-0000-000011220000}"/>
    <cellStyle name="Normal 13 4 2 2 2 2" xfId="5105" xr:uid="{00000000-0005-0000-0000-000012220000}"/>
    <cellStyle name="Normal 13 4 2 2 2 2 2" xfId="14062" xr:uid="{00000000-0005-0000-0000-000013220000}"/>
    <cellStyle name="Normal 13 4 2 2 2 2 2 2" xfId="27496" xr:uid="{00000000-0005-0000-0000-000014220000}"/>
    <cellStyle name="Normal 13 4 2 2 2 2 2 2 2" xfId="54408" xr:uid="{00000000-0005-0000-0000-000015220000}"/>
    <cellStyle name="Normal 13 4 2 2 2 2 2 3" xfId="40974" xr:uid="{00000000-0005-0000-0000-000016220000}"/>
    <cellStyle name="Normal 13 4 2 2 2 2 3" xfId="9584" xr:uid="{00000000-0005-0000-0000-000017220000}"/>
    <cellStyle name="Normal 13 4 2 2 2 2 3 2" xfId="23018" xr:uid="{00000000-0005-0000-0000-000018220000}"/>
    <cellStyle name="Normal 13 4 2 2 2 2 3 2 2" xfId="49930" xr:uid="{00000000-0005-0000-0000-000019220000}"/>
    <cellStyle name="Normal 13 4 2 2 2 2 3 3" xfId="36496" xr:uid="{00000000-0005-0000-0000-00001A220000}"/>
    <cellStyle name="Normal 13 4 2 2 2 2 4" xfId="18539" xr:uid="{00000000-0005-0000-0000-00001B220000}"/>
    <cellStyle name="Normal 13 4 2 2 2 2 4 2" xfId="45451" xr:uid="{00000000-0005-0000-0000-00001C220000}"/>
    <cellStyle name="Normal 13 4 2 2 2 2 5" xfId="32017" xr:uid="{00000000-0005-0000-0000-00001D220000}"/>
    <cellStyle name="Normal 13 4 2 2 2 3" xfId="11825" xr:uid="{00000000-0005-0000-0000-00001E220000}"/>
    <cellStyle name="Normal 13 4 2 2 2 3 2" xfId="25259" xr:uid="{00000000-0005-0000-0000-00001F220000}"/>
    <cellStyle name="Normal 13 4 2 2 2 3 2 2" xfId="52171" xr:uid="{00000000-0005-0000-0000-000020220000}"/>
    <cellStyle name="Normal 13 4 2 2 2 3 3" xfId="38737" xr:uid="{00000000-0005-0000-0000-000021220000}"/>
    <cellStyle name="Normal 13 4 2 2 2 4" xfId="7347" xr:uid="{00000000-0005-0000-0000-000022220000}"/>
    <cellStyle name="Normal 13 4 2 2 2 4 2" xfId="20781" xr:uid="{00000000-0005-0000-0000-000023220000}"/>
    <cellStyle name="Normal 13 4 2 2 2 4 2 2" xfId="47693" xr:uid="{00000000-0005-0000-0000-000024220000}"/>
    <cellStyle name="Normal 13 4 2 2 2 4 3" xfId="34259" xr:uid="{00000000-0005-0000-0000-000025220000}"/>
    <cellStyle name="Normal 13 4 2 2 2 5" xfId="16302" xr:uid="{00000000-0005-0000-0000-000026220000}"/>
    <cellStyle name="Normal 13 4 2 2 2 5 2" xfId="43214" xr:uid="{00000000-0005-0000-0000-000027220000}"/>
    <cellStyle name="Normal 13 4 2 2 2 6" xfId="29780" xr:uid="{00000000-0005-0000-0000-000028220000}"/>
    <cellStyle name="Normal 13 4 2 2 3" xfId="3987" xr:uid="{00000000-0005-0000-0000-000029220000}"/>
    <cellStyle name="Normal 13 4 2 2 3 2" xfId="12944" xr:uid="{00000000-0005-0000-0000-00002A220000}"/>
    <cellStyle name="Normal 13 4 2 2 3 2 2" xfId="26378" xr:uid="{00000000-0005-0000-0000-00002B220000}"/>
    <cellStyle name="Normal 13 4 2 2 3 2 2 2" xfId="53290" xr:uid="{00000000-0005-0000-0000-00002C220000}"/>
    <cellStyle name="Normal 13 4 2 2 3 2 3" xfId="39856" xr:uid="{00000000-0005-0000-0000-00002D220000}"/>
    <cellStyle name="Normal 13 4 2 2 3 3" xfId="8466" xr:uid="{00000000-0005-0000-0000-00002E220000}"/>
    <cellStyle name="Normal 13 4 2 2 3 3 2" xfId="21900" xr:uid="{00000000-0005-0000-0000-00002F220000}"/>
    <cellStyle name="Normal 13 4 2 2 3 3 2 2" xfId="48812" xr:uid="{00000000-0005-0000-0000-000030220000}"/>
    <cellStyle name="Normal 13 4 2 2 3 3 3" xfId="35378" xr:uid="{00000000-0005-0000-0000-000031220000}"/>
    <cellStyle name="Normal 13 4 2 2 3 4" xfId="17421" xr:uid="{00000000-0005-0000-0000-000032220000}"/>
    <cellStyle name="Normal 13 4 2 2 3 4 2" xfId="44333" xr:uid="{00000000-0005-0000-0000-000033220000}"/>
    <cellStyle name="Normal 13 4 2 2 3 5" xfId="30899" xr:uid="{00000000-0005-0000-0000-000034220000}"/>
    <cellStyle name="Normal 13 4 2 2 4" xfId="10707" xr:uid="{00000000-0005-0000-0000-000035220000}"/>
    <cellStyle name="Normal 13 4 2 2 4 2" xfId="24141" xr:uid="{00000000-0005-0000-0000-000036220000}"/>
    <cellStyle name="Normal 13 4 2 2 4 2 2" xfId="51053" xr:uid="{00000000-0005-0000-0000-000037220000}"/>
    <cellStyle name="Normal 13 4 2 2 4 3" xfId="37619" xr:uid="{00000000-0005-0000-0000-000038220000}"/>
    <cellStyle name="Normal 13 4 2 2 5" xfId="6229" xr:uid="{00000000-0005-0000-0000-000039220000}"/>
    <cellStyle name="Normal 13 4 2 2 5 2" xfId="19663" xr:uid="{00000000-0005-0000-0000-00003A220000}"/>
    <cellStyle name="Normal 13 4 2 2 5 2 2" xfId="46575" xr:uid="{00000000-0005-0000-0000-00003B220000}"/>
    <cellStyle name="Normal 13 4 2 2 5 3" xfId="33141" xr:uid="{00000000-0005-0000-0000-00003C220000}"/>
    <cellStyle name="Normal 13 4 2 2 6" xfId="15184" xr:uid="{00000000-0005-0000-0000-00003D220000}"/>
    <cellStyle name="Normal 13 4 2 2 6 2" xfId="42096" xr:uid="{00000000-0005-0000-0000-00003E220000}"/>
    <cellStyle name="Normal 13 4 2 2 7" xfId="28662" xr:uid="{00000000-0005-0000-0000-00003F220000}"/>
    <cellStyle name="Normal 13 4 2 3" xfId="2198" xr:uid="{00000000-0005-0000-0000-000040220000}"/>
    <cellStyle name="Normal 13 4 2 3 2" xfId="4435" xr:uid="{00000000-0005-0000-0000-000041220000}"/>
    <cellStyle name="Normal 13 4 2 3 2 2" xfId="13392" xr:uid="{00000000-0005-0000-0000-000042220000}"/>
    <cellStyle name="Normal 13 4 2 3 2 2 2" xfId="26826" xr:uid="{00000000-0005-0000-0000-000043220000}"/>
    <cellStyle name="Normal 13 4 2 3 2 2 2 2" xfId="53738" xr:uid="{00000000-0005-0000-0000-000044220000}"/>
    <cellStyle name="Normal 13 4 2 3 2 2 3" xfId="40304" xr:uid="{00000000-0005-0000-0000-000045220000}"/>
    <cellStyle name="Normal 13 4 2 3 2 3" xfId="8914" xr:uid="{00000000-0005-0000-0000-000046220000}"/>
    <cellStyle name="Normal 13 4 2 3 2 3 2" xfId="22348" xr:uid="{00000000-0005-0000-0000-000047220000}"/>
    <cellStyle name="Normal 13 4 2 3 2 3 2 2" xfId="49260" xr:uid="{00000000-0005-0000-0000-000048220000}"/>
    <cellStyle name="Normal 13 4 2 3 2 3 3" xfId="35826" xr:uid="{00000000-0005-0000-0000-000049220000}"/>
    <cellStyle name="Normal 13 4 2 3 2 4" xfId="17869" xr:uid="{00000000-0005-0000-0000-00004A220000}"/>
    <cellStyle name="Normal 13 4 2 3 2 4 2" xfId="44781" xr:uid="{00000000-0005-0000-0000-00004B220000}"/>
    <cellStyle name="Normal 13 4 2 3 2 5" xfId="31347" xr:uid="{00000000-0005-0000-0000-00004C220000}"/>
    <cellStyle name="Normal 13 4 2 3 3" xfId="11155" xr:uid="{00000000-0005-0000-0000-00004D220000}"/>
    <cellStyle name="Normal 13 4 2 3 3 2" xfId="24589" xr:uid="{00000000-0005-0000-0000-00004E220000}"/>
    <cellStyle name="Normal 13 4 2 3 3 2 2" xfId="51501" xr:uid="{00000000-0005-0000-0000-00004F220000}"/>
    <cellStyle name="Normal 13 4 2 3 3 3" xfId="38067" xr:uid="{00000000-0005-0000-0000-000050220000}"/>
    <cellStyle name="Normal 13 4 2 3 4" xfId="6677" xr:uid="{00000000-0005-0000-0000-000051220000}"/>
    <cellStyle name="Normal 13 4 2 3 4 2" xfId="20111" xr:uid="{00000000-0005-0000-0000-000052220000}"/>
    <cellStyle name="Normal 13 4 2 3 4 2 2" xfId="47023" xr:uid="{00000000-0005-0000-0000-000053220000}"/>
    <cellStyle name="Normal 13 4 2 3 4 3" xfId="33589" xr:uid="{00000000-0005-0000-0000-000054220000}"/>
    <cellStyle name="Normal 13 4 2 3 5" xfId="15632" xr:uid="{00000000-0005-0000-0000-000055220000}"/>
    <cellStyle name="Normal 13 4 2 3 5 2" xfId="42544" xr:uid="{00000000-0005-0000-0000-000056220000}"/>
    <cellStyle name="Normal 13 4 2 3 6" xfId="29110" xr:uid="{00000000-0005-0000-0000-000057220000}"/>
    <cellStyle name="Normal 13 4 2 4" xfId="3317" xr:uid="{00000000-0005-0000-0000-000058220000}"/>
    <cellStyle name="Normal 13 4 2 4 2" xfId="12274" xr:uid="{00000000-0005-0000-0000-000059220000}"/>
    <cellStyle name="Normal 13 4 2 4 2 2" xfId="25708" xr:uid="{00000000-0005-0000-0000-00005A220000}"/>
    <cellStyle name="Normal 13 4 2 4 2 2 2" xfId="52620" xr:uid="{00000000-0005-0000-0000-00005B220000}"/>
    <cellStyle name="Normal 13 4 2 4 2 3" xfId="39186" xr:uid="{00000000-0005-0000-0000-00005C220000}"/>
    <cellStyle name="Normal 13 4 2 4 3" xfId="7796" xr:uid="{00000000-0005-0000-0000-00005D220000}"/>
    <cellStyle name="Normal 13 4 2 4 3 2" xfId="21230" xr:uid="{00000000-0005-0000-0000-00005E220000}"/>
    <cellStyle name="Normal 13 4 2 4 3 2 2" xfId="48142" xr:uid="{00000000-0005-0000-0000-00005F220000}"/>
    <cellStyle name="Normal 13 4 2 4 3 3" xfId="34708" xr:uid="{00000000-0005-0000-0000-000060220000}"/>
    <cellStyle name="Normal 13 4 2 4 4" xfId="16751" xr:uid="{00000000-0005-0000-0000-000061220000}"/>
    <cellStyle name="Normal 13 4 2 4 4 2" xfId="43663" xr:uid="{00000000-0005-0000-0000-000062220000}"/>
    <cellStyle name="Normal 13 4 2 4 5" xfId="30229" xr:uid="{00000000-0005-0000-0000-000063220000}"/>
    <cellStyle name="Normal 13 4 2 5" xfId="10037" xr:uid="{00000000-0005-0000-0000-000064220000}"/>
    <cellStyle name="Normal 13 4 2 5 2" xfId="23471" xr:uid="{00000000-0005-0000-0000-000065220000}"/>
    <cellStyle name="Normal 13 4 2 5 2 2" xfId="50383" xr:uid="{00000000-0005-0000-0000-000066220000}"/>
    <cellStyle name="Normal 13 4 2 5 3" xfId="36949" xr:uid="{00000000-0005-0000-0000-000067220000}"/>
    <cellStyle name="Normal 13 4 2 6" xfId="5559" xr:uid="{00000000-0005-0000-0000-000068220000}"/>
    <cellStyle name="Normal 13 4 2 6 2" xfId="18993" xr:uid="{00000000-0005-0000-0000-000069220000}"/>
    <cellStyle name="Normal 13 4 2 6 2 2" xfId="45905" xr:uid="{00000000-0005-0000-0000-00006A220000}"/>
    <cellStyle name="Normal 13 4 2 6 3" xfId="32471" xr:uid="{00000000-0005-0000-0000-00006B220000}"/>
    <cellStyle name="Normal 13 4 2 7" xfId="14514" xr:uid="{00000000-0005-0000-0000-00006C220000}"/>
    <cellStyle name="Normal 13 4 2 7 2" xfId="41426" xr:uid="{00000000-0005-0000-0000-00006D220000}"/>
    <cellStyle name="Normal 13 4 2 8" xfId="27992" xr:uid="{00000000-0005-0000-0000-00006E220000}"/>
    <cellStyle name="Normal 13 4 3" xfId="1304" xr:uid="{00000000-0005-0000-0000-00006F220000}"/>
    <cellStyle name="Normal 13 4 3 2" xfId="2422" xr:uid="{00000000-0005-0000-0000-000070220000}"/>
    <cellStyle name="Normal 13 4 3 2 2" xfId="4659" xr:uid="{00000000-0005-0000-0000-000071220000}"/>
    <cellStyle name="Normal 13 4 3 2 2 2" xfId="13616" xr:uid="{00000000-0005-0000-0000-000072220000}"/>
    <cellStyle name="Normal 13 4 3 2 2 2 2" xfId="27050" xr:uid="{00000000-0005-0000-0000-000073220000}"/>
    <cellStyle name="Normal 13 4 3 2 2 2 2 2" xfId="53962" xr:uid="{00000000-0005-0000-0000-000074220000}"/>
    <cellStyle name="Normal 13 4 3 2 2 2 3" xfId="40528" xr:uid="{00000000-0005-0000-0000-000075220000}"/>
    <cellStyle name="Normal 13 4 3 2 2 3" xfId="9138" xr:uid="{00000000-0005-0000-0000-000076220000}"/>
    <cellStyle name="Normal 13 4 3 2 2 3 2" xfId="22572" xr:uid="{00000000-0005-0000-0000-000077220000}"/>
    <cellStyle name="Normal 13 4 3 2 2 3 2 2" xfId="49484" xr:uid="{00000000-0005-0000-0000-000078220000}"/>
    <cellStyle name="Normal 13 4 3 2 2 3 3" xfId="36050" xr:uid="{00000000-0005-0000-0000-000079220000}"/>
    <cellStyle name="Normal 13 4 3 2 2 4" xfId="18093" xr:uid="{00000000-0005-0000-0000-00007A220000}"/>
    <cellStyle name="Normal 13 4 3 2 2 4 2" xfId="45005" xr:uid="{00000000-0005-0000-0000-00007B220000}"/>
    <cellStyle name="Normal 13 4 3 2 2 5" xfId="31571" xr:uid="{00000000-0005-0000-0000-00007C220000}"/>
    <cellStyle name="Normal 13 4 3 2 3" xfId="11379" xr:uid="{00000000-0005-0000-0000-00007D220000}"/>
    <cellStyle name="Normal 13 4 3 2 3 2" xfId="24813" xr:uid="{00000000-0005-0000-0000-00007E220000}"/>
    <cellStyle name="Normal 13 4 3 2 3 2 2" xfId="51725" xr:uid="{00000000-0005-0000-0000-00007F220000}"/>
    <cellStyle name="Normal 13 4 3 2 3 3" xfId="38291" xr:uid="{00000000-0005-0000-0000-000080220000}"/>
    <cellStyle name="Normal 13 4 3 2 4" xfId="6901" xr:uid="{00000000-0005-0000-0000-000081220000}"/>
    <cellStyle name="Normal 13 4 3 2 4 2" xfId="20335" xr:uid="{00000000-0005-0000-0000-000082220000}"/>
    <cellStyle name="Normal 13 4 3 2 4 2 2" xfId="47247" xr:uid="{00000000-0005-0000-0000-000083220000}"/>
    <cellStyle name="Normal 13 4 3 2 4 3" xfId="33813" xr:uid="{00000000-0005-0000-0000-000084220000}"/>
    <cellStyle name="Normal 13 4 3 2 5" xfId="15856" xr:uid="{00000000-0005-0000-0000-000085220000}"/>
    <cellStyle name="Normal 13 4 3 2 5 2" xfId="42768" xr:uid="{00000000-0005-0000-0000-000086220000}"/>
    <cellStyle name="Normal 13 4 3 2 6" xfId="29334" xr:uid="{00000000-0005-0000-0000-000087220000}"/>
    <cellStyle name="Normal 13 4 3 3" xfId="3541" xr:uid="{00000000-0005-0000-0000-000088220000}"/>
    <cellStyle name="Normal 13 4 3 3 2" xfId="12498" xr:uid="{00000000-0005-0000-0000-000089220000}"/>
    <cellStyle name="Normal 13 4 3 3 2 2" xfId="25932" xr:uid="{00000000-0005-0000-0000-00008A220000}"/>
    <cellStyle name="Normal 13 4 3 3 2 2 2" xfId="52844" xr:uid="{00000000-0005-0000-0000-00008B220000}"/>
    <cellStyle name="Normal 13 4 3 3 2 3" xfId="39410" xr:uid="{00000000-0005-0000-0000-00008C220000}"/>
    <cellStyle name="Normal 13 4 3 3 3" xfId="8020" xr:uid="{00000000-0005-0000-0000-00008D220000}"/>
    <cellStyle name="Normal 13 4 3 3 3 2" xfId="21454" xr:uid="{00000000-0005-0000-0000-00008E220000}"/>
    <cellStyle name="Normal 13 4 3 3 3 2 2" xfId="48366" xr:uid="{00000000-0005-0000-0000-00008F220000}"/>
    <cellStyle name="Normal 13 4 3 3 3 3" xfId="34932" xr:uid="{00000000-0005-0000-0000-000090220000}"/>
    <cellStyle name="Normal 13 4 3 3 4" xfId="16975" xr:uid="{00000000-0005-0000-0000-000091220000}"/>
    <cellStyle name="Normal 13 4 3 3 4 2" xfId="43887" xr:uid="{00000000-0005-0000-0000-000092220000}"/>
    <cellStyle name="Normal 13 4 3 3 5" xfId="30453" xr:uid="{00000000-0005-0000-0000-000093220000}"/>
    <cellStyle name="Normal 13 4 3 4" xfId="10261" xr:uid="{00000000-0005-0000-0000-000094220000}"/>
    <cellStyle name="Normal 13 4 3 4 2" xfId="23695" xr:uid="{00000000-0005-0000-0000-000095220000}"/>
    <cellStyle name="Normal 13 4 3 4 2 2" xfId="50607" xr:uid="{00000000-0005-0000-0000-000096220000}"/>
    <cellStyle name="Normal 13 4 3 4 3" xfId="37173" xr:uid="{00000000-0005-0000-0000-000097220000}"/>
    <cellStyle name="Normal 13 4 3 5" xfId="5783" xr:uid="{00000000-0005-0000-0000-000098220000}"/>
    <cellStyle name="Normal 13 4 3 5 2" xfId="19217" xr:uid="{00000000-0005-0000-0000-000099220000}"/>
    <cellStyle name="Normal 13 4 3 5 2 2" xfId="46129" xr:uid="{00000000-0005-0000-0000-00009A220000}"/>
    <cellStyle name="Normal 13 4 3 5 3" xfId="32695" xr:uid="{00000000-0005-0000-0000-00009B220000}"/>
    <cellStyle name="Normal 13 4 3 6" xfId="14738" xr:uid="{00000000-0005-0000-0000-00009C220000}"/>
    <cellStyle name="Normal 13 4 3 6 2" xfId="41650" xr:uid="{00000000-0005-0000-0000-00009D220000}"/>
    <cellStyle name="Normal 13 4 3 7" xfId="28216" xr:uid="{00000000-0005-0000-0000-00009E220000}"/>
    <cellStyle name="Normal 13 4 4" xfId="1527" xr:uid="{00000000-0005-0000-0000-00009F220000}"/>
    <cellStyle name="Normal 13 4 4 2" xfId="2645" xr:uid="{00000000-0005-0000-0000-0000A0220000}"/>
    <cellStyle name="Normal 13 4 4 2 2" xfId="4882" xr:uid="{00000000-0005-0000-0000-0000A1220000}"/>
    <cellStyle name="Normal 13 4 4 2 2 2" xfId="13839" xr:uid="{00000000-0005-0000-0000-0000A2220000}"/>
    <cellStyle name="Normal 13 4 4 2 2 2 2" xfId="27273" xr:uid="{00000000-0005-0000-0000-0000A3220000}"/>
    <cellStyle name="Normal 13 4 4 2 2 2 2 2" xfId="54185" xr:uid="{00000000-0005-0000-0000-0000A4220000}"/>
    <cellStyle name="Normal 13 4 4 2 2 2 3" xfId="40751" xr:uid="{00000000-0005-0000-0000-0000A5220000}"/>
    <cellStyle name="Normal 13 4 4 2 2 3" xfId="9361" xr:uid="{00000000-0005-0000-0000-0000A6220000}"/>
    <cellStyle name="Normal 13 4 4 2 2 3 2" xfId="22795" xr:uid="{00000000-0005-0000-0000-0000A7220000}"/>
    <cellStyle name="Normal 13 4 4 2 2 3 2 2" xfId="49707" xr:uid="{00000000-0005-0000-0000-0000A8220000}"/>
    <cellStyle name="Normal 13 4 4 2 2 3 3" xfId="36273" xr:uid="{00000000-0005-0000-0000-0000A9220000}"/>
    <cellStyle name="Normal 13 4 4 2 2 4" xfId="18316" xr:uid="{00000000-0005-0000-0000-0000AA220000}"/>
    <cellStyle name="Normal 13 4 4 2 2 4 2" xfId="45228" xr:uid="{00000000-0005-0000-0000-0000AB220000}"/>
    <cellStyle name="Normal 13 4 4 2 2 5" xfId="31794" xr:uid="{00000000-0005-0000-0000-0000AC220000}"/>
    <cellStyle name="Normal 13 4 4 2 3" xfId="11602" xr:uid="{00000000-0005-0000-0000-0000AD220000}"/>
    <cellStyle name="Normal 13 4 4 2 3 2" xfId="25036" xr:uid="{00000000-0005-0000-0000-0000AE220000}"/>
    <cellStyle name="Normal 13 4 4 2 3 2 2" xfId="51948" xr:uid="{00000000-0005-0000-0000-0000AF220000}"/>
    <cellStyle name="Normal 13 4 4 2 3 3" xfId="38514" xr:uid="{00000000-0005-0000-0000-0000B0220000}"/>
    <cellStyle name="Normal 13 4 4 2 4" xfId="7124" xr:uid="{00000000-0005-0000-0000-0000B1220000}"/>
    <cellStyle name="Normal 13 4 4 2 4 2" xfId="20558" xr:uid="{00000000-0005-0000-0000-0000B2220000}"/>
    <cellStyle name="Normal 13 4 4 2 4 2 2" xfId="47470" xr:uid="{00000000-0005-0000-0000-0000B3220000}"/>
    <cellStyle name="Normal 13 4 4 2 4 3" xfId="34036" xr:uid="{00000000-0005-0000-0000-0000B4220000}"/>
    <cellStyle name="Normal 13 4 4 2 5" xfId="16079" xr:uid="{00000000-0005-0000-0000-0000B5220000}"/>
    <cellStyle name="Normal 13 4 4 2 5 2" xfId="42991" xr:uid="{00000000-0005-0000-0000-0000B6220000}"/>
    <cellStyle name="Normal 13 4 4 2 6" xfId="29557" xr:uid="{00000000-0005-0000-0000-0000B7220000}"/>
    <cellStyle name="Normal 13 4 4 3" xfId="3764" xr:uid="{00000000-0005-0000-0000-0000B8220000}"/>
    <cellStyle name="Normal 13 4 4 3 2" xfId="12721" xr:uid="{00000000-0005-0000-0000-0000B9220000}"/>
    <cellStyle name="Normal 13 4 4 3 2 2" xfId="26155" xr:uid="{00000000-0005-0000-0000-0000BA220000}"/>
    <cellStyle name="Normal 13 4 4 3 2 2 2" xfId="53067" xr:uid="{00000000-0005-0000-0000-0000BB220000}"/>
    <cellStyle name="Normal 13 4 4 3 2 3" xfId="39633" xr:uid="{00000000-0005-0000-0000-0000BC220000}"/>
    <cellStyle name="Normal 13 4 4 3 3" xfId="8243" xr:uid="{00000000-0005-0000-0000-0000BD220000}"/>
    <cellStyle name="Normal 13 4 4 3 3 2" xfId="21677" xr:uid="{00000000-0005-0000-0000-0000BE220000}"/>
    <cellStyle name="Normal 13 4 4 3 3 2 2" xfId="48589" xr:uid="{00000000-0005-0000-0000-0000BF220000}"/>
    <cellStyle name="Normal 13 4 4 3 3 3" xfId="35155" xr:uid="{00000000-0005-0000-0000-0000C0220000}"/>
    <cellStyle name="Normal 13 4 4 3 4" xfId="17198" xr:uid="{00000000-0005-0000-0000-0000C1220000}"/>
    <cellStyle name="Normal 13 4 4 3 4 2" xfId="44110" xr:uid="{00000000-0005-0000-0000-0000C2220000}"/>
    <cellStyle name="Normal 13 4 4 3 5" xfId="30676" xr:uid="{00000000-0005-0000-0000-0000C3220000}"/>
    <cellStyle name="Normal 13 4 4 4" xfId="10484" xr:uid="{00000000-0005-0000-0000-0000C4220000}"/>
    <cellStyle name="Normal 13 4 4 4 2" xfId="23918" xr:uid="{00000000-0005-0000-0000-0000C5220000}"/>
    <cellStyle name="Normal 13 4 4 4 2 2" xfId="50830" xr:uid="{00000000-0005-0000-0000-0000C6220000}"/>
    <cellStyle name="Normal 13 4 4 4 3" xfId="37396" xr:uid="{00000000-0005-0000-0000-0000C7220000}"/>
    <cellStyle name="Normal 13 4 4 5" xfId="6006" xr:uid="{00000000-0005-0000-0000-0000C8220000}"/>
    <cellStyle name="Normal 13 4 4 5 2" xfId="19440" xr:uid="{00000000-0005-0000-0000-0000C9220000}"/>
    <cellStyle name="Normal 13 4 4 5 2 2" xfId="46352" xr:uid="{00000000-0005-0000-0000-0000CA220000}"/>
    <cellStyle name="Normal 13 4 4 5 3" xfId="32918" xr:uid="{00000000-0005-0000-0000-0000CB220000}"/>
    <cellStyle name="Normal 13 4 4 6" xfId="14961" xr:uid="{00000000-0005-0000-0000-0000CC220000}"/>
    <cellStyle name="Normal 13 4 4 6 2" xfId="41873" xr:uid="{00000000-0005-0000-0000-0000CD220000}"/>
    <cellStyle name="Normal 13 4 4 7" xfId="28439" xr:uid="{00000000-0005-0000-0000-0000CE220000}"/>
    <cellStyle name="Normal 13 4 5" xfId="1975" xr:uid="{00000000-0005-0000-0000-0000CF220000}"/>
    <cellStyle name="Normal 13 4 5 2" xfId="4212" xr:uid="{00000000-0005-0000-0000-0000D0220000}"/>
    <cellStyle name="Normal 13 4 5 2 2" xfId="13169" xr:uid="{00000000-0005-0000-0000-0000D1220000}"/>
    <cellStyle name="Normal 13 4 5 2 2 2" xfId="26603" xr:uid="{00000000-0005-0000-0000-0000D2220000}"/>
    <cellStyle name="Normal 13 4 5 2 2 2 2" xfId="53515" xr:uid="{00000000-0005-0000-0000-0000D3220000}"/>
    <cellStyle name="Normal 13 4 5 2 2 3" xfId="40081" xr:uid="{00000000-0005-0000-0000-0000D4220000}"/>
    <cellStyle name="Normal 13 4 5 2 3" xfId="8691" xr:uid="{00000000-0005-0000-0000-0000D5220000}"/>
    <cellStyle name="Normal 13 4 5 2 3 2" xfId="22125" xr:uid="{00000000-0005-0000-0000-0000D6220000}"/>
    <cellStyle name="Normal 13 4 5 2 3 2 2" xfId="49037" xr:uid="{00000000-0005-0000-0000-0000D7220000}"/>
    <cellStyle name="Normal 13 4 5 2 3 3" xfId="35603" xr:uid="{00000000-0005-0000-0000-0000D8220000}"/>
    <cellStyle name="Normal 13 4 5 2 4" xfId="17646" xr:uid="{00000000-0005-0000-0000-0000D9220000}"/>
    <cellStyle name="Normal 13 4 5 2 4 2" xfId="44558" xr:uid="{00000000-0005-0000-0000-0000DA220000}"/>
    <cellStyle name="Normal 13 4 5 2 5" xfId="31124" xr:uid="{00000000-0005-0000-0000-0000DB220000}"/>
    <cellStyle name="Normal 13 4 5 3" xfId="10932" xr:uid="{00000000-0005-0000-0000-0000DC220000}"/>
    <cellStyle name="Normal 13 4 5 3 2" xfId="24366" xr:uid="{00000000-0005-0000-0000-0000DD220000}"/>
    <cellStyle name="Normal 13 4 5 3 2 2" xfId="51278" xr:uid="{00000000-0005-0000-0000-0000DE220000}"/>
    <cellStyle name="Normal 13 4 5 3 3" xfId="37844" xr:uid="{00000000-0005-0000-0000-0000DF220000}"/>
    <cellStyle name="Normal 13 4 5 4" xfId="6454" xr:uid="{00000000-0005-0000-0000-0000E0220000}"/>
    <cellStyle name="Normal 13 4 5 4 2" xfId="19888" xr:uid="{00000000-0005-0000-0000-0000E1220000}"/>
    <cellStyle name="Normal 13 4 5 4 2 2" xfId="46800" xr:uid="{00000000-0005-0000-0000-0000E2220000}"/>
    <cellStyle name="Normal 13 4 5 4 3" xfId="33366" xr:uid="{00000000-0005-0000-0000-0000E3220000}"/>
    <cellStyle name="Normal 13 4 5 5" xfId="15409" xr:uid="{00000000-0005-0000-0000-0000E4220000}"/>
    <cellStyle name="Normal 13 4 5 5 2" xfId="42321" xr:uid="{00000000-0005-0000-0000-0000E5220000}"/>
    <cellStyle name="Normal 13 4 5 6" xfId="28887" xr:uid="{00000000-0005-0000-0000-0000E6220000}"/>
    <cellStyle name="Normal 13 4 6" xfId="3094" xr:uid="{00000000-0005-0000-0000-0000E7220000}"/>
    <cellStyle name="Normal 13 4 6 2" xfId="12051" xr:uid="{00000000-0005-0000-0000-0000E8220000}"/>
    <cellStyle name="Normal 13 4 6 2 2" xfId="25485" xr:uid="{00000000-0005-0000-0000-0000E9220000}"/>
    <cellStyle name="Normal 13 4 6 2 2 2" xfId="52397" xr:uid="{00000000-0005-0000-0000-0000EA220000}"/>
    <cellStyle name="Normal 13 4 6 2 3" xfId="38963" xr:uid="{00000000-0005-0000-0000-0000EB220000}"/>
    <cellStyle name="Normal 13 4 6 3" xfId="7573" xr:uid="{00000000-0005-0000-0000-0000EC220000}"/>
    <cellStyle name="Normal 13 4 6 3 2" xfId="21007" xr:uid="{00000000-0005-0000-0000-0000ED220000}"/>
    <cellStyle name="Normal 13 4 6 3 2 2" xfId="47919" xr:uid="{00000000-0005-0000-0000-0000EE220000}"/>
    <cellStyle name="Normal 13 4 6 3 3" xfId="34485" xr:uid="{00000000-0005-0000-0000-0000EF220000}"/>
    <cellStyle name="Normal 13 4 6 4" xfId="16528" xr:uid="{00000000-0005-0000-0000-0000F0220000}"/>
    <cellStyle name="Normal 13 4 6 4 2" xfId="43440" xr:uid="{00000000-0005-0000-0000-0000F1220000}"/>
    <cellStyle name="Normal 13 4 6 5" xfId="30006" xr:uid="{00000000-0005-0000-0000-0000F2220000}"/>
    <cellStyle name="Normal 13 4 7" xfId="9814" xr:uid="{00000000-0005-0000-0000-0000F3220000}"/>
    <cellStyle name="Normal 13 4 7 2" xfId="23248" xr:uid="{00000000-0005-0000-0000-0000F4220000}"/>
    <cellStyle name="Normal 13 4 7 2 2" xfId="50160" xr:uid="{00000000-0005-0000-0000-0000F5220000}"/>
    <cellStyle name="Normal 13 4 7 3" xfId="36726" xr:uid="{00000000-0005-0000-0000-0000F6220000}"/>
    <cellStyle name="Normal 13 4 8" xfId="5336" xr:uid="{00000000-0005-0000-0000-0000F7220000}"/>
    <cellStyle name="Normal 13 4 8 2" xfId="18770" xr:uid="{00000000-0005-0000-0000-0000F8220000}"/>
    <cellStyle name="Normal 13 4 8 2 2" xfId="45682" xr:uid="{00000000-0005-0000-0000-0000F9220000}"/>
    <cellStyle name="Normal 13 4 8 3" xfId="32248" xr:uid="{00000000-0005-0000-0000-0000FA220000}"/>
    <cellStyle name="Normal 13 4 9" xfId="14291" xr:uid="{00000000-0005-0000-0000-0000FB220000}"/>
    <cellStyle name="Normal 13 4 9 2" xfId="41203" xr:uid="{00000000-0005-0000-0000-0000FC220000}"/>
    <cellStyle name="Normal 13 5" xfId="739" xr:uid="{00000000-0005-0000-0000-0000FD220000}"/>
    <cellStyle name="Normal 13 5 10" xfId="27697" xr:uid="{00000000-0005-0000-0000-0000FE220000}"/>
    <cellStyle name="Normal 13 5 2" xfId="1007" xr:uid="{00000000-0005-0000-0000-0000FF220000}"/>
    <cellStyle name="Normal 13 5 2 2" xfId="1678" xr:uid="{00000000-0005-0000-0000-000000230000}"/>
    <cellStyle name="Normal 13 5 2 2 2" xfId="2796" xr:uid="{00000000-0005-0000-0000-000001230000}"/>
    <cellStyle name="Normal 13 5 2 2 2 2" xfId="5033" xr:uid="{00000000-0005-0000-0000-000002230000}"/>
    <cellStyle name="Normal 13 5 2 2 2 2 2" xfId="13990" xr:uid="{00000000-0005-0000-0000-000003230000}"/>
    <cellStyle name="Normal 13 5 2 2 2 2 2 2" xfId="27424" xr:uid="{00000000-0005-0000-0000-000004230000}"/>
    <cellStyle name="Normal 13 5 2 2 2 2 2 2 2" xfId="54336" xr:uid="{00000000-0005-0000-0000-000005230000}"/>
    <cellStyle name="Normal 13 5 2 2 2 2 2 3" xfId="40902" xr:uid="{00000000-0005-0000-0000-000006230000}"/>
    <cellStyle name="Normal 13 5 2 2 2 2 3" xfId="9512" xr:uid="{00000000-0005-0000-0000-000007230000}"/>
    <cellStyle name="Normal 13 5 2 2 2 2 3 2" xfId="22946" xr:uid="{00000000-0005-0000-0000-000008230000}"/>
    <cellStyle name="Normal 13 5 2 2 2 2 3 2 2" xfId="49858" xr:uid="{00000000-0005-0000-0000-000009230000}"/>
    <cellStyle name="Normal 13 5 2 2 2 2 3 3" xfId="36424" xr:uid="{00000000-0005-0000-0000-00000A230000}"/>
    <cellStyle name="Normal 13 5 2 2 2 2 4" xfId="18467" xr:uid="{00000000-0005-0000-0000-00000B230000}"/>
    <cellStyle name="Normal 13 5 2 2 2 2 4 2" xfId="45379" xr:uid="{00000000-0005-0000-0000-00000C230000}"/>
    <cellStyle name="Normal 13 5 2 2 2 2 5" xfId="31945" xr:uid="{00000000-0005-0000-0000-00000D230000}"/>
    <cellStyle name="Normal 13 5 2 2 2 3" xfId="11753" xr:uid="{00000000-0005-0000-0000-00000E230000}"/>
    <cellStyle name="Normal 13 5 2 2 2 3 2" xfId="25187" xr:uid="{00000000-0005-0000-0000-00000F230000}"/>
    <cellStyle name="Normal 13 5 2 2 2 3 2 2" xfId="52099" xr:uid="{00000000-0005-0000-0000-000010230000}"/>
    <cellStyle name="Normal 13 5 2 2 2 3 3" xfId="38665" xr:uid="{00000000-0005-0000-0000-000011230000}"/>
    <cellStyle name="Normal 13 5 2 2 2 4" xfId="7275" xr:uid="{00000000-0005-0000-0000-000012230000}"/>
    <cellStyle name="Normal 13 5 2 2 2 4 2" xfId="20709" xr:uid="{00000000-0005-0000-0000-000013230000}"/>
    <cellStyle name="Normal 13 5 2 2 2 4 2 2" xfId="47621" xr:uid="{00000000-0005-0000-0000-000014230000}"/>
    <cellStyle name="Normal 13 5 2 2 2 4 3" xfId="34187" xr:uid="{00000000-0005-0000-0000-000015230000}"/>
    <cellStyle name="Normal 13 5 2 2 2 5" xfId="16230" xr:uid="{00000000-0005-0000-0000-000016230000}"/>
    <cellStyle name="Normal 13 5 2 2 2 5 2" xfId="43142" xr:uid="{00000000-0005-0000-0000-000017230000}"/>
    <cellStyle name="Normal 13 5 2 2 2 6" xfId="29708" xr:uid="{00000000-0005-0000-0000-000018230000}"/>
    <cellStyle name="Normal 13 5 2 2 3" xfId="3915" xr:uid="{00000000-0005-0000-0000-000019230000}"/>
    <cellStyle name="Normal 13 5 2 2 3 2" xfId="12872" xr:uid="{00000000-0005-0000-0000-00001A230000}"/>
    <cellStyle name="Normal 13 5 2 2 3 2 2" xfId="26306" xr:uid="{00000000-0005-0000-0000-00001B230000}"/>
    <cellStyle name="Normal 13 5 2 2 3 2 2 2" xfId="53218" xr:uid="{00000000-0005-0000-0000-00001C230000}"/>
    <cellStyle name="Normal 13 5 2 2 3 2 3" xfId="39784" xr:uid="{00000000-0005-0000-0000-00001D230000}"/>
    <cellStyle name="Normal 13 5 2 2 3 3" xfId="8394" xr:uid="{00000000-0005-0000-0000-00001E230000}"/>
    <cellStyle name="Normal 13 5 2 2 3 3 2" xfId="21828" xr:uid="{00000000-0005-0000-0000-00001F230000}"/>
    <cellStyle name="Normal 13 5 2 2 3 3 2 2" xfId="48740" xr:uid="{00000000-0005-0000-0000-000020230000}"/>
    <cellStyle name="Normal 13 5 2 2 3 3 3" xfId="35306" xr:uid="{00000000-0005-0000-0000-000021230000}"/>
    <cellStyle name="Normal 13 5 2 2 3 4" xfId="17349" xr:uid="{00000000-0005-0000-0000-000022230000}"/>
    <cellStyle name="Normal 13 5 2 2 3 4 2" xfId="44261" xr:uid="{00000000-0005-0000-0000-000023230000}"/>
    <cellStyle name="Normal 13 5 2 2 3 5" xfId="30827" xr:uid="{00000000-0005-0000-0000-000024230000}"/>
    <cellStyle name="Normal 13 5 2 2 4" xfId="10635" xr:uid="{00000000-0005-0000-0000-000025230000}"/>
    <cellStyle name="Normal 13 5 2 2 4 2" xfId="24069" xr:uid="{00000000-0005-0000-0000-000026230000}"/>
    <cellStyle name="Normal 13 5 2 2 4 2 2" xfId="50981" xr:uid="{00000000-0005-0000-0000-000027230000}"/>
    <cellStyle name="Normal 13 5 2 2 4 3" xfId="37547" xr:uid="{00000000-0005-0000-0000-000028230000}"/>
    <cellStyle name="Normal 13 5 2 2 5" xfId="6157" xr:uid="{00000000-0005-0000-0000-000029230000}"/>
    <cellStyle name="Normal 13 5 2 2 5 2" xfId="19591" xr:uid="{00000000-0005-0000-0000-00002A230000}"/>
    <cellStyle name="Normal 13 5 2 2 5 2 2" xfId="46503" xr:uid="{00000000-0005-0000-0000-00002B230000}"/>
    <cellStyle name="Normal 13 5 2 2 5 3" xfId="33069" xr:uid="{00000000-0005-0000-0000-00002C230000}"/>
    <cellStyle name="Normal 13 5 2 2 6" xfId="15112" xr:uid="{00000000-0005-0000-0000-00002D230000}"/>
    <cellStyle name="Normal 13 5 2 2 6 2" xfId="42024" xr:uid="{00000000-0005-0000-0000-00002E230000}"/>
    <cellStyle name="Normal 13 5 2 2 7" xfId="28590" xr:uid="{00000000-0005-0000-0000-00002F230000}"/>
    <cellStyle name="Normal 13 5 2 3" xfId="2126" xr:uid="{00000000-0005-0000-0000-000030230000}"/>
    <cellStyle name="Normal 13 5 2 3 2" xfId="4363" xr:uid="{00000000-0005-0000-0000-000031230000}"/>
    <cellStyle name="Normal 13 5 2 3 2 2" xfId="13320" xr:uid="{00000000-0005-0000-0000-000032230000}"/>
    <cellStyle name="Normal 13 5 2 3 2 2 2" xfId="26754" xr:uid="{00000000-0005-0000-0000-000033230000}"/>
    <cellStyle name="Normal 13 5 2 3 2 2 2 2" xfId="53666" xr:uid="{00000000-0005-0000-0000-000034230000}"/>
    <cellStyle name="Normal 13 5 2 3 2 2 3" xfId="40232" xr:uid="{00000000-0005-0000-0000-000035230000}"/>
    <cellStyle name="Normal 13 5 2 3 2 3" xfId="8842" xr:uid="{00000000-0005-0000-0000-000036230000}"/>
    <cellStyle name="Normal 13 5 2 3 2 3 2" xfId="22276" xr:uid="{00000000-0005-0000-0000-000037230000}"/>
    <cellStyle name="Normal 13 5 2 3 2 3 2 2" xfId="49188" xr:uid="{00000000-0005-0000-0000-000038230000}"/>
    <cellStyle name="Normal 13 5 2 3 2 3 3" xfId="35754" xr:uid="{00000000-0005-0000-0000-000039230000}"/>
    <cellStyle name="Normal 13 5 2 3 2 4" xfId="17797" xr:uid="{00000000-0005-0000-0000-00003A230000}"/>
    <cellStyle name="Normal 13 5 2 3 2 4 2" xfId="44709" xr:uid="{00000000-0005-0000-0000-00003B230000}"/>
    <cellStyle name="Normal 13 5 2 3 2 5" xfId="31275" xr:uid="{00000000-0005-0000-0000-00003C230000}"/>
    <cellStyle name="Normal 13 5 2 3 3" xfId="11083" xr:uid="{00000000-0005-0000-0000-00003D230000}"/>
    <cellStyle name="Normal 13 5 2 3 3 2" xfId="24517" xr:uid="{00000000-0005-0000-0000-00003E230000}"/>
    <cellStyle name="Normal 13 5 2 3 3 2 2" xfId="51429" xr:uid="{00000000-0005-0000-0000-00003F230000}"/>
    <cellStyle name="Normal 13 5 2 3 3 3" xfId="37995" xr:uid="{00000000-0005-0000-0000-000040230000}"/>
    <cellStyle name="Normal 13 5 2 3 4" xfId="6605" xr:uid="{00000000-0005-0000-0000-000041230000}"/>
    <cellStyle name="Normal 13 5 2 3 4 2" xfId="20039" xr:uid="{00000000-0005-0000-0000-000042230000}"/>
    <cellStyle name="Normal 13 5 2 3 4 2 2" xfId="46951" xr:uid="{00000000-0005-0000-0000-000043230000}"/>
    <cellStyle name="Normal 13 5 2 3 4 3" xfId="33517" xr:uid="{00000000-0005-0000-0000-000044230000}"/>
    <cellStyle name="Normal 13 5 2 3 5" xfId="15560" xr:uid="{00000000-0005-0000-0000-000045230000}"/>
    <cellStyle name="Normal 13 5 2 3 5 2" xfId="42472" xr:uid="{00000000-0005-0000-0000-000046230000}"/>
    <cellStyle name="Normal 13 5 2 3 6" xfId="29038" xr:uid="{00000000-0005-0000-0000-000047230000}"/>
    <cellStyle name="Normal 13 5 2 4" xfId="3245" xr:uid="{00000000-0005-0000-0000-000048230000}"/>
    <cellStyle name="Normal 13 5 2 4 2" xfId="12202" xr:uid="{00000000-0005-0000-0000-000049230000}"/>
    <cellStyle name="Normal 13 5 2 4 2 2" xfId="25636" xr:uid="{00000000-0005-0000-0000-00004A230000}"/>
    <cellStyle name="Normal 13 5 2 4 2 2 2" xfId="52548" xr:uid="{00000000-0005-0000-0000-00004B230000}"/>
    <cellStyle name="Normal 13 5 2 4 2 3" xfId="39114" xr:uid="{00000000-0005-0000-0000-00004C230000}"/>
    <cellStyle name="Normal 13 5 2 4 3" xfId="7724" xr:uid="{00000000-0005-0000-0000-00004D230000}"/>
    <cellStyle name="Normal 13 5 2 4 3 2" xfId="21158" xr:uid="{00000000-0005-0000-0000-00004E230000}"/>
    <cellStyle name="Normal 13 5 2 4 3 2 2" xfId="48070" xr:uid="{00000000-0005-0000-0000-00004F230000}"/>
    <cellStyle name="Normal 13 5 2 4 3 3" xfId="34636" xr:uid="{00000000-0005-0000-0000-000050230000}"/>
    <cellStyle name="Normal 13 5 2 4 4" xfId="16679" xr:uid="{00000000-0005-0000-0000-000051230000}"/>
    <cellStyle name="Normal 13 5 2 4 4 2" xfId="43591" xr:uid="{00000000-0005-0000-0000-000052230000}"/>
    <cellStyle name="Normal 13 5 2 4 5" xfId="30157" xr:uid="{00000000-0005-0000-0000-000053230000}"/>
    <cellStyle name="Normal 13 5 2 5" xfId="9965" xr:uid="{00000000-0005-0000-0000-000054230000}"/>
    <cellStyle name="Normal 13 5 2 5 2" xfId="23399" xr:uid="{00000000-0005-0000-0000-000055230000}"/>
    <cellStyle name="Normal 13 5 2 5 2 2" xfId="50311" xr:uid="{00000000-0005-0000-0000-000056230000}"/>
    <cellStyle name="Normal 13 5 2 5 3" xfId="36877" xr:uid="{00000000-0005-0000-0000-000057230000}"/>
    <cellStyle name="Normal 13 5 2 6" xfId="5487" xr:uid="{00000000-0005-0000-0000-000058230000}"/>
    <cellStyle name="Normal 13 5 2 6 2" xfId="18921" xr:uid="{00000000-0005-0000-0000-000059230000}"/>
    <cellStyle name="Normal 13 5 2 6 2 2" xfId="45833" xr:uid="{00000000-0005-0000-0000-00005A230000}"/>
    <cellStyle name="Normal 13 5 2 6 3" xfId="32399" xr:uid="{00000000-0005-0000-0000-00005B230000}"/>
    <cellStyle name="Normal 13 5 2 7" xfId="14442" xr:uid="{00000000-0005-0000-0000-00005C230000}"/>
    <cellStyle name="Normal 13 5 2 7 2" xfId="41354" xr:uid="{00000000-0005-0000-0000-00005D230000}"/>
    <cellStyle name="Normal 13 5 2 8" xfId="27920" xr:uid="{00000000-0005-0000-0000-00005E230000}"/>
    <cellStyle name="Normal 13 5 3" xfId="1232" xr:uid="{00000000-0005-0000-0000-00005F230000}"/>
    <cellStyle name="Normal 13 5 3 2" xfId="2350" xr:uid="{00000000-0005-0000-0000-000060230000}"/>
    <cellStyle name="Normal 13 5 3 2 2" xfId="4587" xr:uid="{00000000-0005-0000-0000-000061230000}"/>
    <cellStyle name="Normal 13 5 3 2 2 2" xfId="13544" xr:uid="{00000000-0005-0000-0000-000062230000}"/>
    <cellStyle name="Normal 13 5 3 2 2 2 2" xfId="26978" xr:uid="{00000000-0005-0000-0000-000063230000}"/>
    <cellStyle name="Normal 13 5 3 2 2 2 2 2" xfId="53890" xr:uid="{00000000-0005-0000-0000-000064230000}"/>
    <cellStyle name="Normal 13 5 3 2 2 2 3" xfId="40456" xr:uid="{00000000-0005-0000-0000-000065230000}"/>
    <cellStyle name="Normal 13 5 3 2 2 3" xfId="9066" xr:uid="{00000000-0005-0000-0000-000066230000}"/>
    <cellStyle name="Normal 13 5 3 2 2 3 2" xfId="22500" xr:uid="{00000000-0005-0000-0000-000067230000}"/>
    <cellStyle name="Normal 13 5 3 2 2 3 2 2" xfId="49412" xr:uid="{00000000-0005-0000-0000-000068230000}"/>
    <cellStyle name="Normal 13 5 3 2 2 3 3" xfId="35978" xr:uid="{00000000-0005-0000-0000-000069230000}"/>
    <cellStyle name="Normal 13 5 3 2 2 4" xfId="18021" xr:uid="{00000000-0005-0000-0000-00006A230000}"/>
    <cellStyle name="Normal 13 5 3 2 2 4 2" xfId="44933" xr:uid="{00000000-0005-0000-0000-00006B230000}"/>
    <cellStyle name="Normal 13 5 3 2 2 5" xfId="31499" xr:uid="{00000000-0005-0000-0000-00006C230000}"/>
    <cellStyle name="Normal 13 5 3 2 3" xfId="11307" xr:uid="{00000000-0005-0000-0000-00006D230000}"/>
    <cellStyle name="Normal 13 5 3 2 3 2" xfId="24741" xr:uid="{00000000-0005-0000-0000-00006E230000}"/>
    <cellStyle name="Normal 13 5 3 2 3 2 2" xfId="51653" xr:uid="{00000000-0005-0000-0000-00006F230000}"/>
    <cellStyle name="Normal 13 5 3 2 3 3" xfId="38219" xr:uid="{00000000-0005-0000-0000-000070230000}"/>
    <cellStyle name="Normal 13 5 3 2 4" xfId="6829" xr:uid="{00000000-0005-0000-0000-000071230000}"/>
    <cellStyle name="Normal 13 5 3 2 4 2" xfId="20263" xr:uid="{00000000-0005-0000-0000-000072230000}"/>
    <cellStyle name="Normal 13 5 3 2 4 2 2" xfId="47175" xr:uid="{00000000-0005-0000-0000-000073230000}"/>
    <cellStyle name="Normal 13 5 3 2 4 3" xfId="33741" xr:uid="{00000000-0005-0000-0000-000074230000}"/>
    <cellStyle name="Normal 13 5 3 2 5" xfId="15784" xr:uid="{00000000-0005-0000-0000-000075230000}"/>
    <cellStyle name="Normal 13 5 3 2 5 2" xfId="42696" xr:uid="{00000000-0005-0000-0000-000076230000}"/>
    <cellStyle name="Normal 13 5 3 2 6" xfId="29262" xr:uid="{00000000-0005-0000-0000-000077230000}"/>
    <cellStyle name="Normal 13 5 3 3" xfId="3469" xr:uid="{00000000-0005-0000-0000-000078230000}"/>
    <cellStyle name="Normal 13 5 3 3 2" xfId="12426" xr:uid="{00000000-0005-0000-0000-000079230000}"/>
    <cellStyle name="Normal 13 5 3 3 2 2" xfId="25860" xr:uid="{00000000-0005-0000-0000-00007A230000}"/>
    <cellStyle name="Normal 13 5 3 3 2 2 2" xfId="52772" xr:uid="{00000000-0005-0000-0000-00007B230000}"/>
    <cellStyle name="Normal 13 5 3 3 2 3" xfId="39338" xr:uid="{00000000-0005-0000-0000-00007C230000}"/>
    <cellStyle name="Normal 13 5 3 3 3" xfId="7948" xr:uid="{00000000-0005-0000-0000-00007D230000}"/>
    <cellStyle name="Normal 13 5 3 3 3 2" xfId="21382" xr:uid="{00000000-0005-0000-0000-00007E230000}"/>
    <cellStyle name="Normal 13 5 3 3 3 2 2" xfId="48294" xr:uid="{00000000-0005-0000-0000-00007F230000}"/>
    <cellStyle name="Normal 13 5 3 3 3 3" xfId="34860" xr:uid="{00000000-0005-0000-0000-000080230000}"/>
    <cellStyle name="Normal 13 5 3 3 4" xfId="16903" xr:uid="{00000000-0005-0000-0000-000081230000}"/>
    <cellStyle name="Normal 13 5 3 3 4 2" xfId="43815" xr:uid="{00000000-0005-0000-0000-000082230000}"/>
    <cellStyle name="Normal 13 5 3 3 5" xfId="30381" xr:uid="{00000000-0005-0000-0000-000083230000}"/>
    <cellStyle name="Normal 13 5 3 4" xfId="10189" xr:uid="{00000000-0005-0000-0000-000084230000}"/>
    <cellStyle name="Normal 13 5 3 4 2" xfId="23623" xr:uid="{00000000-0005-0000-0000-000085230000}"/>
    <cellStyle name="Normal 13 5 3 4 2 2" xfId="50535" xr:uid="{00000000-0005-0000-0000-000086230000}"/>
    <cellStyle name="Normal 13 5 3 4 3" xfId="37101" xr:uid="{00000000-0005-0000-0000-000087230000}"/>
    <cellStyle name="Normal 13 5 3 5" xfId="5711" xr:uid="{00000000-0005-0000-0000-000088230000}"/>
    <cellStyle name="Normal 13 5 3 5 2" xfId="19145" xr:uid="{00000000-0005-0000-0000-000089230000}"/>
    <cellStyle name="Normal 13 5 3 5 2 2" xfId="46057" xr:uid="{00000000-0005-0000-0000-00008A230000}"/>
    <cellStyle name="Normal 13 5 3 5 3" xfId="32623" xr:uid="{00000000-0005-0000-0000-00008B230000}"/>
    <cellStyle name="Normal 13 5 3 6" xfId="14666" xr:uid="{00000000-0005-0000-0000-00008C230000}"/>
    <cellStyle name="Normal 13 5 3 6 2" xfId="41578" xr:uid="{00000000-0005-0000-0000-00008D230000}"/>
    <cellStyle name="Normal 13 5 3 7" xfId="28144" xr:uid="{00000000-0005-0000-0000-00008E230000}"/>
    <cellStyle name="Normal 13 5 4" xfId="1455" xr:uid="{00000000-0005-0000-0000-00008F230000}"/>
    <cellStyle name="Normal 13 5 4 2" xfId="2573" xr:uid="{00000000-0005-0000-0000-000090230000}"/>
    <cellStyle name="Normal 13 5 4 2 2" xfId="4810" xr:uid="{00000000-0005-0000-0000-000091230000}"/>
    <cellStyle name="Normal 13 5 4 2 2 2" xfId="13767" xr:uid="{00000000-0005-0000-0000-000092230000}"/>
    <cellStyle name="Normal 13 5 4 2 2 2 2" xfId="27201" xr:uid="{00000000-0005-0000-0000-000093230000}"/>
    <cellStyle name="Normal 13 5 4 2 2 2 2 2" xfId="54113" xr:uid="{00000000-0005-0000-0000-000094230000}"/>
    <cellStyle name="Normal 13 5 4 2 2 2 3" xfId="40679" xr:uid="{00000000-0005-0000-0000-000095230000}"/>
    <cellStyle name="Normal 13 5 4 2 2 3" xfId="9289" xr:uid="{00000000-0005-0000-0000-000096230000}"/>
    <cellStyle name="Normal 13 5 4 2 2 3 2" xfId="22723" xr:uid="{00000000-0005-0000-0000-000097230000}"/>
    <cellStyle name="Normal 13 5 4 2 2 3 2 2" xfId="49635" xr:uid="{00000000-0005-0000-0000-000098230000}"/>
    <cellStyle name="Normal 13 5 4 2 2 3 3" xfId="36201" xr:uid="{00000000-0005-0000-0000-000099230000}"/>
    <cellStyle name="Normal 13 5 4 2 2 4" xfId="18244" xr:uid="{00000000-0005-0000-0000-00009A230000}"/>
    <cellStyle name="Normal 13 5 4 2 2 4 2" xfId="45156" xr:uid="{00000000-0005-0000-0000-00009B230000}"/>
    <cellStyle name="Normal 13 5 4 2 2 5" xfId="31722" xr:uid="{00000000-0005-0000-0000-00009C230000}"/>
    <cellStyle name="Normal 13 5 4 2 3" xfId="11530" xr:uid="{00000000-0005-0000-0000-00009D230000}"/>
    <cellStyle name="Normal 13 5 4 2 3 2" xfId="24964" xr:uid="{00000000-0005-0000-0000-00009E230000}"/>
    <cellStyle name="Normal 13 5 4 2 3 2 2" xfId="51876" xr:uid="{00000000-0005-0000-0000-00009F230000}"/>
    <cellStyle name="Normal 13 5 4 2 3 3" xfId="38442" xr:uid="{00000000-0005-0000-0000-0000A0230000}"/>
    <cellStyle name="Normal 13 5 4 2 4" xfId="7052" xr:uid="{00000000-0005-0000-0000-0000A1230000}"/>
    <cellStyle name="Normal 13 5 4 2 4 2" xfId="20486" xr:uid="{00000000-0005-0000-0000-0000A2230000}"/>
    <cellStyle name="Normal 13 5 4 2 4 2 2" xfId="47398" xr:uid="{00000000-0005-0000-0000-0000A3230000}"/>
    <cellStyle name="Normal 13 5 4 2 4 3" xfId="33964" xr:uid="{00000000-0005-0000-0000-0000A4230000}"/>
    <cellStyle name="Normal 13 5 4 2 5" xfId="16007" xr:uid="{00000000-0005-0000-0000-0000A5230000}"/>
    <cellStyle name="Normal 13 5 4 2 5 2" xfId="42919" xr:uid="{00000000-0005-0000-0000-0000A6230000}"/>
    <cellStyle name="Normal 13 5 4 2 6" xfId="29485" xr:uid="{00000000-0005-0000-0000-0000A7230000}"/>
    <cellStyle name="Normal 13 5 4 3" xfId="3692" xr:uid="{00000000-0005-0000-0000-0000A8230000}"/>
    <cellStyle name="Normal 13 5 4 3 2" xfId="12649" xr:uid="{00000000-0005-0000-0000-0000A9230000}"/>
    <cellStyle name="Normal 13 5 4 3 2 2" xfId="26083" xr:uid="{00000000-0005-0000-0000-0000AA230000}"/>
    <cellStyle name="Normal 13 5 4 3 2 2 2" xfId="52995" xr:uid="{00000000-0005-0000-0000-0000AB230000}"/>
    <cellStyle name="Normal 13 5 4 3 2 3" xfId="39561" xr:uid="{00000000-0005-0000-0000-0000AC230000}"/>
    <cellStyle name="Normal 13 5 4 3 3" xfId="8171" xr:uid="{00000000-0005-0000-0000-0000AD230000}"/>
    <cellStyle name="Normal 13 5 4 3 3 2" xfId="21605" xr:uid="{00000000-0005-0000-0000-0000AE230000}"/>
    <cellStyle name="Normal 13 5 4 3 3 2 2" xfId="48517" xr:uid="{00000000-0005-0000-0000-0000AF230000}"/>
    <cellStyle name="Normal 13 5 4 3 3 3" xfId="35083" xr:uid="{00000000-0005-0000-0000-0000B0230000}"/>
    <cellStyle name="Normal 13 5 4 3 4" xfId="17126" xr:uid="{00000000-0005-0000-0000-0000B1230000}"/>
    <cellStyle name="Normal 13 5 4 3 4 2" xfId="44038" xr:uid="{00000000-0005-0000-0000-0000B2230000}"/>
    <cellStyle name="Normal 13 5 4 3 5" xfId="30604" xr:uid="{00000000-0005-0000-0000-0000B3230000}"/>
    <cellStyle name="Normal 13 5 4 4" xfId="10412" xr:uid="{00000000-0005-0000-0000-0000B4230000}"/>
    <cellStyle name="Normal 13 5 4 4 2" xfId="23846" xr:uid="{00000000-0005-0000-0000-0000B5230000}"/>
    <cellStyle name="Normal 13 5 4 4 2 2" xfId="50758" xr:uid="{00000000-0005-0000-0000-0000B6230000}"/>
    <cellStyle name="Normal 13 5 4 4 3" xfId="37324" xr:uid="{00000000-0005-0000-0000-0000B7230000}"/>
    <cellStyle name="Normal 13 5 4 5" xfId="5934" xr:uid="{00000000-0005-0000-0000-0000B8230000}"/>
    <cellStyle name="Normal 13 5 4 5 2" xfId="19368" xr:uid="{00000000-0005-0000-0000-0000B9230000}"/>
    <cellStyle name="Normal 13 5 4 5 2 2" xfId="46280" xr:uid="{00000000-0005-0000-0000-0000BA230000}"/>
    <cellStyle name="Normal 13 5 4 5 3" xfId="32846" xr:uid="{00000000-0005-0000-0000-0000BB230000}"/>
    <cellStyle name="Normal 13 5 4 6" xfId="14889" xr:uid="{00000000-0005-0000-0000-0000BC230000}"/>
    <cellStyle name="Normal 13 5 4 6 2" xfId="41801" xr:uid="{00000000-0005-0000-0000-0000BD230000}"/>
    <cellStyle name="Normal 13 5 4 7" xfId="28367" xr:uid="{00000000-0005-0000-0000-0000BE230000}"/>
    <cellStyle name="Normal 13 5 5" xfId="1903" xr:uid="{00000000-0005-0000-0000-0000BF230000}"/>
    <cellStyle name="Normal 13 5 5 2" xfId="4140" xr:uid="{00000000-0005-0000-0000-0000C0230000}"/>
    <cellStyle name="Normal 13 5 5 2 2" xfId="13097" xr:uid="{00000000-0005-0000-0000-0000C1230000}"/>
    <cellStyle name="Normal 13 5 5 2 2 2" xfId="26531" xr:uid="{00000000-0005-0000-0000-0000C2230000}"/>
    <cellStyle name="Normal 13 5 5 2 2 2 2" xfId="53443" xr:uid="{00000000-0005-0000-0000-0000C3230000}"/>
    <cellStyle name="Normal 13 5 5 2 2 3" xfId="40009" xr:uid="{00000000-0005-0000-0000-0000C4230000}"/>
    <cellStyle name="Normal 13 5 5 2 3" xfId="8619" xr:uid="{00000000-0005-0000-0000-0000C5230000}"/>
    <cellStyle name="Normal 13 5 5 2 3 2" xfId="22053" xr:uid="{00000000-0005-0000-0000-0000C6230000}"/>
    <cellStyle name="Normal 13 5 5 2 3 2 2" xfId="48965" xr:uid="{00000000-0005-0000-0000-0000C7230000}"/>
    <cellStyle name="Normal 13 5 5 2 3 3" xfId="35531" xr:uid="{00000000-0005-0000-0000-0000C8230000}"/>
    <cellStyle name="Normal 13 5 5 2 4" xfId="17574" xr:uid="{00000000-0005-0000-0000-0000C9230000}"/>
    <cellStyle name="Normal 13 5 5 2 4 2" xfId="44486" xr:uid="{00000000-0005-0000-0000-0000CA230000}"/>
    <cellStyle name="Normal 13 5 5 2 5" xfId="31052" xr:uid="{00000000-0005-0000-0000-0000CB230000}"/>
    <cellStyle name="Normal 13 5 5 3" xfId="10860" xr:uid="{00000000-0005-0000-0000-0000CC230000}"/>
    <cellStyle name="Normal 13 5 5 3 2" xfId="24294" xr:uid="{00000000-0005-0000-0000-0000CD230000}"/>
    <cellStyle name="Normal 13 5 5 3 2 2" xfId="51206" xr:uid="{00000000-0005-0000-0000-0000CE230000}"/>
    <cellStyle name="Normal 13 5 5 3 3" xfId="37772" xr:uid="{00000000-0005-0000-0000-0000CF230000}"/>
    <cellStyle name="Normal 13 5 5 4" xfId="6382" xr:uid="{00000000-0005-0000-0000-0000D0230000}"/>
    <cellStyle name="Normal 13 5 5 4 2" xfId="19816" xr:uid="{00000000-0005-0000-0000-0000D1230000}"/>
    <cellStyle name="Normal 13 5 5 4 2 2" xfId="46728" xr:uid="{00000000-0005-0000-0000-0000D2230000}"/>
    <cellStyle name="Normal 13 5 5 4 3" xfId="33294" xr:uid="{00000000-0005-0000-0000-0000D3230000}"/>
    <cellStyle name="Normal 13 5 5 5" xfId="15337" xr:uid="{00000000-0005-0000-0000-0000D4230000}"/>
    <cellStyle name="Normal 13 5 5 5 2" xfId="42249" xr:uid="{00000000-0005-0000-0000-0000D5230000}"/>
    <cellStyle name="Normal 13 5 5 6" xfId="28815" xr:uid="{00000000-0005-0000-0000-0000D6230000}"/>
    <cellStyle name="Normal 13 5 6" xfId="3022" xr:uid="{00000000-0005-0000-0000-0000D7230000}"/>
    <cellStyle name="Normal 13 5 6 2" xfId="11979" xr:uid="{00000000-0005-0000-0000-0000D8230000}"/>
    <cellStyle name="Normal 13 5 6 2 2" xfId="25413" xr:uid="{00000000-0005-0000-0000-0000D9230000}"/>
    <cellStyle name="Normal 13 5 6 2 2 2" xfId="52325" xr:uid="{00000000-0005-0000-0000-0000DA230000}"/>
    <cellStyle name="Normal 13 5 6 2 3" xfId="38891" xr:uid="{00000000-0005-0000-0000-0000DB230000}"/>
    <cellStyle name="Normal 13 5 6 3" xfId="7501" xr:uid="{00000000-0005-0000-0000-0000DC230000}"/>
    <cellStyle name="Normal 13 5 6 3 2" xfId="20935" xr:uid="{00000000-0005-0000-0000-0000DD230000}"/>
    <cellStyle name="Normal 13 5 6 3 2 2" xfId="47847" xr:uid="{00000000-0005-0000-0000-0000DE230000}"/>
    <cellStyle name="Normal 13 5 6 3 3" xfId="34413" xr:uid="{00000000-0005-0000-0000-0000DF230000}"/>
    <cellStyle name="Normal 13 5 6 4" xfId="16456" xr:uid="{00000000-0005-0000-0000-0000E0230000}"/>
    <cellStyle name="Normal 13 5 6 4 2" xfId="43368" xr:uid="{00000000-0005-0000-0000-0000E1230000}"/>
    <cellStyle name="Normal 13 5 6 5" xfId="29934" xr:uid="{00000000-0005-0000-0000-0000E2230000}"/>
    <cellStyle name="Normal 13 5 7" xfId="9742" xr:uid="{00000000-0005-0000-0000-0000E3230000}"/>
    <cellStyle name="Normal 13 5 7 2" xfId="23176" xr:uid="{00000000-0005-0000-0000-0000E4230000}"/>
    <cellStyle name="Normal 13 5 7 2 2" xfId="50088" xr:uid="{00000000-0005-0000-0000-0000E5230000}"/>
    <cellStyle name="Normal 13 5 7 3" xfId="36654" xr:uid="{00000000-0005-0000-0000-0000E6230000}"/>
    <cellStyle name="Normal 13 5 8" xfId="5264" xr:uid="{00000000-0005-0000-0000-0000E7230000}"/>
    <cellStyle name="Normal 13 5 8 2" xfId="18698" xr:uid="{00000000-0005-0000-0000-0000E8230000}"/>
    <cellStyle name="Normal 13 5 8 2 2" xfId="45610" xr:uid="{00000000-0005-0000-0000-0000E9230000}"/>
    <cellStyle name="Normal 13 5 8 3" xfId="32176" xr:uid="{00000000-0005-0000-0000-0000EA230000}"/>
    <cellStyle name="Normal 13 5 9" xfId="14219" xr:uid="{00000000-0005-0000-0000-0000EB230000}"/>
    <cellStyle name="Normal 13 5 9 2" xfId="41131" xr:uid="{00000000-0005-0000-0000-0000EC230000}"/>
    <cellStyle name="Normal 13 6" xfId="935" xr:uid="{00000000-0005-0000-0000-0000ED230000}"/>
    <cellStyle name="Normal 13 6 2" xfId="1606" xr:uid="{00000000-0005-0000-0000-0000EE230000}"/>
    <cellStyle name="Normal 13 6 2 2" xfId="2724" xr:uid="{00000000-0005-0000-0000-0000EF230000}"/>
    <cellStyle name="Normal 13 6 2 2 2" xfId="4961" xr:uid="{00000000-0005-0000-0000-0000F0230000}"/>
    <cellStyle name="Normal 13 6 2 2 2 2" xfId="13918" xr:uid="{00000000-0005-0000-0000-0000F1230000}"/>
    <cellStyle name="Normal 13 6 2 2 2 2 2" xfId="27352" xr:uid="{00000000-0005-0000-0000-0000F2230000}"/>
    <cellStyle name="Normal 13 6 2 2 2 2 2 2" xfId="54264" xr:uid="{00000000-0005-0000-0000-0000F3230000}"/>
    <cellStyle name="Normal 13 6 2 2 2 2 3" xfId="40830" xr:uid="{00000000-0005-0000-0000-0000F4230000}"/>
    <cellStyle name="Normal 13 6 2 2 2 3" xfId="9440" xr:uid="{00000000-0005-0000-0000-0000F5230000}"/>
    <cellStyle name="Normal 13 6 2 2 2 3 2" xfId="22874" xr:uid="{00000000-0005-0000-0000-0000F6230000}"/>
    <cellStyle name="Normal 13 6 2 2 2 3 2 2" xfId="49786" xr:uid="{00000000-0005-0000-0000-0000F7230000}"/>
    <cellStyle name="Normal 13 6 2 2 2 3 3" xfId="36352" xr:uid="{00000000-0005-0000-0000-0000F8230000}"/>
    <cellStyle name="Normal 13 6 2 2 2 4" xfId="18395" xr:uid="{00000000-0005-0000-0000-0000F9230000}"/>
    <cellStyle name="Normal 13 6 2 2 2 4 2" xfId="45307" xr:uid="{00000000-0005-0000-0000-0000FA230000}"/>
    <cellStyle name="Normal 13 6 2 2 2 5" xfId="31873" xr:uid="{00000000-0005-0000-0000-0000FB230000}"/>
    <cellStyle name="Normal 13 6 2 2 3" xfId="11681" xr:uid="{00000000-0005-0000-0000-0000FC230000}"/>
    <cellStyle name="Normal 13 6 2 2 3 2" xfId="25115" xr:uid="{00000000-0005-0000-0000-0000FD230000}"/>
    <cellStyle name="Normal 13 6 2 2 3 2 2" xfId="52027" xr:uid="{00000000-0005-0000-0000-0000FE230000}"/>
    <cellStyle name="Normal 13 6 2 2 3 3" xfId="38593" xr:uid="{00000000-0005-0000-0000-0000FF230000}"/>
    <cellStyle name="Normal 13 6 2 2 4" xfId="7203" xr:uid="{00000000-0005-0000-0000-000000240000}"/>
    <cellStyle name="Normal 13 6 2 2 4 2" xfId="20637" xr:uid="{00000000-0005-0000-0000-000001240000}"/>
    <cellStyle name="Normal 13 6 2 2 4 2 2" xfId="47549" xr:uid="{00000000-0005-0000-0000-000002240000}"/>
    <cellStyle name="Normal 13 6 2 2 4 3" xfId="34115" xr:uid="{00000000-0005-0000-0000-000003240000}"/>
    <cellStyle name="Normal 13 6 2 2 5" xfId="16158" xr:uid="{00000000-0005-0000-0000-000004240000}"/>
    <cellStyle name="Normal 13 6 2 2 5 2" xfId="43070" xr:uid="{00000000-0005-0000-0000-000005240000}"/>
    <cellStyle name="Normal 13 6 2 2 6" xfId="29636" xr:uid="{00000000-0005-0000-0000-000006240000}"/>
    <cellStyle name="Normal 13 6 2 3" xfId="3843" xr:uid="{00000000-0005-0000-0000-000007240000}"/>
    <cellStyle name="Normal 13 6 2 3 2" xfId="12800" xr:uid="{00000000-0005-0000-0000-000008240000}"/>
    <cellStyle name="Normal 13 6 2 3 2 2" xfId="26234" xr:uid="{00000000-0005-0000-0000-000009240000}"/>
    <cellStyle name="Normal 13 6 2 3 2 2 2" xfId="53146" xr:uid="{00000000-0005-0000-0000-00000A240000}"/>
    <cellStyle name="Normal 13 6 2 3 2 3" xfId="39712" xr:uid="{00000000-0005-0000-0000-00000B240000}"/>
    <cellStyle name="Normal 13 6 2 3 3" xfId="8322" xr:uid="{00000000-0005-0000-0000-00000C240000}"/>
    <cellStyle name="Normal 13 6 2 3 3 2" xfId="21756" xr:uid="{00000000-0005-0000-0000-00000D240000}"/>
    <cellStyle name="Normal 13 6 2 3 3 2 2" xfId="48668" xr:uid="{00000000-0005-0000-0000-00000E240000}"/>
    <cellStyle name="Normal 13 6 2 3 3 3" xfId="35234" xr:uid="{00000000-0005-0000-0000-00000F240000}"/>
    <cellStyle name="Normal 13 6 2 3 4" xfId="17277" xr:uid="{00000000-0005-0000-0000-000010240000}"/>
    <cellStyle name="Normal 13 6 2 3 4 2" xfId="44189" xr:uid="{00000000-0005-0000-0000-000011240000}"/>
    <cellStyle name="Normal 13 6 2 3 5" xfId="30755" xr:uid="{00000000-0005-0000-0000-000012240000}"/>
    <cellStyle name="Normal 13 6 2 4" xfId="10563" xr:uid="{00000000-0005-0000-0000-000013240000}"/>
    <cellStyle name="Normal 13 6 2 4 2" xfId="23997" xr:uid="{00000000-0005-0000-0000-000014240000}"/>
    <cellStyle name="Normal 13 6 2 4 2 2" xfId="50909" xr:uid="{00000000-0005-0000-0000-000015240000}"/>
    <cellStyle name="Normal 13 6 2 4 3" xfId="37475" xr:uid="{00000000-0005-0000-0000-000016240000}"/>
    <cellStyle name="Normal 13 6 2 5" xfId="6085" xr:uid="{00000000-0005-0000-0000-000017240000}"/>
    <cellStyle name="Normal 13 6 2 5 2" xfId="19519" xr:uid="{00000000-0005-0000-0000-000018240000}"/>
    <cellStyle name="Normal 13 6 2 5 2 2" xfId="46431" xr:uid="{00000000-0005-0000-0000-000019240000}"/>
    <cellStyle name="Normal 13 6 2 5 3" xfId="32997" xr:uid="{00000000-0005-0000-0000-00001A240000}"/>
    <cellStyle name="Normal 13 6 2 6" xfId="15040" xr:uid="{00000000-0005-0000-0000-00001B240000}"/>
    <cellStyle name="Normal 13 6 2 6 2" xfId="41952" xr:uid="{00000000-0005-0000-0000-00001C240000}"/>
    <cellStyle name="Normal 13 6 2 7" xfId="28518" xr:uid="{00000000-0005-0000-0000-00001D240000}"/>
    <cellStyle name="Normal 13 6 3" xfId="2054" xr:uid="{00000000-0005-0000-0000-00001E240000}"/>
    <cellStyle name="Normal 13 6 3 2" xfId="4291" xr:uid="{00000000-0005-0000-0000-00001F240000}"/>
    <cellStyle name="Normal 13 6 3 2 2" xfId="13248" xr:uid="{00000000-0005-0000-0000-000020240000}"/>
    <cellStyle name="Normal 13 6 3 2 2 2" xfId="26682" xr:uid="{00000000-0005-0000-0000-000021240000}"/>
    <cellStyle name="Normal 13 6 3 2 2 2 2" xfId="53594" xr:uid="{00000000-0005-0000-0000-000022240000}"/>
    <cellStyle name="Normal 13 6 3 2 2 3" xfId="40160" xr:uid="{00000000-0005-0000-0000-000023240000}"/>
    <cellStyle name="Normal 13 6 3 2 3" xfId="8770" xr:uid="{00000000-0005-0000-0000-000024240000}"/>
    <cellStyle name="Normal 13 6 3 2 3 2" xfId="22204" xr:uid="{00000000-0005-0000-0000-000025240000}"/>
    <cellStyle name="Normal 13 6 3 2 3 2 2" xfId="49116" xr:uid="{00000000-0005-0000-0000-000026240000}"/>
    <cellStyle name="Normal 13 6 3 2 3 3" xfId="35682" xr:uid="{00000000-0005-0000-0000-000027240000}"/>
    <cellStyle name="Normal 13 6 3 2 4" xfId="17725" xr:uid="{00000000-0005-0000-0000-000028240000}"/>
    <cellStyle name="Normal 13 6 3 2 4 2" xfId="44637" xr:uid="{00000000-0005-0000-0000-000029240000}"/>
    <cellStyle name="Normal 13 6 3 2 5" xfId="31203" xr:uid="{00000000-0005-0000-0000-00002A240000}"/>
    <cellStyle name="Normal 13 6 3 3" xfId="11011" xr:uid="{00000000-0005-0000-0000-00002B240000}"/>
    <cellStyle name="Normal 13 6 3 3 2" xfId="24445" xr:uid="{00000000-0005-0000-0000-00002C240000}"/>
    <cellStyle name="Normal 13 6 3 3 2 2" xfId="51357" xr:uid="{00000000-0005-0000-0000-00002D240000}"/>
    <cellStyle name="Normal 13 6 3 3 3" xfId="37923" xr:uid="{00000000-0005-0000-0000-00002E240000}"/>
    <cellStyle name="Normal 13 6 3 4" xfId="6533" xr:uid="{00000000-0005-0000-0000-00002F240000}"/>
    <cellStyle name="Normal 13 6 3 4 2" xfId="19967" xr:uid="{00000000-0005-0000-0000-000030240000}"/>
    <cellStyle name="Normal 13 6 3 4 2 2" xfId="46879" xr:uid="{00000000-0005-0000-0000-000031240000}"/>
    <cellStyle name="Normal 13 6 3 4 3" xfId="33445" xr:uid="{00000000-0005-0000-0000-000032240000}"/>
    <cellStyle name="Normal 13 6 3 5" xfId="15488" xr:uid="{00000000-0005-0000-0000-000033240000}"/>
    <cellStyle name="Normal 13 6 3 5 2" xfId="42400" xr:uid="{00000000-0005-0000-0000-000034240000}"/>
    <cellStyle name="Normal 13 6 3 6" xfId="28966" xr:uid="{00000000-0005-0000-0000-000035240000}"/>
    <cellStyle name="Normal 13 6 4" xfId="3173" xr:uid="{00000000-0005-0000-0000-000036240000}"/>
    <cellStyle name="Normal 13 6 4 2" xfId="12130" xr:uid="{00000000-0005-0000-0000-000037240000}"/>
    <cellStyle name="Normal 13 6 4 2 2" xfId="25564" xr:uid="{00000000-0005-0000-0000-000038240000}"/>
    <cellStyle name="Normal 13 6 4 2 2 2" xfId="52476" xr:uid="{00000000-0005-0000-0000-000039240000}"/>
    <cellStyle name="Normal 13 6 4 2 3" xfId="39042" xr:uid="{00000000-0005-0000-0000-00003A240000}"/>
    <cellStyle name="Normal 13 6 4 3" xfId="7652" xr:uid="{00000000-0005-0000-0000-00003B240000}"/>
    <cellStyle name="Normal 13 6 4 3 2" xfId="21086" xr:uid="{00000000-0005-0000-0000-00003C240000}"/>
    <cellStyle name="Normal 13 6 4 3 2 2" xfId="47998" xr:uid="{00000000-0005-0000-0000-00003D240000}"/>
    <cellStyle name="Normal 13 6 4 3 3" xfId="34564" xr:uid="{00000000-0005-0000-0000-00003E240000}"/>
    <cellStyle name="Normal 13 6 4 4" xfId="16607" xr:uid="{00000000-0005-0000-0000-00003F240000}"/>
    <cellStyle name="Normal 13 6 4 4 2" xfId="43519" xr:uid="{00000000-0005-0000-0000-000040240000}"/>
    <cellStyle name="Normal 13 6 4 5" xfId="30085" xr:uid="{00000000-0005-0000-0000-000041240000}"/>
    <cellStyle name="Normal 13 6 5" xfId="9893" xr:uid="{00000000-0005-0000-0000-000042240000}"/>
    <cellStyle name="Normal 13 6 5 2" xfId="23327" xr:uid="{00000000-0005-0000-0000-000043240000}"/>
    <cellStyle name="Normal 13 6 5 2 2" xfId="50239" xr:uid="{00000000-0005-0000-0000-000044240000}"/>
    <cellStyle name="Normal 13 6 5 3" xfId="36805" xr:uid="{00000000-0005-0000-0000-000045240000}"/>
    <cellStyle name="Normal 13 6 6" xfId="5415" xr:uid="{00000000-0005-0000-0000-000046240000}"/>
    <cellStyle name="Normal 13 6 6 2" xfId="18849" xr:uid="{00000000-0005-0000-0000-000047240000}"/>
    <cellStyle name="Normal 13 6 6 2 2" xfId="45761" xr:uid="{00000000-0005-0000-0000-000048240000}"/>
    <cellStyle name="Normal 13 6 6 3" xfId="32327" xr:uid="{00000000-0005-0000-0000-000049240000}"/>
    <cellStyle name="Normal 13 6 7" xfId="14370" xr:uid="{00000000-0005-0000-0000-00004A240000}"/>
    <cellStyle name="Normal 13 6 7 2" xfId="41282" xr:uid="{00000000-0005-0000-0000-00004B240000}"/>
    <cellStyle name="Normal 13 6 8" xfId="27848" xr:uid="{00000000-0005-0000-0000-00004C240000}"/>
    <cellStyle name="Normal 13 7" xfId="1160" xr:uid="{00000000-0005-0000-0000-00004D240000}"/>
    <cellStyle name="Normal 13 7 2" xfId="2278" xr:uid="{00000000-0005-0000-0000-00004E240000}"/>
    <cellStyle name="Normal 13 7 2 2" xfId="4515" xr:uid="{00000000-0005-0000-0000-00004F240000}"/>
    <cellStyle name="Normal 13 7 2 2 2" xfId="13472" xr:uid="{00000000-0005-0000-0000-000050240000}"/>
    <cellStyle name="Normal 13 7 2 2 2 2" xfId="26906" xr:uid="{00000000-0005-0000-0000-000051240000}"/>
    <cellStyle name="Normal 13 7 2 2 2 2 2" xfId="53818" xr:uid="{00000000-0005-0000-0000-000052240000}"/>
    <cellStyle name="Normal 13 7 2 2 2 3" xfId="40384" xr:uid="{00000000-0005-0000-0000-000053240000}"/>
    <cellStyle name="Normal 13 7 2 2 3" xfId="8994" xr:uid="{00000000-0005-0000-0000-000054240000}"/>
    <cellStyle name="Normal 13 7 2 2 3 2" xfId="22428" xr:uid="{00000000-0005-0000-0000-000055240000}"/>
    <cellStyle name="Normal 13 7 2 2 3 2 2" xfId="49340" xr:uid="{00000000-0005-0000-0000-000056240000}"/>
    <cellStyle name="Normal 13 7 2 2 3 3" xfId="35906" xr:uid="{00000000-0005-0000-0000-000057240000}"/>
    <cellStyle name="Normal 13 7 2 2 4" xfId="17949" xr:uid="{00000000-0005-0000-0000-000058240000}"/>
    <cellStyle name="Normal 13 7 2 2 4 2" xfId="44861" xr:uid="{00000000-0005-0000-0000-000059240000}"/>
    <cellStyle name="Normal 13 7 2 2 5" xfId="31427" xr:uid="{00000000-0005-0000-0000-00005A240000}"/>
    <cellStyle name="Normal 13 7 2 3" xfId="11235" xr:uid="{00000000-0005-0000-0000-00005B240000}"/>
    <cellStyle name="Normal 13 7 2 3 2" xfId="24669" xr:uid="{00000000-0005-0000-0000-00005C240000}"/>
    <cellStyle name="Normal 13 7 2 3 2 2" xfId="51581" xr:uid="{00000000-0005-0000-0000-00005D240000}"/>
    <cellStyle name="Normal 13 7 2 3 3" xfId="38147" xr:uid="{00000000-0005-0000-0000-00005E240000}"/>
    <cellStyle name="Normal 13 7 2 4" xfId="6757" xr:uid="{00000000-0005-0000-0000-00005F240000}"/>
    <cellStyle name="Normal 13 7 2 4 2" xfId="20191" xr:uid="{00000000-0005-0000-0000-000060240000}"/>
    <cellStyle name="Normal 13 7 2 4 2 2" xfId="47103" xr:uid="{00000000-0005-0000-0000-000061240000}"/>
    <cellStyle name="Normal 13 7 2 4 3" xfId="33669" xr:uid="{00000000-0005-0000-0000-000062240000}"/>
    <cellStyle name="Normal 13 7 2 5" xfId="15712" xr:uid="{00000000-0005-0000-0000-000063240000}"/>
    <cellStyle name="Normal 13 7 2 5 2" xfId="42624" xr:uid="{00000000-0005-0000-0000-000064240000}"/>
    <cellStyle name="Normal 13 7 2 6" xfId="29190" xr:uid="{00000000-0005-0000-0000-000065240000}"/>
    <cellStyle name="Normal 13 7 3" xfId="3397" xr:uid="{00000000-0005-0000-0000-000066240000}"/>
    <cellStyle name="Normal 13 7 3 2" xfId="12354" xr:uid="{00000000-0005-0000-0000-000067240000}"/>
    <cellStyle name="Normal 13 7 3 2 2" xfId="25788" xr:uid="{00000000-0005-0000-0000-000068240000}"/>
    <cellStyle name="Normal 13 7 3 2 2 2" xfId="52700" xr:uid="{00000000-0005-0000-0000-000069240000}"/>
    <cellStyle name="Normal 13 7 3 2 3" xfId="39266" xr:uid="{00000000-0005-0000-0000-00006A240000}"/>
    <cellStyle name="Normal 13 7 3 3" xfId="7876" xr:uid="{00000000-0005-0000-0000-00006B240000}"/>
    <cellStyle name="Normal 13 7 3 3 2" xfId="21310" xr:uid="{00000000-0005-0000-0000-00006C240000}"/>
    <cellStyle name="Normal 13 7 3 3 2 2" xfId="48222" xr:uid="{00000000-0005-0000-0000-00006D240000}"/>
    <cellStyle name="Normal 13 7 3 3 3" xfId="34788" xr:uid="{00000000-0005-0000-0000-00006E240000}"/>
    <cellStyle name="Normal 13 7 3 4" xfId="16831" xr:uid="{00000000-0005-0000-0000-00006F240000}"/>
    <cellStyle name="Normal 13 7 3 4 2" xfId="43743" xr:uid="{00000000-0005-0000-0000-000070240000}"/>
    <cellStyle name="Normal 13 7 3 5" xfId="30309" xr:uid="{00000000-0005-0000-0000-000071240000}"/>
    <cellStyle name="Normal 13 7 4" xfId="10117" xr:uid="{00000000-0005-0000-0000-000072240000}"/>
    <cellStyle name="Normal 13 7 4 2" xfId="23551" xr:uid="{00000000-0005-0000-0000-000073240000}"/>
    <cellStyle name="Normal 13 7 4 2 2" xfId="50463" xr:uid="{00000000-0005-0000-0000-000074240000}"/>
    <cellStyle name="Normal 13 7 4 3" xfId="37029" xr:uid="{00000000-0005-0000-0000-000075240000}"/>
    <cellStyle name="Normal 13 7 5" xfId="5639" xr:uid="{00000000-0005-0000-0000-000076240000}"/>
    <cellStyle name="Normal 13 7 5 2" xfId="19073" xr:uid="{00000000-0005-0000-0000-000077240000}"/>
    <cellStyle name="Normal 13 7 5 2 2" xfId="45985" xr:uid="{00000000-0005-0000-0000-000078240000}"/>
    <cellStyle name="Normal 13 7 5 3" xfId="32551" xr:uid="{00000000-0005-0000-0000-000079240000}"/>
    <cellStyle name="Normal 13 7 6" xfId="14594" xr:uid="{00000000-0005-0000-0000-00007A240000}"/>
    <cellStyle name="Normal 13 7 6 2" xfId="41506" xr:uid="{00000000-0005-0000-0000-00007B240000}"/>
    <cellStyle name="Normal 13 7 7" xfId="28072" xr:uid="{00000000-0005-0000-0000-00007C240000}"/>
    <cellStyle name="Normal 13 8" xfId="1383" xr:uid="{00000000-0005-0000-0000-00007D240000}"/>
    <cellStyle name="Normal 13 8 2" xfId="2501" xr:uid="{00000000-0005-0000-0000-00007E240000}"/>
    <cellStyle name="Normal 13 8 2 2" xfId="4738" xr:uid="{00000000-0005-0000-0000-00007F240000}"/>
    <cellStyle name="Normal 13 8 2 2 2" xfId="13695" xr:uid="{00000000-0005-0000-0000-000080240000}"/>
    <cellStyle name="Normal 13 8 2 2 2 2" xfId="27129" xr:uid="{00000000-0005-0000-0000-000081240000}"/>
    <cellStyle name="Normal 13 8 2 2 2 2 2" xfId="54041" xr:uid="{00000000-0005-0000-0000-000082240000}"/>
    <cellStyle name="Normal 13 8 2 2 2 3" xfId="40607" xr:uid="{00000000-0005-0000-0000-000083240000}"/>
    <cellStyle name="Normal 13 8 2 2 3" xfId="9217" xr:uid="{00000000-0005-0000-0000-000084240000}"/>
    <cellStyle name="Normal 13 8 2 2 3 2" xfId="22651" xr:uid="{00000000-0005-0000-0000-000085240000}"/>
    <cellStyle name="Normal 13 8 2 2 3 2 2" xfId="49563" xr:uid="{00000000-0005-0000-0000-000086240000}"/>
    <cellStyle name="Normal 13 8 2 2 3 3" xfId="36129" xr:uid="{00000000-0005-0000-0000-000087240000}"/>
    <cellStyle name="Normal 13 8 2 2 4" xfId="18172" xr:uid="{00000000-0005-0000-0000-000088240000}"/>
    <cellStyle name="Normal 13 8 2 2 4 2" xfId="45084" xr:uid="{00000000-0005-0000-0000-000089240000}"/>
    <cellStyle name="Normal 13 8 2 2 5" xfId="31650" xr:uid="{00000000-0005-0000-0000-00008A240000}"/>
    <cellStyle name="Normal 13 8 2 3" xfId="11458" xr:uid="{00000000-0005-0000-0000-00008B240000}"/>
    <cellStyle name="Normal 13 8 2 3 2" xfId="24892" xr:uid="{00000000-0005-0000-0000-00008C240000}"/>
    <cellStyle name="Normal 13 8 2 3 2 2" xfId="51804" xr:uid="{00000000-0005-0000-0000-00008D240000}"/>
    <cellStyle name="Normal 13 8 2 3 3" xfId="38370" xr:uid="{00000000-0005-0000-0000-00008E240000}"/>
    <cellStyle name="Normal 13 8 2 4" xfId="6980" xr:uid="{00000000-0005-0000-0000-00008F240000}"/>
    <cellStyle name="Normal 13 8 2 4 2" xfId="20414" xr:uid="{00000000-0005-0000-0000-000090240000}"/>
    <cellStyle name="Normal 13 8 2 4 2 2" xfId="47326" xr:uid="{00000000-0005-0000-0000-000091240000}"/>
    <cellStyle name="Normal 13 8 2 4 3" xfId="33892" xr:uid="{00000000-0005-0000-0000-000092240000}"/>
    <cellStyle name="Normal 13 8 2 5" xfId="15935" xr:uid="{00000000-0005-0000-0000-000093240000}"/>
    <cellStyle name="Normal 13 8 2 5 2" xfId="42847" xr:uid="{00000000-0005-0000-0000-000094240000}"/>
    <cellStyle name="Normal 13 8 2 6" xfId="29413" xr:uid="{00000000-0005-0000-0000-000095240000}"/>
    <cellStyle name="Normal 13 8 3" xfId="3620" xr:uid="{00000000-0005-0000-0000-000096240000}"/>
    <cellStyle name="Normal 13 8 3 2" xfId="12577" xr:uid="{00000000-0005-0000-0000-000097240000}"/>
    <cellStyle name="Normal 13 8 3 2 2" xfId="26011" xr:uid="{00000000-0005-0000-0000-000098240000}"/>
    <cellStyle name="Normal 13 8 3 2 2 2" xfId="52923" xr:uid="{00000000-0005-0000-0000-000099240000}"/>
    <cellStyle name="Normal 13 8 3 2 3" xfId="39489" xr:uid="{00000000-0005-0000-0000-00009A240000}"/>
    <cellStyle name="Normal 13 8 3 3" xfId="8099" xr:uid="{00000000-0005-0000-0000-00009B240000}"/>
    <cellStyle name="Normal 13 8 3 3 2" xfId="21533" xr:uid="{00000000-0005-0000-0000-00009C240000}"/>
    <cellStyle name="Normal 13 8 3 3 2 2" xfId="48445" xr:uid="{00000000-0005-0000-0000-00009D240000}"/>
    <cellStyle name="Normal 13 8 3 3 3" xfId="35011" xr:uid="{00000000-0005-0000-0000-00009E240000}"/>
    <cellStyle name="Normal 13 8 3 4" xfId="17054" xr:uid="{00000000-0005-0000-0000-00009F240000}"/>
    <cellStyle name="Normal 13 8 3 4 2" xfId="43966" xr:uid="{00000000-0005-0000-0000-0000A0240000}"/>
    <cellStyle name="Normal 13 8 3 5" xfId="30532" xr:uid="{00000000-0005-0000-0000-0000A1240000}"/>
    <cellStyle name="Normal 13 8 4" xfId="10340" xr:uid="{00000000-0005-0000-0000-0000A2240000}"/>
    <cellStyle name="Normal 13 8 4 2" xfId="23774" xr:uid="{00000000-0005-0000-0000-0000A3240000}"/>
    <cellStyle name="Normal 13 8 4 2 2" xfId="50686" xr:uid="{00000000-0005-0000-0000-0000A4240000}"/>
    <cellStyle name="Normal 13 8 4 3" xfId="37252" xr:uid="{00000000-0005-0000-0000-0000A5240000}"/>
    <cellStyle name="Normal 13 8 5" xfId="5862" xr:uid="{00000000-0005-0000-0000-0000A6240000}"/>
    <cellStyle name="Normal 13 8 5 2" xfId="19296" xr:uid="{00000000-0005-0000-0000-0000A7240000}"/>
    <cellStyle name="Normal 13 8 5 2 2" xfId="46208" xr:uid="{00000000-0005-0000-0000-0000A8240000}"/>
    <cellStyle name="Normal 13 8 5 3" xfId="32774" xr:uid="{00000000-0005-0000-0000-0000A9240000}"/>
    <cellStyle name="Normal 13 8 6" xfId="14817" xr:uid="{00000000-0005-0000-0000-0000AA240000}"/>
    <cellStyle name="Normal 13 8 6 2" xfId="41729" xr:uid="{00000000-0005-0000-0000-0000AB240000}"/>
    <cellStyle name="Normal 13 8 7" xfId="28295" xr:uid="{00000000-0005-0000-0000-0000AC240000}"/>
    <cellStyle name="Normal 13 9" xfId="1831" xr:uid="{00000000-0005-0000-0000-0000AD240000}"/>
    <cellStyle name="Normal 13 9 2" xfId="4068" xr:uid="{00000000-0005-0000-0000-0000AE240000}"/>
    <cellStyle name="Normal 13 9 2 2" xfId="13025" xr:uid="{00000000-0005-0000-0000-0000AF240000}"/>
    <cellStyle name="Normal 13 9 2 2 2" xfId="26459" xr:uid="{00000000-0005-0000-0000-0000B0240000}"/>
    <cellStyle name="Normal 13 9 2 2 2 2" xfId="53371" xr:uid="{00000000-0005-0000-0000-0000B1240000}"/>
    <cellStyle name="Normal 13 9 2 2 3" xfId="39937" xr:uid="{00000000-0005-0000-0000-0000B2240000}"/>
    <cellStyle name="Normal 13 9 2 3" xfId="8547" xr:uid="{00000000-0005-0000-0000-0000B3240000}"/>
    <cellStyle name="Normal 13 9 2 3 2" xfId="21981" xr:uid="{00000000-0005-0000-0000-0000B4240000}"/>
    <cellStyle name="Normal 13 9 2 3 2 2" xfId="48893" xr:uid="{00000000-0005-0000-0000-0000B5240000}"/>
    <cellStyle name="Normal 13 9 2 3 3" xfId="35459" xr:uid="{00000000-0005-0000-0000-0000B6240000}"/>
    <cellStyle name="Normal 13 9 2 4" xfId="17502" xr:uid="{00000000-0005-0000-0000-0000B7240000}"/>
    <cellStyle name="Normal 13 9 2 4 2" xfId="44414" xr:uid="{00000000-0005-0000-0000-0000B8240000}"/>
    <cellStyle name="Normal 13 9 2 5" xfId="30980" xr:uid="{00000000-0005-0000-0000-0000B9240000}"/>
    <cellStyle name="Normal 13 9 3" xfId="10788" xr:uid="{00000000-0005-0000-0000-0000BA240000}"/>
    <cellStyle name="Normal 13 9 3 2" xfId="24222" xr:uid="{00000000-0005-0000-0000-0000BB240000}"/>
    <cellStyle name="Normal 13 9 3 2 2" xfId="51134" xr:uid="{00000000-0005-0000-0000-0000BC240000}"/>
    <cellStyle name="Normal 13 9 3 3" xfId="37700" xr:uid="{00000000-0005-0000-0000-0000BD240000}"/>
    <cellStyle name="Normal 13 9 4" xfId="6310" xr:uid="{00000000-0005-0000-0000-0000BE240000}"/>
    <cellStyle name="Normal 13 9 4 2" xfId="19744" xr:uid="{00000000-0005-0000-0000-0000BF240000}"/>
    <cellStyle name="Normal 13 9 4 2 2" xfId="46656" xr:uid="{00000000-0005-0000-0000-0000C0240000}"/>
    <cellStyle name="Normal 13 9 4 3" xfId="33222" xr:uid="{00000000-0005-0000-0000-0000C1240000}"/>
    <cellStyle name="Normal 13 9 5" xfId="15265" xr:uid="{00000000-0005-0000-0000-0000C2240000}"/>
    <cellStyle name="Normal 13 9 5 2" xfId="42177" xr:uid="{00000000-0005-0000-0000-0000C3240000}"/>
    <cellStyle name="Normal 13 9 6" xfId="28743" xr:uid="{00000000-0005-0000-0000-0000C4240000}"/>
    <cellStyle name="Normal 14" xfId="661" xr:uid="{00000000-0005-0000-0000-0000C5240000}"/>
    <cellStyle name="Normal 14 10" xfId="2951" xr:uid="{00000000-0005-0000-0000-0000C6240000}"/>
    <cellStyle name="Normal 14 10 2" xfId="11908" xr:uid="{00000000-0005-0000-0000-0000C7240000}"/>
    <cellStyle name="Normal 14 10 2 2" xfId="25342" xr:uid="{00000000-0005-0000-0000-0000C8240000}"/>
    <cellStyle name="Normal 14 10 2 2 2" xfId="52254" xr:uid="{00000000-0005-0000-0000-0000C9240000}"/>
    <cellStyle name="Normal 14 10 2 3" xfId="38820" xr:uid="{00000000-0005-0000-0000-0000CA240000}"/>
    <cellStyle name="Normal 14 10 3" xfId="7430" xr:uid="{00000000-0005-0000-0000-0000CB240000}"/>
    <cellStyle name="Normal 14 10 3 2" xfId="20864" xr:uid="{00000000-0005-0000-0000-0000CC240000}"/>
    <cellStyle name="Normal 14 10 3 2 2" xfId="47776" xr:uid="{00000000-0005-0000-0000-0000CD240000}"/>
    <cellStyle name="Normal 14 10 3 3" xfId="34342" xr:uid="{00000000-0005-0000-0000-0000CE240000}"/>
    <cellStyle name="Normal 14 10 4" xfId="16385" xr:uid="{00000000-0005-0000-0000-0000CF240000}"/>
    <cellStyle name="Normal 14 10 4 2" xfId="43297" xr:uid="{00000000-0005-0000-0000-0000D0240000}"/>
    <cellStyle name="Normal 14 10 5" xfId="29863" xr:uid="{00000000-0005-0000-0000-0000D1240000}"/>
    <cellStyle name="Normal 14 11" xfId="9671" xr:uid="{00000000-0005-0000-0000-0000D2240000}"/>
    <cellStyle name="Normal 14 11 2" xfId="23105" xr:uid="{00000000-0005-0000-0000-0000D3240000}"/>
    <cellStyle name="Normal 14 11 2 2" xfId="50017" xr:uid="{00000000-0005-0000-0000-0000D4240000}"/>
    <cellStyle name="Normal 14 11 3" xfId="36583" xr:uid="{00000000-0005-0000-0000-0000D5240000}"/>
    <cellStyle name="Normal 14 12" xfId="5193" xr:uid="{00000000-0005-0000-0000-0000D6240000}"/>
    <cellStyle name="Normal 14 12 2" xfId="18627" xr:uid="{00000000-0005-0000-0000-0000D7240000}"/>
    <cellStyle name="Normal 14 12 2 2" xfId="45539" xr:uid="{00000000-0005-0000-0000-0000D8240000}"/>
    <cellStyle name="Normal 14 12 3" xfId="32105" xr:uid="{00000000-0005-0000-0000-0000D9240000}"/>
    <cellStyle name="Normal 14 13" xfId="14148" xr:uid="{00000000-0005-0000-0000-0000DA240000}"/>
    <cellStyle name="Normal 14 13 2" xfId="41060" xr:uid="{00000000-0005-0000-0000-0000DB240000}"/>
    <cellStyle name="Normal 14 14" xfId="27626" xr:uid="{00000000-0005-0000-0000-0000DC240000}"/>
    <cellStyle name="Normal 14 2" xfId="688" xr:uid="{00000000-0005-0000-0000-0000DD240000}"/>
    <cellStyle name="Normal 14 2 10" xfId="5213" xr:uid="{00000000-0005-0000-0000-0000DE240000}"/>
    <cellStyle name="Normal 14 2 10 2" xfId="18647" xr:uid="{00000000-0005-0000-0000-0000DF240000}"/>
    <cellStyle name="Normal 14 2 10 2 2" xfId="45559" xr:uid="{00000000-0005-0000-0000-0000E0240000}"/>
    <cellStyle name="Normal 14 2 10 3" xfId="32125" xr:uid="{00000000-0005-0000-0000-0000E1240000}"/>
    <cellStyle name="Normal 14 2 11" xfId="14168" xr:uid="{00000000-0005-0000-0000-0000E2240000}"/>
    <cellStyle name="Normal 14 2 11 2" xfId="41080" xr:uid="{00000000-0005-0000-0000-0000E3240000}"/>
    <cellStyle name="Normal 14 2 12" xfId="27646" xr:uid="{00000000-0005-0000-0000-0000E4240000}"/>
    <cellStyle name="Normal 14 2 2" xfId="832" xr:uid="{00000000-0005-0000-0000-0000E5240000}"/>
    <cellStyle name="Normal 14 2 2 10" xfId="27790" xr:uid="{00000000-0005-0000-0000-0000E6240000}"/>
    <cellStyle name="Normal 14 2 2 2" xfId="1100" xr:uid="{00000000-0005-0000-0000-0000E7240000}"/>
    <cellStyle name="Normal 14 2 2 2 2" xfId="1771" xr:uid="{00000000-0005-0000-0000-0000E8240000}"/>
    <cellStyle name="Normal 14 2 2 2 2 2" xfId="2889" xr:uid="{00000000-0005-0000-0000-0000E9240000}"/>
    <cellStyle name="Normal 14 2 2 2 2 2 2" xfId="5126" xr:uid="{00000000-0005-0000-0000-0000EA240000}"/>
    <cellStyle name="Normal 14 2 2 2 2 2 2 2" xfId="14083" xr:uid="{00000000-0005-0000-0000-0000EB240000}"/>
    <cellStyle name="Normal 14 2 2 2 2 2 2 2 2" xfId="27517" xr:uid="{00000000-0005-0000-0000-0000EC240000}"/>
    <cellStyle name="Normal 14 2 2 2 2 2 2 2 2 2" xfId="54429" xr:uid="{00000000-0005-0000-0000-0000ED240000}"/>
    <cellStyle name="Normal 14 2 2 2 2 2 2 2 3" xfId="40995" xr:uid="{00000000-0005-0000-0000-0000EE240000}"/>
    <cellStyle name="Normal 14 2 2 2 2 2 2 3" xfId="9605" xr:uid="{00000000-0005-0000-0000-0000EF240000}"/>
    <cellStyle name="Normal 14 2 2 2 2 2 2 3 2" xfId="23039" xr:uid="{00000000-0005-0000-0000-0000F0240000}"/>
    <cellStyle name="Normal 14 2 2 2 2 2 2 3 2 2" xfId="49951" xr:uid="{00000000-0005-0000-0000-0000F1240000}"/>
    <cellStyle name="Normal 14 2 2 2 2 2 2 3 3" xfId="36517" xr:uid="{00000000-0005-0000-0000-0000F2240000}"/>
    <cellStyle name="Normal 14 2 2 2 2 2 2 4" xfId="18560" xr:uid="{00000000-0005-0000-0000-0000F3240000}"/>
    <cellStyle name="Normal 14 2 2 2 2 2 2 4 2" xfId="45472" xr:uid="{00000000-0005-0000-0000-0000F4240000}"/>
    <cellStyle name="Normal 14 2 2 2 2 2 2 5" xfId="32038" xr:uid="{00000000-0005-0000-0000-0000F5240000}"/>
    <cellStyle name="Normal 14 2 2 2 2 2 3" xfId="11846" xr:uid="{00000000-0005-0000-0000-0000F6240000}"/>
    <cellStyle name="Normal 14 2 2 2 2 2 3 2" xfId="25280" xr:uid="{00000000-0005-0000-0000-0000F7240000}"/>
    <cellStyle name="Normal 14 2 2 2 2 2 3 2 2" xfId="52192" xr:uid="{00000000-0005-0000-0000-0000F8240000}"/>
    <cellStyle name="Normal 14 2 2 2 2 2 3 3" xfId="38758" xr:uid="{00000000-0005-0000-0000-0000F9240000}"/>
    <cellStyle name="Normal 14 2 2 2 2 2 4" xfId="7368" xr:uid="{00000000-0005-0000-0000-0000FA240000}"/>
    <cellStyle name="Normal 14 2 2 2 2 2 4 2" xfId="20802" xr:uid="{00000000-0005-0000-0000-0000FB240000}"/>
    <cellStyle name="Normal 14 2 2 2 2 2 4 2 2" xfId="47714" xr:uid="{00000000-0005-0000-0000-0000FC240000}"/>
    <cellStyle name="Normal 14 2 2 2 2 2 4 3" xfId="34280" xr:uid="{00000000-0005-0000-0000-0000FD240000}"/>
    <cellStyle name="Normal 14 2 2 2 2 2 5" xfId="16323" xr:uid="{00000000-0005-0000-0000-0000FE240000}"/>
    <cellStyle name="Normal 14 2 2 2 2 2 5 2" xfId="43235" xr:uid="{00000000-0005-0000-0000-0000FF240000}"/>
    <cellStyle name="Normal 14 2 2 2 2 2 6" xfId="29801" xr:uid="{00000000-0005-0000-0000-000000250000}"/>
    <cellStyle name="Normal 14 2 2 2 2 3" xfId="4008" xr:uid="{00000000-0005-0000-0000-000001250000}"/>
    <cellStyle name="Normal 14 2 2 2 2 3 2" xfId="12965" xr:uid="{00000000-0005-0000-0000-000002250000}"/>
    <cellStyle name="Normal 14 2 2 2 2 3 2 2" xfId="26399" xr:uid="{00000000-0005-0000-0000-000003250000}"/>
    <cellStyle name="Normal 14 2 2 2 2 3 2 2 2" xfId="53311" xr:uid="{00000000-0005-0000-0000-000004250000}"/>
    <cellStyle name="Normal 14 2 2 2 2 3 2 3" xfId="39877" xr:uid="{00000000-0005-0000-0000-000005250000}"/>
    <cellStyle name="Normal 14 2 2 2 2 3 3" xfId="8487" xr:uid="{00000000-0005-0000-0000-000006250000}"/>
    <cellStyle name="Normal 14 2 2 2 2 3 3 2" xfId="21921" xr:uid="{00000000-0005-0000-0000-000007250000}"/>
    <cellStyle name="Normal 14 2 2 2 2 3 3 2 2" xfId="48833" xr:uid="{00000000-0005-0000-0000-000008250000}"/>
    <cellStyle name="Normal 14 2 2 2 2 3 3 3" xfId="35399" xr:uid="{00000000-0005-0000-0000-000009250000}"/>
    <cellStyle name="Normal 14 2 2 2 2 3 4" xfId="17442" xr:uid="{00000000-0005-0000-0000-00000A250000}"/>
    <cellStyle name="Normal 14 2 2 2 2 3 4 2" xfId="44354" xr:uid="{00000000-0005-0000-0000-00000B250000}"/>
    <cellStyle name="Normal 14 2 2 2 2 3 5" xfId="30920" xr:uid="{00000000-0005-0000-0000-00000C250000}"/>
    <cellStyle name="Normal 14 2 2 2 2 4" xfId="10728" xr:uid="{00000000-0005-0000-0000-00000D250000}"/>
    <cellStyle name="Normal 14 2 2 2 2 4 2" xfId="24162" xr:uid="{00000000-0005-0000-0000-00000E250000}"/>
    <cellStyle name="Normal 14 2 2 2 2 4 2 2" xfId="51074" xr:uid="{00000000-0005-0000-0000-00000F250000}"/>
    <cellStyle name="Normal 14 2 2 2 2 4 3" xfId="37640" xr:uid="{00000000-0005-0000-0000-000010250000}"/>
    <cellStyle name="Normal 14 2 2 2 2 5" xfId="6250" xr:uid="{00000000-0005-0000-0000-000011250000}"/>
    <cellStyle name="Normal 14 2 2 2 2 5 2" xfId="19684" xr:uid="{00000000-0005-0000-0000-000012250000}"/>
    <cellStyle name="Normal 14 2 2 2 2 5 2 2" xfId="46596" xr:uid="{00000000-0005-0000-0000-000013250000}"/>
    <cellStyle name="Normal 14 2 2 2 2 5 3" xfId="33162" xr:uid="{00000000-0005-0000-0000-000014250000}"/>
    <cellStyle name="Normal 14 2 2 2 2 6" xfId="15205" xr:uid="{00000000-0005-0000-0000-000015250000}"/>
    <cellStyle name="Normal 14 2 2 2 2 6 2" xfId="42117" xr:uid="{00000000-0005-0000-0000-000016250000}"/>
    <cellStyle name="Normal 14 2 2 2 2 7" xfId="28683" xr:uid="{00000000-0005-0000-0000-000017250000}"/>
    <cellStyle name="Normal 14 2 2 2 3" xfId="2219" xr:uid="{00000000-0005-0000-0000-000018250000}"/>
    <cellStyle name="Normal 14 2 2 2 3 2" xfId="4456" xr:uid="{00000000-0005-0000-0000-000019250000}"/>
    <cellStyle name="Normal 14 2 2 2 3 2 2" xfId="13413" xr:uid="{00000000-0005-0000-0000-00001A250000}"/>
    <cellStyle name="Normal 14 2 2 2 3 2 2 2" xfId="26847" xr:uid="{00000000-0005-0000-0000-00001B250000}"/>
    <cellStyle name="Normal 14 2 2 2 3 2 2 2 2" xfId="53759" xr:uid="{00000000-0005-0000-0000-00001C250000}"/>
    <cellStyle name="Normal 14 2 2 2 3 2 2 3" xfId="40325" xr:uid="{00000000-0005-0000-0000-00001D250000}"/>
    <cellStyle name="Normal 14 2 2 2 3 2 3" xfId="8935" xr:uid="{00000000-0005-0000-0000-00001E250000}"/>
    <cellStyle name="Normal 14 2 2 2 3 2 3 2" xfId="22369" xr:uid="{00000000-0005-0000-0000-00001F250000}"/>
    <cellStyle name="Normal 14 2 2 2 3 2 3 2 2" xfId="49281" xr:uid="{00000000-0005-0000-0000-000020250000}"/>
    <cellStyle name="Normal 14 2 2 2 3 2 3 3" xfId="35847" xr:uid="{00000000-0005-0000-0000-000021250000}"/>
    <cellStyle name="Normal 14 2 2 2 3 2 4" xfId="17890" xr:uid="{00000000-0005-0000-0000-000022250000}"/>
    <cellStyle name="Normal 14 2 2 2 3 2 4 2" xfId="44802" xr:uid="{00000000-0005-0000-0000-000023250000}"/>
    <cellStyle name="Normal 14 2 2 2 3 2 5" xfId="31368" xr:uid="{00000000-0005-0000-0000-000024250000}"/>
    <cellStyle name="Normal 14 2 2 2 3 3" xfId="11176" xr:uid="{00000000-0005-0000-0000-000025250000}"/>
    <cellStyle name="Normal 14 2 2 2 3 3 2" xfId="24610" xr:uid="{00000000-0005-0000-0000-000026250000}"/>
    <cellStyle name="Normal 14 2 2 2 3 3 2 2" xfId="51522" xr:uid="{00000000-0005-0000-0000-000027250000}"/>
    <cellStyle name="Normal 14 2 2 2 3 3 3" xfId="38088" xr:uid="{00000000-0005-0000-0000-000028250000}"/>
    <cellStyle name="Normal 14 2 2 2 3 4" xfId="6698" xr:uid="{00000000-0005-0000-0000-000029250000}"/>
    <cellStyle name="Normal 14 2 2 2 3 4 2" xfId="20132" xr:uid="{00000000-0005-0000-0000-00002A250000}"/>
    <cellStyle name="Normal 14 2 2 2 3 4 2 2" xfId="47044" xr:uid="{00000000-0005-0000-0000-00002B250000}"/>
    <cellStyle name="Normal 14 2 2 2 3 4 3" xfId="33610" xr:uid="{00000000-0005-0000-0000-00002C250000}"/>
    <cellStyle name="Normal 14 2 2 2 3 5" xfId="15653" xr:uid="{00000000-0005-0000-0000-00002D250000}"/>
    <cellStyle name="Normal 14 2 2 2 3 5 2" xfId="42565" xr:uid="{00000000-0005-0000-0000-00002E250000}"/>
    <cellStyle name="Normal 14 2 2 2 3 6" xfId="29131" xr:uid="{00000000-0005-0000-0000-00002F250000}"/>
    <cellStyle name="Normal 14 2 2 2 4" xfId="3338" xr:uid="{00000000-0005-0000-0000-000030250000}"/>
    <cellStyle name="Normal 14 2 2 2 4 2" xfId="12295" xr:uid="{00000000-0005-0000-0000-000031250000}"/>
    <cellStyle name="Normal 14 2 2 2 4 2 2" xfId="25729" xr:uid="{00000000-0005-0000-0000-000032250000}"/>
    <cellStyle name="Normal 14 2 2 2 4 2 2 2" xfId="52641" xr:uid="{00000000-0005-0000-0000-000033250000}"/>
    <cellStyle name="Normal 14 2 2 2 4 2 3" xfId="39207" xr:uid="{00000000-0005-0000-0000-000034250000}"/>
    <cellStyle name="Normal 14 2 2 2 4 3" xfId="7817" xr:uid="{00000000-0005-0000-0000-000035250000}"/>
    <cellStyle name="Normal 14 2 2 2 4 3 2" xfId="21251" xr:uid="{00000000-0005-0000-0000-000036250000}"/>
    <cellStyle name="Normal 14 2 2 2 4 3 2 2" xfId="48163" xr:uid="{00000000-0005-0000-0000-000037250000}"/>
    <cellStyle name="Normal 14 2 2 2 4 3 3" xfId="34729" xr:uid="{00000000-0005-0000-0000-000038250000}"/>
    <cellStyle name="Normal 14 2 2 2 4 4" xfId="16772" xr:uid="{00000000-0005-0000-0000-000039250000}"/>
    <cellStyle name="Normal 14 2 2 2 4 4 2" xfId="43684" xr:uid="{00000000-0005-0000-0000-00003A250000}"/>
    <cellStyle name="Normal 14 2 2 2 4 5" xfId="30250" xr:uid="{00000000-0005-0000-0000-00003B250000}"/>
    <cellStyle name="Normal 14 2 2 2 5" xfId="10058" xr:uid="{00000000-0005-0000-0000-00003C250000}"/>
    <cellStyle name="Normal 14 2 2 2 5 2" xfId="23492" xr:uid="{00000000-0005-0000-0000-00003D250000}"/>
    <cellStyle name="Normal 14 2 2 2 5 2 2" xfId="50404" xr:uid="{00000000-0005-0000-0000-00003E250000}"/>
    <cellStyle name="Normal 14 2 2 2 5 3" xfId="36970" xr:uid="{00000000-0005-0000-0000-00003F250000}"/>
    <cellStyle name="Normal 14 2 2 2 6" xfId="5580" xr:uid="{00000000-0005-0000-0000-000040250000}"/>
    <cellStyle name="Normal 14 2 2 2 6 2" xfId="19014" xr:uid="{00000000-0005-0000-0000-000041250000}"/>
    <cellStyle name="Normal 14 2 2 2 6 2 2" xfId="45926" xr:uid="{00000000-0005-0000-0000-000042250000}"/>
    <cellStyle name="Normal 14 2 2 2 6 3" xfId="32492" xr:uid="{00000000-0005-0000-0000-000043250000}"/>
    <cellStyle name="Normal 14 2 2 2 7" xfId="14535" xr:uid="{00000000-0005-0000-0000-000044250000}"/>
    <cellStyle name="Normal 14 2 2 2 7 2" xfId="41447" xr:uid="{00000000-0005-0000-0000-000045250000}"/>
    <cellStyle name="Normal 14 2 2 2 8" xfId="28013" xr:uid="{00000000-0005-0000-0000-000046250000}"/>
    <cellStyle name="Normal 14 2 2 3" xfId="1325" xr:uid="{00000000-0005-0000-0000-000047250000}"/>
    <cellStyle name="Normal 14 2 2 3 2" xfId="2443" xr:uid="{00000000-0005-0000-0000-000048250000}"/>
    <cellStyle name="Normal 14 2 2 3 2 2" xfId="4680" xr:uid="{00000000-0005-0000-0000-000049250000}"/>
    <cellStyle name="Normal 14 2 2 3 2 2 2" xfId="13637" xr:uid="{00000000-0005-0000-0000-00004A250000}"/>
    <cellStyle name="Normal 14 2 2 3 2 2 2 2" xfId="27071" xr:uid="{00000000-0005-0000-0000-00004B250000}"/>
    <cellStyle name="Normal 14 2 2 3 2 2 2 2 2" xfId="53983" xr:uid="{00000000-0005-0000-0000-00004C250000}"/>
    <cellStyle name="Normal 14 2 2 3 2 2 2 3" xfId="40549" xr:uid="{00000000-0005-0000-0000-00004D250000}"/>
    <cellStyle name="Normal 14 2 2 3 2 2 3" xfId="9159" xr:uid="{00000000-0005-0000-0000-00004E250000}"/>
    <cellStyle name="Normal 14 2 2 3 2 2 3 2" xfId="22593" xr:uid="{00000000-0005-0000-0000-00004F250000}"/>
    <cellStyle name="Normal 14 2 2 3 2 2 3 2 2" xfId="49505" xr:uid="{00000000-0005-0000-0000-000050250000}"/>
    <cellStyle name="Normal 14 2 2 3 2 2 3 3" xfId="36071" xr:uid="{00000000-0005-0000-0000-000051250000}"/>
    <cellStyle name="Normal 14 2 2 3 2 2 4" xfId="18114" xr:uid="{00000000-0005-0000-0000-000052250000}"/>
    <cellStyle name="Normal 14 2 2 3 2 2 4 2" xfId="45026" xr:uid="{00000000-0005-0000-0000-000053250000}"/>
    <cellStyle name="Normal 14 2 2 3 2 2 5" xfId="31592" xr:uid="{00000000-0005-0000-0000-000054250000}"/>
    <cellStyle name="Normal 14 2 2 3 2 3" xfId="11400" xr:uid="{00000000-0005-0000-0000-000055250000}"/>
    <cellStyle name="Normal 14 2 2 3 2 3 2" xfId="24834" xr:uid="{00000000-0005-0000-0000-000056250000}"/>
    <cellStyle name="Normal 14 2 2 3 2 3 2 2" xfId="51746" xr:uid="{00000000-0005-0000-0000-000057250000}"/>
    <cellStyle name="Normal 14 2 2 3 2 3 3" xfId="38312" xr:uid="{00000000-0005-0000-0000-000058250000}"/>
    <cellStyle name="Normal 14 2 2 3 2 4" xfId="6922" xr:uid="{00000000-0005-0000-0000-000059250000}"/>
    <cellStyle name="Normal 14 2 2 3 2 4 2" xfId="20356" xr:uid="{00000000-0005-0000-0000-00005A250000}"/>
    <cellStyle name="Normal 14 2 2 3 2 4 2 2" xfId="47268" xr:uid="{00000000-0005-0000-0000-00005B250000}"/>
    <cellStyle name="Normal 14 2 2 3 2 4 3" xfId="33834" xr:uid="{00000000-0005-0000-0000-00005C250000}"/>
    <cellStyle name="Normal 14 2 2 3 2 5" xfId="15877" xr:uid="{00000000-0005-0000-0000-00005D250000}"/>
    <cellStyle name="Normal 14 2 2 3 2 5 2" xfId="42789" xr:uid="{00000000-0005-0000-0000-00005E250000}"/>
    <cellStyle name="Normal 14 2 2 3 2 6" xfId="29355" xr:uid="{00000000-0005-0000-0000-00005F250000}"/>
    <cellStyle name="Normal 14 2 2 3 3" xfId="3562" xr:uid="{00000000-0005-0000-0000-000060250000}"/>
    <cellStyle name="Normal 14 2 2 3 3 2" xfId="12519" xr:uid="{00000000-0005-0000-0000-000061250000}"/>
    <cellStyle name="Normal 14 2 2 3 3 2 2" xfId="25953" xr:uid="{00000000-0005-0000-0000-000062250000}"/>
    <cellStyle name="Normal 14 2 2 3 3 2 2 2" xfId="52865" xr:uid="{00000000-0005-0000-0000-000063250000}"/>
    <cellStyle name="Normal 14 2 2 3 3 2 3" xfId="39431" xr:uid="{00000000-0005-0000-0000-000064250000}"/>
    <cellStyle name="Normal 14 2 2 3 3 3" xfId="8041" xr:uid="{00000000-0005-0000-0000-000065250000}"/>
    <cellStyle name="Normal 14 2 2 3 3 3 2" xfId="21475" xr:uid="{00000000-0005-0000-0000-000066250000}"/>
    <cellStyle name="Normal 14 2 2 3 3 3 2 2" xfId="48387" xr:uid="{00000000-0005-0000-0000-000067250000}"/>
    <cellStyle name="Normal 14 2 2 3 3 3 3" xfId="34953" xr:uid="{00000000-0005-0000-0000-000068250000}"/>
    <cellStyle name="Normal 14 2 2 3 3 4" xfId="16996" xr:uid="{00000000-0005-0000-0000-000069250000}"/>
    <cellStyle name="Normal 14 2 2 3 3 4 2" xfId="43908" xr:uid="{00000000-0005-0000-0000-00006A250000}"/>
    <cellStyle name="Normal 14 2 2 3 3 5" xfId="30474" xr:uid="{00000000-0005-0000-0000-00006B250000}"/>
    <cellStyle name="Normal 14 2 2 3 4" xfId="10282" xr:uid="{00000000-0005-0000-0000-00006C250000}"/>
    <cellStyle name="Normal 14 2 2 3 4 2" xfId="23716" xr:uid="{00000000-0005-0000-0000-00006D250000}"/>
    <cellStyle name="Normal 14 2 2 3 4 2 2" xfId="50628" xr:uid="{00000000-0005-0000-0000-00006E250000}"/>
    <cellStyle name="Normal 14 2 2 3 4 3" xfId="37194" xr:uid="{00000000-0005-0000-0000-00006F250000}"/>
    <cellStyle name="Normal 14 2 2 3 5" xfId="5804" xr:uid="{00000000-0005-0000-0000-000070250000}"/>
    <cellStyle name="Normal 14 2 2 3 5 2" xfId="19238" xr:uid="{00000000-0005-0000-0000-000071250000}"/>
    <cellStyle name="Normal 14 2 2 3 5 2 2" xfId="46150" xr:uid="{00000000-0005-0000-0000-000072250000}"/>
    <cellStyle name="Normal 14 2 2 3 5 3" xfId="32716" xr:uid="{00000000-0005-0000-0000-000073250000}"/>
    <cellStyle name="Normal 14 2 2 3 6" xfId="14759" xr:uid="{00000000-0005-0000-0000-000074250000}"/>
    <cellStyle name="Normal 14 2 2 3 6 2" xfId="41671" xr:uid="{00000000-0005-0000-0000-000075250000}"/>
    <cellStyle name="Normal 14 2 2 3 7" xfId="28237" xr:uid="{00000000-0005-0000-0000-000076250000}"/>
    <cellStyle name="Normal 14 2 2 4" xfId="1548" xr:uid="{00000000-0005-0000-0000-000077250000}"/>
    <cellStyle name="Normal 14 2 2 4 2" xfId="2666" xr:uid="{00000000-0005-0000-0000-000078250000}"/>
    <cellStyle name="Normal 14 2 2 4 2 2" xfId="4903" xr:uid="{00000000-0005-0000-0000-000079250000}"/>
    <cellStyle name="Normal 14 2 2 4 2 2 2" xfId="13860" xr:uid="{00000000-0005-0000-0000-00007A250000}"/>
    <cellStyle name="Normal 14 2 2 4 2 2 2 2" xfId="27294" xr:uid="{00000000-0005-0000-0000-00007B250000}"/>
    <cellStyle name="Normal 14 2 2 4 2 2 2 2 2" xfId="54206" xr:uid="{00000000-0005-0000-0000-00007C250000}"/>
    <cellStyle name="Normal 14 2 2 4 2 2 2 3" xfId="40772" xr:uid="{00000000-0005-0000-0000-00007D250000}"/>
    <cellStyle name="Normal 14 2 2 4 2 2 3" xfId="9382" xr:uid="{00000000-0005-0000-0000-00007E250000}"/>
    <cellStyle name="Normal 14 2 2 4 2 2 3 2" xfId="22816" xr:uid="{00000000-0005-0000-0000-00007F250000}"/>
    <cellStyle name="Normal 14 2 2 4 2 2 3 2 2" xfId="49728" xr:uid="{00000000-0005-0000-0000-000080250000}"/>
    <cellStyle name="Normal 14 2 2 4 2 2 3 3" xfId="36294" xr:uid="{00000000-0005-0000-0000-000081250000}"/>
    <cellStyle name="Normal 14 2 2 4 2 2 4" xfId="18337" xr:uid="{00000000-0005-0000-0000-000082250000}"/>
    <cellStyle name="Normal 14 2 2 4 2 2 4 2" xfId="45249" xr:uid="{00000000-0005-0000-0000-000083250000}"/>
    <cellStyle name="Normal 14 2 2 4 2 2 5" xfId="31815" xr:uid="{00000000-0005-0000-0000-000084250000}"/>
    <cellStyle name="Normal 14 2 2 4 2 3" xfId="11623" xr:uid="{00000000-0005-0000-0000-000085250000}"/>
    <cellStyle name="Normal 14 2 2 4 2 3 2" xfId="25057" xr:uid="{00000000-0005-0000-0000-000086250000}"/>
    <cellStyle name="Normal 14 2 2 4 2 3 2 2" xfId="51969" xr:uid="{00000000-0005-0000-0000-000087250000}"/>
    <cellStyle name="Normal 14 2 2 4 2 3 3" xfId="38535" xr:uid="{00000000-0005-0000-0000-000088250000}"/>
    <cellStyle name="Normal 14 2 2 4 2 4" xfId="7145" xr:uid="{00000000-0005-0000-0000-000089250000}"/>
    <cellStyle name="Normal 14 2 2 4 2 4 2" xfId="20579" xr:uid="{00000000-0005-0000-0000-00008A250000}"/>
    <cellStyle name="Normal 14 2 2 4 2 4 2 2" xfId="47491" xr:uid="{00000000-0005-0000-0000-00008B250000}"/>
    <cellStyle name="Normal 14 2 2 4 2 4 3" xfId="34057" xr:uid="{00000000-0005-0000-0000-00008C250000}"/>
    <cellStyle name="Normal 14 2 2 4 2 5" xfId="16100" xr:uid="{00000000-0005-0000-0000-00008D250000}"/>
    <cellStyle name="Normal 14 2 2 4 2 5 2" xfId="43012" xr:uid="{00000000-0005-0000-0000-00008E250000}"/>
    <cellStyle name="Normal 14 2 2 4 2 6" xfId="29578" xr:uid="{00000000-0005-0000-0000-00008F250000}"/>
    <cellStyle name="Normal 14 2 2 4 3" xfId="3785" xr:uid="{00000000-0005-0000-0000-000090250000}"/>
    <cellStyle name="Normal 14 2 2 4 3 2" xfId="12742" xr:uid="{00000000-0005-0000-0000-000091250000}"/>
    <cellStyle name="Normal 14 2 2 4 3 2 2" xfId="26176" xr:uid="{00000000-0005-0000-0000-000092250000}"/>
    <cellStyle name="Normal 14 2 2 4 3 2 2 2" xfId="53088" xr:uid="{00000000-0005-0000-0000-000093250000}"/>
    <cellStyle name="Normal 14 2 2 4 3 2 3" xfId="39654" xr:uid="{00000000-0005-0000-0000-000094250000}"/>
    <cellStyle name="Normal 14 2 2 4 3 3" xfId="8264" xr:uid="{00000000-0005-0000-0000-000095250000}"/>
    <cellStyle name="Normal 14 2 2 4 3 3 2" xfId="21698" xr:uid="{00000000-0005-0000-0000-000096250000}"/>
    <cellStyle name="Normal 14 2 2 4 3 3 2 2" xfId="48610" xr:uid="{00000000-0005-0000-0000-000097250000}"/>
    <cellStyle name="Normal 14 2 2 4 3 3 3" xfId="35176" xr:uid="{00000000-0005-0000-0000-000098250000}"/>
    <cellStyle name="Normal 14 2 2 4 3 4" xfId="17219" xr:uid="{00000000-0005-0000-0000-000099250000}"/>
    <cellStyle name="Normal 14 2 2 4 3 4 2" xfId="44131" xr:uid="{00000000-0005-0000-0000-00009A250000}"/>
    <cellStyle name="Normal 14 2 2 4 3 5" xfId="30697" xr:uid="{00000000-0005-0000-0000-00009B250000}"/>
    <cellStyle name="Normal 14 2 2 4 4" xfId="10505" xr:uid="{00000000-0005-0000-0000-00009C250000}"/>
    <cellStyle name="Normal 14 2 2 4 4 2" xfId="23939" xr:uid="{00000000-0005-0000-0000-00009D250000}"/>
    <cellStyle name="Normal 14 2 2 4 4 2 2" xfId="50851" xr:uid="{00000000-0005-0000-0000-00009E250000}"/>
    <cellStyle name="Normal 14 2 2 4 4 3" xfId="37417" xr:uid="{00000000-0005-0000-0000-00009F250000}"/>
    <cellStyle name="Normal 14 2 2 4 5" xfId="6027" xr:uid="{00000000-0005-0000-0000-0000A0250000}"/>
    <cellStyle name="Normal 14 2 2 4 5 2" xfId="19461" xr:uid="{00000000-0005-0000-0000-0000A1250000}"/>
    <cellStyle name="Normal 14 2 2 4 5 2 2" xfId="46373" xr:uid="{00000000-0005-0000-0000-0000A2250000}"/>
    <cellStyle name="Normal 14 2 2 4 5 3" xfId="32939" xr:uid="{00000000-0005-0000-0000-0000A3250000}"/>
    <cellStyle name="Normal 14 2 2 4 6" xfId="14982" xr:uid="{00000000-0005-0000-0000-0000A4250000}"/>
    <cellStyle name="Normal 14 2 2 4 6 2" xfId="41894" xr:uid="{00000000-0005-0000-0000-0000A5250000}"/>
    <cellStyle name="Normal 14 2 2 4 7" xfId="28460" xr:uid="{00000000-0005-0000-0000-0000A6250000}"/>
    <cellStyle name="Normal 14 2 2 5" xfId="1996" xr:uid="{00000000-0005-0000-0000-0000A7250000}"/>
    <cellStyle name="Normal 14 2 2 5 2" xfId="4233" xr:uid="{00000000-0005-0000-0000-0000A8250000}"/>
    <cellStyle name="Normal 14 2 2 5 2 2" xfId="13190" xr:uid="{00000000-0005-0000-0000-0000A9250000}"/>
    <cellStyle name="Normal 14 2 2 5 2 2 2" xfId="26624" xr:uid="{00000000-0005-0000-0000-0000AA250000}"/>
    <cellStyle name="Normal 14 2 2 5 2 2 2 2" xfId="53536" xr:uid="{00000000-0005-0000-0000-0000AB250000}"/>
    <cellStyle name="Normal 14 2 2 5 2 2 3" xfId="40102" xr:uid="{00000000-0005-0000-0000-0000AC250000}"/>
    <cellStyle name="Normal 14 2 2 5 2 3" xfId="8712" xr:uid="{00000000-0005-0000-0000-0000AD250000}"/>
    <cellStyle name="Normal 14 2 2 5 2 3 2" xfId="22146" xr:uid="{00000000-0005-0000-0000-0000AE250000}"/>
    <cellStyle name="Normal 14 2 2 5 2 3 2 2" xfId="49058" xr:uid="{00000000-0005-0000-0000-0000AF250000}"/>
    <cellStyle name="Normal 14 2 2 5 2 3 3" xfId="35624" xr:uid="{00000000-0005-0000-0000-0000B0250000}"/>
    <cellStyle name="Normal 14 2 2 5 2 4" xfId="17667" xr:uid="{00000000-0005-0000-0000-0000B1250000}"/>
    <cellStyle name="Normal 14 2 2 5 2 4 2" xfId="44579" xr:uid="{00000000-0005-0000-0000-0000B2250000}"/>
    <cellStyle name="Normal 14 2 2 5 2 5" xfId="31145" xr:uid="{00000000-0005-0000-0000-0000B3250000}"/>
    <cellStyle name="Normal 14 2 2 5 3" xfId="10953" xr:uid="{00000000-0005-0000-0000-0000B4250000}"/>
    <cellStyle name="Normal 14 2 2 5 3 2" xfId="24387" xr:uid="{00000000-0005-0000-0000-0000B5250000}"/>
    <cellStyle name="Normal 14 2 2 5 3 2 2" xfId="51299" xr:uid="{00000000-0005-0000-0000-0000B6250000}"/>
    <cellStyle name="Normal 14 2 2 5 3 3" xfId="37865" xr:uid="{00000000-0005-0000-0000-0000B7250000}"/>
    <cellStyle name="Normal 14 2 2 5 4" xfId="6475" xr:uid="{00000000-0005-0000-0000-0000B8250000}"/>
    <cellStyle name="Normal 14 2 2 5 4 2" xfId="19909" xr:uid="{00000000-0005-0000-0000-0000B9250000}"/>
    <cellStyle name="Normal 14 2 2 5 4 2 2" xfId="46821" xr:uid="{00000000-0005-0000-0000-0000BA250000}"/>
    <cellStyle name="Normal 14 2 2 5 4 3" xfId="33387" xr:uid="{00000000-0005-0000-0000-0000BB250000}"/>
    <cellStyle name="Normal 14 2 2 5 5" xfId="15430" xr:uid="{00000000-0005-0000-0000-0000BC250000}"/>
    <cellStyle name="Normal 14 2 2 5 5 2" xfId="42342" xr:uid="{00000000-0005-0000-0000-0000BD250000}"/>
    <cellStyle name="Normal 14 2 2 5 6" xfId="28908" xr:uid="{00000000-0005-0000-0000-0000BE250000}"/>
    <cellStyle name="Normal 14 2 2 6" xfId="3115" xr:uid="{00000000-0005-0000-0000-0000BF250000}"/>
    <cellStyle name="Normal 14 2 2 6 2" xfId="12072" xr:uid="{00000000-0005-0000-0000-0000C0250000}"/>
    <cellStyle name="Normal 14 2 2 6 2 2" xfId="25506" xr:uid="{00000000-0005-0000-0000-0000C1250000}"/>
    <cellStyle name="Normal 14 2 2 6 2 2 2" xfId="52418" xr:uid="{00000000-0005-0000-0000-0000C2250000}"/>
    <cellStyle name="Normal 14 2 2 6 2 3" xfId="38984" xr:uid="{00000000-0005-0000-0000-0000C3250000}"/>
    <cellStyle name="Normal 14 2 2 6 3" xfId="7594" xr:uid="{00000000-0005-0000-0000-0000C4250000}"/>
    <cellStyle name="Normal 14 2 2 6 3 2" xfId="21028" xr:uid="{00000000-0005-0000-0000-0000C5250000}"/>
    <cellStyle name="Normal 14 2 2 6 3 2 2" xfId="47940" xr:uid="{00000000-0005-0000-0000-0000C6250000}"/>
    <cellStyle name="Normal 14 2 2 6 3 3" xfId="34506" xr:uid="{00000000-0005-0000-0000-0000C7250000}"/>
    <cellStyle name="Normal 14 2 2 6 4" xfId="16549" xr:uid="{00000000-0005-0000-0000-0000C8250000}"/>
    <cellStyle name="Normal 14 2 2 6 4 2" xfId="43461" xr:uid="{00000000-0005-0000-0000-0000C9250000}"/>
    <cellStyle name="Normal 14 2 2 6 5" xfId="30027" xr:uid="{00000000-0005-0000-0000-0000CA250000}"/>
    <cellStyle name="Normal 14 2 2 7" xfId="9835" xr:uid="{00000000-0005-0000-0000-0000CB250000}"/>
    <cellStyle name="Normal 14 2 2 7 2" xfId="23269" xr:uid="{00000000-0005-0000-0000-0000CC250000}"/>
    <cellStyle name="Normal 14 2 2 7 2 2" xfId="50181" xr:uid="{00000000-0005-0000-0000-0000CD250000}"/>
    <cellStyle name="Normal 14 2 2 7 3" xfId="36747" xr:uid="{00000000-0005-0000-0000-0000CE250000}"/>
    <cellStyle name="Normal 14 2 2 8" xfId="5357" xr:uid="{00000000-0005-0000-0000-0000CF250000}"/>
    <cellStyle name="Normal 14 2 2 8 2" xfId="18791" xr:uid="{00000000-0005-0000-0000-0000D0250000}"/>
    <cellStyle name="Normal 14 2 2 8 2 2" xfId="45703" xr:uid="{00000000-0005-0000-0000-0000D1250000}"/>
    <cellStyle name="Normal 14 2 2 8 3" xfId="32269" xr:uid="{00000000-0005-0000-0000-0000D2250000}"/>
    <cellStyle name="Normal 14 2 2 9" xfId="14312" xr:uid="{00000000-0005-0000-0000-0000D3250000}"/>
    <cellStyle name="Normal 14 2 2 9 2" xfId="41224" xr:uid="{00000000-0005-0000-0000-0000D4250000}"/>
    <cellStyle name="Normal 14 2 3" xfId="760" xr:uid="{00000000-0005-0000-0000-0000D5250000}"/>
    <cellStyle name="Normal 14 2 3 10" xfId="27718" xr:uid="{00000000-0005-0000-0000-0000D6250000}"/>
    <cellStyle name="Normal 14 2 3 2" xfId="1028" xr:uid="{00000000-0005-0000-0000-0000D7250000}"/>
    <cellStyle name="Normal 14 2 3 2 2" xfId="1699" xr:uid="{00000000-0005-0000-0000-0000D8250000}"/>
    <cellStyle name="Normal 14 2 3 2 2 2" xfId="2817" xr:uid="{00000000-0005-0000-0000-0000D9250000}"/>
    <cellStyle name="Normal 14 2 3 2 2 2 2" xfId="5054" xr:uid="{00000000-0005-0000-0000-0000DA250000}"/>
    <cellStyle name="Normal 14 2 3 2 2 2 2 2" xfId="14011" xr:uid="{00000000-0005-0000-0000-0000DB250000}"/>
    <cellStyle name="Normal 14 2 3 2 2 2 2 2 2" xfId="27445" xr:uid="{00000000-0005-0000-0000-0000DC250000}"/>
    <cellStyle name="Normal 14 2 3 2 2 2 2 2 2 2" xfId="54357" xr:uid="{00000000-0005-0000-0000-0000DD250000}"/>
    <cellStyle name="Normal 14 2 3 2 2 2 2 2 3" xfId="40923" xr:uid="{00000000-0005-0000-0000-0000DE250000}"/>
    <cellStyle name="Normal 14 2 3 2 2 2 2 3" xfId="9533" xr:uid="{00000000-0005-0000-0000-0000DF250000}"/>
    <cellStyle name="Normal 14 2 3 2 2 2 2 3 2" xfId="22967" xr:uid="{00000000-0005-0000-0000-0000E0250000}"/>
    <cellStyle name="Normal 14 2 3 2 2 2 2 3 2 2" xfId="49879" xr:uid="{00000000-0005-0000-0000-0000E1250000}"/>
    <cellStyle name="Normal 14 2 3 2 2 2 2 3 3" xfId="36445" xr:uid="{00000000-0005-0000-0000-0000E2250000}"/>
    <cellStyle name="Normal 14 2 3 2 2 2 2 4" xfId="18488" xr:uid="{00000000-0005-0000-0000-0000E3250000}"/>
    <cellStyle name="Normal 14 2 3 2 2 2 2 4 2" xfId="45400" xr:uid="{00000000-0005-0000-0000-0000E4250000}"/>
    <cellStyle name="Normal 14 2 3 2 2 2 2 5" xfId="31966" xr:uid="{00000000-0005-0000-0000-0000E5250000}"/>
    <cellStyle name="Normal 14 2 3 2 2 2 3" xfId="11774" xr:uid="{00000000-0005-0000-0000-0000E6250000}"/>
    <cellStyle name="Normal 14 2 3 2 2 2 3 2" xfId="25208" xr:uid="{00000000-0005-0000-0000-0000E7250000}"/>
    <cellStyle name="Normal 14 2 3 2 2 2 3 2 2" xfId="52120" xr:uid="{00000000-0005-0000-0000-0000E8250000}"/>
    <cellStyle name="Normal 14 2 3 2 2 2 3 3" xfId="38686" xr:uid="{00000000-0005-0000-0000-0000E9250000}"/>
    <cellStyle name="Normal 14 2 3 2 2 2 4" xfId="7296" xr:uid="{00000000-0005-0000-0000-0000EA250000}"/>
    <cellStyle name="Normal 14 2 3 2 2 2 4 2" xfId="20730" xr:uid="{00000000-0005-0000-0000-0000EB250000}"/>
    <cellStyle name="Normal 14 2 3 2 2 2 4 2 2" xfId="47642" xr:uid="{00000000-0005-0000-0000-0000EC250000}"/>
    <cellStyle name="Normal 14 2 3 2 2 2 4 3" xfId="34208" xr:uid="{00000000-0005-0000-0000-0000ED250000}"/>
    <cellStyle name="Normal 14 2 3 2 2 2 5" xfId="16251" xr:uid="{00000000-0005-0000-0000-0000EE250000}"/>
    <cellStyle name="Normal 14 2 3 2 2 2 5 2" xfId="43163" xr:uid="{00000000-0005-0000-0000-0000EF250000}"/>
    <cellStyle name="Normal 14 2 3 2 2 2 6" xfId="29729" xr:uid="{00000000-0005-0000-0000-0000F0250000}"/>
    <cellStyle name="Normal 14 2 3 2 2 3" xfId="3936" xr:uid="{00000000-0005-0000-0000-0000F1250000}"/>
    <cellStyle name="Normal 14 2 3 2 2 3 2" xfId="12893" xr:uid="{00000000-0005-0000-0000-0000F2250000}"/>
    <cellStyle name="Normal 14 2 3 2 2 3 2 2" xfId="26327" xr:uid="{00000000-0005-0000-0000-0000F3250000}"/>
    <cellStyle name="Normal 14 2 3 2 2 3 2 2 2" xfId="53239" xr:uid="{00000000-0005-0000-0000-0000F4250000}"/>
    <cellStyle name="Normal 14 2 3 2 2 3 2 3" xfId="39805" xr:uid="{00000000-0005-0000-0000-0000F5250000}"/>
    <cellStyle name="Normal 14 2 3 2 2 3 3" xfId="8415" xr:uid="{00000000-0005-0000-0000-0000F6250000}"/>
    <cellStyle name="Normal 14 2 3 2 2 3 3 2" xfId="21849" xr:uid="{00000000-0005-0000-0000-0000F7250000}"/>
    <cellStyle name="Normal 14 2 3 2 2 3 3 2 2" xfId="48761" xr:uid="{00000000-0005-0000-0000-0000F8250000}"/>
    <cellStyle name="Normal 14 2 3 2 2 3 3 3" xfId="35327" xr:uid="{00000000-0005-0000-0000-0000F9250000}"/>
    <cellStyle name="Normal 14 2 3 2 2 3 4" xfId="17370" xr:uid="{00000000-0005-0000-0000-0000FA250000}"/>
    <cellStyle name="Normal 14 2 3 2 2 3 4 2" xfId="44282" xr:uid="{00000000-0005-0000-0000-0000FB250000}"/>
    <cellStyle name="Normal 14 2 3 2 2 3 5" xfId="30848" xr:uid="{00000000-0005-0000-0000-0000FC250000}"/>
    <cellStyle name="Normal 14 2 3 2 2 4" xfId="10656" xr:uid="{00000000-0005-0000-0000-0000FD250000}"/>
    <cellStyle name="Normal 14 2 3 2 2 4 2" xfId="24090" xr:uid="{00000000-0005-0000-0000-0000FE250000}"/>
    <cellStyle name="Normal 14 2 3 2 2 4 2 2" xfId="51002" xr:uid="{00000000-0005-0000-0000-0000FF250000}"/>
    <cellStyle name="Normal 14 2 3 2 2 4 3" xfId="37568" xr:uid="{00000000-0005-0000-0000-000000260000}"/>
    <cellStyle name="Normal 14 2 3 2 2 5" xfId="6178" xr:uid="{00000000-0005-0000-0000-000001260000}"/>
    <cellStyle name="Normal 14 2 3 2 2 5 2" xfId="19612" xr:uid="{00000000-0005-0000-0000-000002260000}"/>
    <cellStyle name="Normal 14 2 3 2 2 5 2 2" xfId="46524" xr:uid="{00000000-0005-0000-0000-000003260000}"/>
    <cellStyle name="Normal 14 2 3 2 2 5 3" xfId="33090" xr:uid="{00000000-0005-0000-0000-000004260000}"/>
    <cellStyle name="Normal 14 2 3 2 2 6" xfId="15133" xr:uid="{00000000-0005-0000-0000-000005260000}"/>
    <cellStyle name="Normal 14 2 3 2 2 6 2" xfId="42045" xr:uid="{00000000-0005-0000-0000-000006260000}"/>
    <cellStyle name="Normal 14 2 3 2 2 7" xfId="28611" xr:uid="{00000000-0005-0000-0000-000007260000}"/>
    <cellStyle name="Normal 14 2 3 2 3" xfId="2147" xr:uid="{00000000-0005-0000-0000-000008260000}"/>
    <cellStyle name="Normal 14 2 3 2 3 2" xfId="4384" xr:uid="{00000000-0005-0000-0000-000009260000}"/>
    <cellStyle name="Normal 14 2 3 2 3 2 2" xfId="13341" xr:uid="{00000000-0005-0000-0000-00000A260000}"/>
    <cellStyle name="Normal 14 2 3 2 3 2 2 2" xfId="26775" xr:uid="{00000000-0005-0000-0000-00000B260000}"/>
    <cellStyle name="Normal 14 2 3 2 3 2 2 2 2" xfId="53687" xr:uid="{00000000-0005-0000-0000-00000C260000}"/>
    <cellStyle name="Normal 14 2 3 2 3 2 2 3" xfId="40253" xr:uid="{00000000-0005-0000-0000-00000D260000}"/>
    <cellStyle name="Normal 14 2 3 2 3 2 3" xfId="8863" xr:uid="{00000000-0005-0000-0000-00000E260000}"/>
    <cellStyle name="Normal 14 2 3 2 3 2 3 2" xfId="22297" xr:uid="{00000000-0005-0000-0000-00000F260000}"/>
    <cellStyle name="Normal 14 2 3 2 3 2 3 2 2" xfId="49209" xr:uid="{00000000-0005-0000-0000-000010260000}"/>
    <cellStyle name="Normal 14 2 3 2 3 2 3 3" xfId="35775" xr:uid="{00000000-0005-0000-0000-000011260000}"/>
    <cellStyle name="Normal 14 2 3 2 3 2 4" xfId="17818" xr:uid="{00000000-0005-0000-0000-000012260000}"/>
    <cellStyle name="Normal 14 2 3 2 3 2 4 2" xfId="44730" xr:uid="{00000000-0005-0000-0000-000013260000}"/>
    <cellStyle name="Normal 14 2 3 2 3 2 5" xfId="31296" xr:uid="{00000000-0005-0000-0000-000014260000}"/>
    <cellStyle name="Normal 14 2 3 2 3 3" xfId="11104" xr:uid="{00000000-0005-0000-0000-000015260000}"/>
    <cellStyle name="Normal 14 2 3 2 3 3 2" xfId="24538" xr:uid="{00000000-0005-0000-0000-000016260000}"/>
    <cellStyle name="Normal 14 2 3 2 3 3 2 2" xfId="51450" xr:uid="{00000000-0005-0000-0000-000017260000}"/>
    <cellStyle name="Normal 14 2 3 2 3 3 3" xfId="38016" xr:uid="{00000000-0005-0000-0000-000018260000}"/>
    <cellStyle name="Normal 14 2 3 2 3 4" xfId="6626" xr:uid="{00000000-0005-0000-0000-000019260000}"/>
    <cellStyle name="Normal 14 2 3 2 3 4 2" xfId="20060" xr:uid="{00000000-0005-0000-0000-00001A260000}"/>
    <cellStyle name="Normal 14 2 3 2 3 4 2 2" xfId="46972" xr:uid="{00000000-0005-0000-0000-00001B260000}"/>
    <cellStyle name="Normal 14 2 3 2 3 4 3" xfId="33538" xr:uid="{00000000-0005-0000-0000-00001C260000}"/>
    <cellStyle name="Normal 14 2 3 2 3 5" xfId="15581" xr:uid="{00000000-0005-0000-0000-00001D260000}"/>
    <cellStyle name="Normal 14 2 3 2 3 5 2" xfId="42493" xr:uid="{00000000-0005-0000-0000-00001E260000}"/>
    <cellStyle name="Normal 14 2 3 2 3 6" xfId="29059" xr:uid="{00000000-0005-0000-0000-00001F260000}"/>
    <cellStyle name="Normal 14 2 3 2 4" xfId="3266" xr:uid="{00000000-0005-0000-0000-000020260000}"/>
    <cellStyle name="Normal 14 2 3 2 4 2" xfId="12223" xr:uid="{00000000-0005-0000-0000-000021260000}"/>
    <cellStyle name="Normal 14 2 3 2 4 2 2" xfId="25657" xr:uid="{00000000-0005-0000-0000-000022260000}"/>
    <cellStyle name="Normal 14 2 3 2 4 2 2 2" xfId="52569" xr:uid="{00000000-0005-0000-0000-000023260000}"/>
    <cellStyle name="Normal 14 2 3 2 4 2 3" xfId="39135" xr:uid="{00000000-0005-0000-0000-000024260000}"/>
    <cellStyle name="Normal 14 2 3 2 4 3" xfId="7745" xr:uid="{00000000-0005-0000-0000-000025260000}"/>
    <cellStyle name="Normal 14 2 3 2 4 3 2" xfId="21179" xr:uid="{00000000-0005-0000-0000-000026260000}"/>
    <cellStyle name="Normal 14 2 3 2 4 3 2 2" xfId="48091" xr:uid="{00000000-0005-0000-0000-000027260000}"/>
    <cellStyle name="Normal 14 2 3 2 4 3 3" xfId="34657" xr:uid="{00000000-0005-0000-0000-000028260000}"/>
    <cellStyle name="Normal 14 2 3 2 4 4" xfId="16700" xr:uid="{00000000-0005-0000-0000-000029260000}"/>
    <cellStyle name="Normal 14 2 3 2 4 4 2" xfId="43612" xr:uid="{00000000-0005-0000-0000-00002A260000}"/>
    <cellStyle name="Normal 14 2 3 2 4 5" xfId="30178" xr:uid="{00000000-0005-0000-0000-00002B260000}"/>
    <cellStyle name="Normal 14 2 3 2 5" xfId="9986" xr:uid="{00000000-0005-0000-0000-00002C260000}"/>
    <cellStyle name="Normal 14 2 3 2 5 2" xfId="23420" xr:uid="{00000000-0005-0000-0000-00002D260000}"/>
    <cellStyle name="Normal 14 2 3 2 5 2 2" xfId="50332" xr:uid="{00000000-0005-0000-0000-00002E260000}"/>
    <cellStyle name="Normal 14 2 3 2 5 3" xfId="36898" xr:uid="{00000000-0005-0000-0000-00002F260000}"/>
    <cellStyle name="Normal 14 2 3 2 6" xfId="5508" xr:uid="{00000000-0005-0000-0000-000030260000}"/>
    <cellStyle name="Normal 14 2 3 2 6 2" xfId="18942" xr:uid="{00000000-0005-0000-0000-000031260000}"/>
    <cellStyle name="Normal 14 2 3 2 6 2 2" xfId="45854" xr:uid="{00000000-0005-0000-0000-000032260000}"/>
    <cellStyle name="Normal 14 2 3 2 6 3" xfId="32420" xr:uid="{00000000-0005-0000-0000-000033260000}"/>
    <cellStyle name="Normal 14 2 3 2 7" xfId="14463" xr:uid="{00000000-0005-0000-0000-000034260000}"/>
    <cellStyle name="Normal 14 2 3 2 7 2" xfId="41375" xr:uid="{00000000-0005-0000-0000-000035260000}"/>
    <cellStyle name="Normal 14 2 3 2 8" xfId="27941" xr:uid="{00000000-0005-0000-0000-000036260000}"/>
    <cellStyle name="Normal 14 2 3 3" xfId="1253" xr:uid="{00000000-0005-0000-0000-000037260000}"/>
    <cellStyle name="Normal 14 2 3 3 2" xfId="2371" xr:uid="{00000000-0005-0000-0000-000038260000}"/>
    <cellStyle name="Normal 14 2 3 3 2 2" xfId="4608" xr:uid="{00000000-0005-0000-0000-000039260000}"/>
    <cellStyle name="Normal 14 2 3 3 2 2 2" xfId="13565" xr:uid="{00000000-0005-0000-0000-00003A260000}"/>
    <cellStyle name="Normal 14 2 3 3 2 2 2 2" xfId="26999" xr:uid="{00000000-0005-0000-0000-00003B260000}"/>
    <cellStyle name="Normal 14 2 3 3 2 2 2 2 2" xfId="53911" xr:uid="{00000000-0005-0000-0000-00003C260000}"/>
    <cellStyle name="Normal 14 2 3 3 2 2 2 3" xfId="40477" xr:uid="{00000000-0005-0000-0000-00003D260000}"/>
    <cellStyle name="Normal 14 2 3 3 2 2 3" xfId="9087" xr:uid="{00000000-0005-0000-0000-00003E260000}"/>
    <cellStyle name="Normal 14 2 3 3 2 2 3 2" xfId="22521" xr:uid="{00000000-0005-0000-0000-00003F260000}"/>
    <cellStyle name="Normal 14 2 3 3 2 2 3 2 2" xfId="49433" xr:uid="{00000000-0005-0000-0000-000040260000}"/>
    <cellStyle name="Normal 14 2 3 3 2 2 3 3" xfId="35999" xr:uid="{00000000-0005-0000-0000-000041260000}"/>
    <cellStyle name="Normal 14 2 3 3 2 2 4" xfId="18042" xr:uid="{00000000-0005-0000-0000-000042260000}"/>
    <cellStyle name="Normal 14 2 3 3 2 2 4 2" xfId="44954" xr:uid="{00000000-0005-0000-0000-000043260000}"/>
    <cellStyle name="Normal 14 2 3 3 2 2 5" xfId="31520" xr:uid="{00000000-0005-0000-0000-000044260000}"/>
    <cellStyle name="Normal 14 2 3 3 2 3" xfId="11328" xr:uid="{00000000-0005-0000-0000-000045260000}"/>
    <cellStyle name="Normal 14 2 3 3 2 3 2" xfId="24762" xr:uid="{00000000-0005-0000-0000-000046260000}"/>
    <cellStyle name="Normal 14 2 3 3 2 3 2 2" xfId="51674" xr:uid="{00000000-0005-0000-0000-000047260000}"/>
    <cellStyle name="Normal 14 2 3 3 2 3 3" xfId="38240" xr:uid="{00000000-0005-0000-0000-000048260000}"/>
    <cellStyle name="Normal 14 2 3 3 2 4" xfId="6850" xr:uid="{00000000-0005-0000-0000-000049260000}"/>
    <cellStyle name="Normal 14 2 3 3 2 4 2" xfId="20284" xr:uid="{00000000-0005-0000-0000-00004A260000}"/>
    <cellStyle name="Normal 14 2 3 3 2 4 2 2" xfId="47196" xr:uid="{00000000-0005-0000-0000-00004B260000}"/>
    <cellStyle name="Normal 14 2 3 3 2 4 3" xfId="33762" xr:uid="{00000000-0005-0000-0000-00004C260000}"/>
    <cellStyle name="Normal 14 2 3 3 2 5" xfId="15805" xr:uid="{00000000-0005-0000-0000-00004D260000}"/>
    <cellStyle name="Normal 14 2 3 3 2 5 2" xfId="42717" xr:uid="{00000000-0005-0000-0000-00004E260000}"/>
    <cellStyle name="Normal 14 2 3 3 2 6" xfId="29283" xr:uid="{00000000-0005-0000-0000-00004F260000}"/>
    <cellStyle name="Normal 14 2 3 3 3" xfId="3490" xr:uid="{00000000-0005-0000-0000-000050260000}"/>
    <cellStyle name="Normal 14 2 3 3 3 2" xfId="12447" xr:uid="{00000000-0005-0000-0000-000051260000}"/>
    <cellStyle name="Normal 14 2 3 3 3 2 2" xfId="25881" xr:uid="{00000000-0005-0000-0000-000052260000}"/>
    <cellStyle name="Normal 14 2 3 3 3 2 2 2" xfId="52793" xr:uid="{00000000-0005-0000-0000-000053260000}"/>
    <cellStyle name="Normal 14 2 3 3 3 2 3" xfId="39359" xr:uid="{00000000-0005-0000-0000-000054260000}"/>
    <cellStyle name="Normal 14 2 3 3 3 3" xfId="7969" xr:uid="{00000000-0005-0000-0000-000055260000}"/>
    <cellStyle name="Normal 14 2 3 3 3 3 2" xfId="21403" xr:uid="{00000000-0005-0000-0000-000056260000}"/>
    <cellStyle name="Normal 14 2 3 3 3 3 2 2" xfId="48315" xr:uid="{00000000-0005-0000-0000-000057260000}"/>
    <cellStyle name="Normal 14 2 3 3 3 3 3" xfId="34881" xr:uid="{00000000-0005-0000-0000-000058260000}"/>
    <cellStyle name="Normal 14 2 3 3 3 4" xfId="16924" xr:uid="{00000000-0005-0000-0000-000059260000}"/>
    <cellStyle name="Normal 14 2 3 3 3 4 2" xfId="43836" xr:uid="{00000000-0005-0000-0000-00005A260000}"/>
    <cellStyle name="Normal 14 2 3 3 3 5" xfId="30402" xr:uid="{00000000-0005-0000-0000-00005B260000}"/>
    <cellStyle name="Normal 14 2 3 3 4" xfId="10210" xr:uid="{00000000-0005-0000-0000-00005C260000}"/>
    <cellStyle name="Normal 14 2 3 3 4 2" xfId="23644" xr:uid="{00000000-0005-0000-0000-00005D260000}"/>
    <cellStyle name="Normal 14 2 3 3 4 2 2" xfId="50556" xr:uid="{00000000-0005-0000-0000-00005E260000}"/>
    <cellStyle name="Normal 14 2 3 3 4 3" xfId="37122" xr:uid="{00000000-0005-0000-0000-00005F260000}"/>
    <cellStyle name="Normal 14 2 3 3 5" xfId="5732" xr:uid="{00000000-0005-0000-0000-000060260000}"/>
    <cellStyle name="Normal 14 2 3 3 5 2" xfId="19166" xr:uid="{00000000-0005-0000-0000-000061260000}"/>
    <cellStyle name="Normal 14 2 3 3 5 2 2" xfId="46078" xr:uid="{00000000-0005-0000-0000-000062260000}"/>
    <cellStyle name="Normal 14 2 3 3 5 3" xfId="32644" xr:uid="{00000000-0005-0000-0000-000063260000}"/>
    <cellStyle name="Normal 14 2 3 3 6" xfId="14687" xr:uid="{00000000-0005-0000-0000-000064260000}"/>
    <cellStyle name="Normal 14 2 3 3 6 2" xfId="41599" xr:uid="{00000000-0005-0000-0000-000065260000}"/>
    <cellStyle name="Normal 14 2 3 3 7" xfId="28165" xr:uid="{00000000-0005-0000-0000-000066260000}"/>
    <cellStyle name="Normal 14 2 3 4" xfId="1476" xr:uid="{00000000-0005-0000-0000-000067260000}"/>
    <cellStyle name="Normal 14 2 3 4 2" xfId="2594" xr:uid="{00000000-0005-0000-0000-000068260000}"/>
    <cellStyle name="Normal 14 2 3 4 2 2" xfId="4831" xr:uid="{00000000-0005-0000-0000-000069260000}"/>
    <cellStyle name="Normal 14 2 3 4 2 2 2" xfId="13788" xr:uid="{00000000-0005-0000-0000-00006A260000}"/>
    <cellStyle name="Normal 14 2 3 4 2 2 2 2" xfId="27222" xr:uid="{00000000-0005-0000-0000-00006B260000}"/>
    <cellStyle name="Normal 14 2 3 4 2 2 2 2 2" xfId="54134" xr:uid="{00000000-0005-0000-0000-00006C260000}"/>
    <cellStyle name="Normal 14 2 3 4 2 2 2 3" xfId="40700" xr:uid="{00000000-0005-0000-0000-00006D260000}"/>
    <cellStyle name="Normal 14 2 3 4 2 2 3" xfId="9310" xr:uid="{00000000-0005-0000-0000-00006E260000}"/>
    <cellStyle name="Normal 14 2 3 4 2 2 3 2" xfId="22744" xr:uid="{00000000-0005-0000-0000-00006F260000}"/>
    <cellStyle name="Normal 14 2 3 4 2 2 3 2 2" xfId="49656" xr:uid="{00000000-0005-0000-0000-000070260000}"/>
    <cellStyle name="Normal 14 2 3 4 2 2 3 3" xfId="36222" xr:uid="{00000000-0005-0000-0000-000071260000}"/>
    <cellStyle name="Normal 14 2 3 4 2 2 4" xfId="18265" xr:uid="{00000000-0005-0000-0000-000072260000}"/>
    <cellStyle name="Normal 14 2 3 4 2 2 4 2" xfId="45177" xr:uid="{00000000-0005-0000-0000-000073260000}"/>
    <cellStyle name="Normal 14 2 3 4 2 2 5" xfId="31743" xr:uid="{00000000-0005-0000-0000-000074260000}"/>
    <cellStyle name="Normal 14 2 3 4 2 3" xfId="11551" xr:uid="{00000000-0005-0000-0000-000075260000}"/>
    <cellStyle name="Normal 14 2 3 4 2 3 2" xfId="24985" xr:uid="{00000000-0005-0000-0000-000076260000}"/>
    <cellStyle name="Normal 14 2 3 4 2 3 2 2" xfId="51897" xr:uid="{00000000-0005-0000-0000-000077260000}"/>
    <cellStyle name="Normal 14 2 3 4 2 3 3" xfId="38463" xr:uid="{00000000-0005-0000-0000-000078260000}"/>
    <cellStyle name="Normal 14 2 3 4 2 4" xfId="7073" xr:uid="{00000000-0005-0000-0000-000079260000}"/>
    <cellStyle name="Normal 14 2 3 4 2 4 2" xfId="20507" xr:uid="{00000000-0005-0000-0000-00007A260000}"/>
    <cellStyle name="Normal 14 2 3 4 2 4 2 2" xfId="47419" xr:uid="{00000000-0005-0000-0000-00007B260000}"/>
    <cellStyle name="Normal 14 2 3 4 2 4 3" xfId="33985" xr:uid="{00000000-0005-0000-0000-00007C260000}"/>
    <cellStyle name="Normal 14 2 3 4 2 5" xfId="16028" xr:uid="{00000000-0005-0000-0000-00007D260000}"/>
    <cellStyle name="Normal 14 2 3 4 2 5 2" xfId="42940" xr:uid="{00000000-0005-0000-0000-00007E260000}"/>
    <cellStyle name="Normal 14 2 3 4 2 6" xfId="29506" xr:uid="{00000000-0005-0000-0000-00007F260000}"/>
    <cellStyle name="Normal 14 2 3 4 3" xfId="3713" xr:uid="{00000000-0005-0000-0000-000080260000}"/>
    <cellStyle name="Normal 14 2 3 4 3 2" xfId="12670" xr:uid="{00000000-0005-0000-0000-000081260000}"/>
    <cellStyle name="Normal 14 2 3 4 3 2 2" xfId="26104" xr:uid="{00000000-0005-0000-0000-000082260000}"/>
    <cellStyle name="Normal 14 2 3 4 3 2 2 2" xfId="53016" xr:uid="{00000000-0005-0000-0000-000083260000}"/>
    <cellStyle name="Normal 14 2 3 4 3 2 3" xfId="39582" xr:uid="{00000000-0005-0000-0000-000084260000}"/>
    <cellStyle name="Normal 14 2 3 4 3 3" xfId="8192" xr:uid="{00000000-0005-0000-0000-000085260000}"/>
    <cellStyle name="Normal 14 2 3 4 3 3 2" xfId="21626" xr:uid="{00000000-0005-0000-0000-000086260000}"/>
    <cellStyle name="Normal 14 2 3 4 3 3 2 2" xfId="48538" xr:uid="{00000000-0005-0000-0000-000087260000}"/>
    <cellStyle name="Normal 14 2 3 4 3 3 3" xfId="35104" xr:uid="{00000000-0005-0000-0000-000088260000}"/>
    <cellStyle name="Normal 14 2 3 4 3 4" xfId="17147" xr:uid="{00000000-0005-0000-0000-000089260000}"/>
    <cellStyle name="Normal 14 2 3 4 3 4 2" xfId="44059" xr:uid="{00000000-0005-0000-0000-00008A260000}"/>
    <cellStyle name="Normal 14 2 3 4 3 5" xfId="30625" xr:uid="{00000000-0005-0000-0000-00008B260000}"/>
    <cellStyle name="Normal 14 2 3 4 4" xfId="10433" xr:uid="{00000000-0005-0000-0000-00008C260000}"/>
    <cellStyle name="Normal 14 2 3 4 4 2" xfId="23867" xr:uid="{00000000-0005-0000-0000-00008D260000}"/>
    <cellStyle name="Normal 14 2 3 4 4 2 2" xfId="50779" xr:uid="{00000000-0005-0000-0000-00008E260000}"/>
    <cellStyle name="Normal 14 2 3 4 4 3" xfId="37345" xr:uid="{00000000-0005-0000-0000-00008F260000}"/>
    <cellStyle name="Normal 14 2 3 4 5" xfId="5955" xr:uid="{00000000-0005-0000-0000-000090260000}"/>
    <cellStyle name="Normal 14 2 3 4 5 2" xfId="19389" xr:uid="{00000000-0005-0000-0000-000091260000}"/>
    <cellStyle name="Normal 14 2 3 4 5 2 2" xfId="46301" xr:uid="{00000000-0005-0000-0000-000092260000}"/>
    <cellStyle name="Normal 14 2 3 4 5 3" xfId="32867" xr:uid="{00000000-0005-0000-0000-000093260000}"/>
    <cellStyle name="Normal 14 2 3 4 6" xfId="14910" xr:uid="{00000000-0005-0000-0000-000094260000}"/>
    <cellStyle name="Normal 14 2 3 4 6 2" xfId="41822" xr:uid="{00000000-0005-0000-0000-000095260000}"/>
    <cellStyle name="Normal 14 2 3 4 7" xfId="28388" xr:uid="{00000000-0005-0000-0000-000096260000}"/>
    <cellStyle name="Normal 14 2 3 5" xfId="1924" xr:uid="{00000000-0005-0000-0000-000097260000}"/>
    <cellStyle name="Normal 14 2 3 5 2" xfId="4161" xr:uid="{00000000-0005-0000-0000-000098260000}"/>
    <cellStyle name="Normal 14 2 3 5 2 2" xfId="13118" xr:uid="{00000000-0005-0000-0000-000099260000}"/>
    <cellStyle name="Normal 14 2 3 5 2 2 2" xfId="26552" xr:uid="{00000000-0005-0000-0000-00009A260000}"/>
    <cellStyle name="Normal 14 2 3 5 2 2 2 2" xfId="53464" xr:uid="{00000000-0005-0000-0000-00009B260000}"/>
    <cellStyle name="Normal 14 2 3 5 2 2 3" xfId="40030" xr:uid="{00000000-0005-0000-0000-00009C260000}"/>
    <cellStyle name="Normal 14 2 3 5 2 3" xfId="8640" xr:uid="{00000000-0005-0000-0000-00009D260000}"/>
    <cellStyle name="Normal 14 2 3 5 2 3 2" xfId="22074" xr:uid="{00000000-0005-0000-0000-00009E260000}"/>
    <cellStyle name="Normal 14 2 3 5 2 3 2 2" xfId="48986" xr:uid="{00000000-0005-0000-0000-00009F260000}"/>
    <cellStyle name="Normal 14 2 3 5 2 3 3" xfId="35552" xr:uid="{00000000-0005-0000-0000-0000A0260000}"/>
    <cellStyle name="Normal 14 2 3 5 2 4" xfId="17595" xr:uid="{00000000-0005-0000-0000-0000A1260000}"/>
    <cellStyle name="Normal 14 2 3 5 2 4 2" xfId="44507" xr:uid="{00000000-0005-0000-0000-0000A2260000}"/>
    <cellStyle name="Normal 14 2 3 5 2 5" xfId="31073" xr:uid="{00000000-0005-0000-0000-0000A3260000}"/>
    <cellStyle name="Normal 14 2 3 5 3" xfId="10881" xr:uid="{00000000-0005-0000-0000-0000A4260000}"/>
    <cellStyle name="Normal 14 2 3 5 3 2" xfId="24315" xr:uid="{00000000-0005-0000-0000-0000A5260000}"/>
    <cellStyle name="Normal 14 2 3 5 3 2 2" xfId="51227" xr:uid="{00000000-0005-0000-0000-0000A6260000}"/>
    <cellStyle name="Normal 14 2 3 5 3 3" xfId="37793" xr:uid="{00000000-0005-0000-0000-0000A7260000}"/>
    <cellStyle name="Normal 14 2 3 5 4" xfId="6403" xr:uid="{00000000-0005-0000-0000-0000A8260000}"/>
    <cellStyle name="Normal 14 2 3 5 4 2" xfId="19837" xr:uid="{00000000-0005-0000-0000-0000A9260000}"/>
    <cellStyle name="Normal 14 2 3 5 4 2 2" xfId="46749" xr:uid="{00000000-0005-0000-0000-0000AA260000}"/>
    <cellStyle name="Normal 14 2 3 5 4 3" xfId="33315" xr:uid="{00000000-0005-0000-0000-0000AB260000}"/>
    <cellStyle name="Normal 14 2 3 5 5" xfId="15358" xr:uid="{00000000-0005-0000-0000-0000AC260000}"/>
    <cellStyle name="Normal 14 2 3 5 5 2" xfId="42270" xr:uid="{00000000-0005-0000-0000-0000AD260000}"/>
    <cellStyle name="Normal 14 2 3 5 6" xfId="28836" xr:uid="{00000000-0005-0000-0000-0000AE260000}"/>
    <cellStyle name="Normal 14 2 3 6" xfId="3043" xr:uid="{00000000-0005-0000-0000-0000AF260000}"/>
    <cellStyle name="Normal 14 2 3 6 2" xfId="12000" xr:uid="{00000000-0005-0000-0000-0000B0260000}"/>
    <cellStyle name="Normal 14 2 3 6 2 2" xfId="25434" xr:uid="{00000000-0005-0000-0000-0000B1260000}"/>
    <cellStyle name="Normal 14 2 3 6 2 2 2" xfId="52346" xr:uid="{00000000-0005-0000-0000-0000B2260000}"/>
    <cellStyle name="Normal 14 2 3 6 2 3" xfId="38912" xr:uid="{00000000-0005-0000-0000-0000B3260000}"/>
    <cellStyle name="Normal 14 2 3 6 3" xfId="7522" xr:uid="{00000000-0005-0000-0000-0000B4260000}"/>
    <cellStyle name="Normal 14 2 3 6 3 2" xfId="20956" xr:uid="{00000000-0005-0000-0000-0000B5260000}"/>
    <cellStyle name="Normal 14 2 3 6 3 2 2" xfId="47868" xr:uid="{00000000-0005-0000-0000-0000B6260000}"/>
    <cellStyle name="Normal 14 2 3 6 3 3" xfId="34434" xr:uid="{00000000-0005-0000-0000-0000B7260000}"/>
    <cellStyle name="Normal 14 2 3 6 4" xfId="16477" xr:uid="{00000000-0005-0000-0000-0000B8260000}"/>
    <cellStyle name="Normal 14 2 3 6 4 2" xfId="43389" xr:uid="{00000000-0005-0000-0000-0000B9260000}"/>
    <cellStyle name="Normal 14 2 3 6 5" xfId="29955" xr:uid="{00000000-0005-0000-0000-0000BA260000}"/>
    <cellStyle name="Normal 14 2 3 7" xfId="9763" xr:uid="{00000000-0005-0000-0000-0000BB260000}"/>
    <cellStyle name="Normal 14 2 3 7 2" xfId="23197" xr:uid="{00000000-0005-0000-0000-0000BC260000}"/>
    <cellStyle name="Normal 14 2 3 7 2 2" xfId="50109" xr:uid="{00000000-0005-0000-0000-0000BD260000}"/>
    <cellStyle name="Normal 14 2 3 7 3" xfId="36675" xr:uid="{00000000-0005-0000-0000-0000BE260000}"/>
    <cellStyle name="Normal 14 2 3 8" xfId="5285" xr:uid="{00000000-0005-0000-0000-0000BF260000}"/>
    <cellStyle name="Normal 14 2 3 8 2" xfId="18719" xr:uid="{00000000-0005-0000-0000-0000C0260000}"/>
    <cellStyle name="Normal 14 2 3 8 2 2" xfId="45631" xr:uid="{00000000-0005-0000-0000-0000C1260000}"/>
    <cellStyle name="Normal 14 2 3 8 3" xfId="32197" xr:uid="{00000000-0005-0000-0000-0000C2260000}"/>
    <cellStyle name="Normal 14 2 3 9" xfId="14240" xr:uid="{00000000-0005-0000-0000-0000C3260000}"/>
    <cellStyle name="Normal 14 2 3 9 2" xfId="41152" xr:uid="{00000000-0005-0000-0000-0000C4260000}"/>
    <cellStyle name="Normal 14 2 4" xfId="956" xr:uid="{00000000-0005-0000-0000-0000C5260000}"/>
    <cellStyle name="Normal 14 2 4 2" xfId="1627" xr:uid="{00000000-0005-0000-0000-0000C6260000}"/>
    <cellStyle name="Normal 14 2 4 2 2" xfId="2745" xr:uid="{00000000-0005-0000-0000-0000C7260000}"/>
    <cellStyle name="Normal 14 2 4 2 2 2" xfId="4982" xr:uid="{00000000-0005-0000-0000-0000C8260000}"/>
    <cellStyle name="Normal 14 2 4 2 2 2 2" xfId="13939" xr:uid="{00000000-0005-0000-0000-0000C9260000}"/>
    <cellStyle name="Normal 14 2 4 2 2 2 2 2" xfId="27373" xr:uid="{00000000-0005-0000-0000-0000CA260000}"/>
    <cellStyle name="Normal 14 2 4 2 2 2 2 2 2" xfId="54285" xr:uid="{00000000-0005-0000-0000-0000CB260000}"/>
    <cellStyle name="Normal 14 2 4 2 2 2 2 3" xfId="40851" xr:uid="{00000000-0005-0000-0000-0000CC260000}"/>
    <cellStyle name="Normal 14 2 4 2 2 2 3" xfId="9461" xr:uid="{00000000-0005-0000-0000-0000CD260000}"/>
    <cellStyle name="Normal 14 2 4 2 2 2 3 2" xfId="22895" xr:uid="{00000000-0005-0000-0000-0000CE260000}"/>
    <cellStyle name="Normal 14 2 4 2 2 2 3 2 2" xfId="49807" xr:uid="{00000000-0005-0000-0000-0000CF260000}"/>
    <cellStyle name="Normal 14 2 4 2 2 2 3 3" xfId="36373" xr:uid="{00000000-0005-0000-0000-0000D0260000}"/>
    <cellStyle name="Normal 14 2 4 2 2 2 4" xfId="18416" xr:uid="{00000000-0005-0000-0000-0000D1260000}"/>
    <cellStyle name="Normal 14 2 4 2 2 2 4 2" xfId="45328" xr:uid="{00000000-0005-0000-0000-0000D2260000}"/>
    <cellStyle name="Normal 14 2 4 2 2 2 5" xfId="31894" xr:uid="{00000000-0005-0000-0000-0000D3260000}"/>
    <cellStyle name="Normal 14 2 4 2 2 3" xfId="11702" xr:uid="{00000000-0005-0000-0000-0000D4260000}"/>
    <cellStyle name="Normal 14 2 4 2 2 3 2" xfId="25136" xr:uid="{00000000-0005-0000-0000-0000D5260000}"/>
    <cellStyle name="Normal 14 2 4 2 2 3 2 2" xfId="52048" xr:uid="{00000000-0005-0000-0000-0000D6260000}"/>
    <cellStyle name="Normal 14 2 4 2 2 3 3" xfId="38614" xr:uid="{00000000-0005-0000-0000-0000D7260000}"/>
    <cellStyle name="Normal 14 2 4 2 2 4" xfId="7224" xr:uid="{00000000-0005-0000-0000-0000D8260000}"/>
    <cellStyle name="Normal 14 2 4 2 2 4 2" xfId="20658" xr:uid="{00000000-0005-0000-0000-0000D9260000}"/>
    <cellStyle name="Normal 14 2 4 2 2 4 2 2" xfId="47570" xr:uid="{00000000-0005-0000-0000-0000DA260000}"/>
    <cellStyle name="Normal 14 2 4 2 2 4 3" xfId="34136" xr:uid="{00000000-0005-0000-0000-0000DB260000}"/>
    <cellStyle name="Normal 14 2 4 2 2 5" xfId="16179" xr:uid="{00000000-0005-0000-0000-0000DC260000}"/>
    <cellStyle name="Normal 14 2 4 2 2 5 2" xfId="43091" xr:uid="{00000000-0005-0000-0000-0000DD260000}"/>
    <cellStyle name="Normal 14 2 4 2 2 6" xfId="29657" xr:uid="{00000000-0005-0000-0000-0000DE260000}"/>
    <cellStyle name="Normal 14 2 4 2 3" xfId="3864" xr:uid="{00000000-0005-0000-0000-0000DF260000}"/>
    <cellStyle name="Normal 14 2 4 2 3 2" xfId="12821" xr:uid="{00000000-0005-0000-0000-0000E0260000}"/>
    <cellStyle name="Normal 14 2 4 2 3 2 2" xfId="26255" xr:uid="{00000000-0005-0000-0000-0000E1260000}"/>
    <cellStyle name="Normal 14 2 4 2 3 2 2 2" xfId="53167" xr:uid="{00000000-0005-0000-0000-0000E2260000}"/>
    <cellStyle name="Normal 14 2 4 2 3 2 3" xfId="39733" xr:uid="{00000000-0005-0000-0000-0000E3260000}"/>
    <cellStyle name="Normal 14 2 4 2 3 3" xfId="8343" xr:uid="{00000000-0005-0000-0000-0000E4260000}"/>
    <cellStyle name="Normal 14 2 4 2 3 3 2" xfId="21777" xr:uid="{00000000-0005-0000-0000-0000E5260000}"/>
    <cellStyle name="Normal 14 2 4 2 3 3 2 2" xfId="48689" xr:uid="{00000000-0005-0000-0000-0000E6260000}"/>
    <cellStyle name="Normal 14 2 4 2 3 3 3" xfId="35255" xr:uid="{00000000-0005-0000-0000-0000E7260000}"/>
    <cellStyle name="Normal 14 2 4 2 3 4" xfId="17298" xr:uid="{00000000-0005-0000-0000-0000E8260000}"/>
    <cellStyle name="Normal 14 2 4 2 3 4 2" xfId="44210" xr:uid="{00000000-0005-0000-0000-0000E9260000}"/>
    <cellStyle name="Normal 14 2 4 2 3 5" xfId="30776" xr:uid="{00000000-0005-0000-0000-0000EA260000}"/>
    <cellStyle name="Normal 14 2 4 2 4" xfId="10584" xr:uid="{00000000-0005-0000-0000-0000EB260000}"/>
    <cellStyle name="Normal 14 2 4 2 4 2" xfId="24018" xr:uid="{00000000-0005-0000-0000-0000EC260000}"/>
    <cellStyle name="Normal 14 2 4 2 4 2 2" xfId="50930" xr:uid="{00000000-0005-0000-0000-0000ED260000}"/>
    <cellStyle name="Normal 14 2 4 2 4 3" xfId="37496" xr:uid="{00000000-0005-0000-0000-0000EE260000}"/>
    <cellStyle name="Normal 14 2 4 2 5" xfId="6106" xr:uid="{00000000-0005-0000-0000-0000EF260000}"/>
    <cellStyle name="Normal 14 2 4 2 5 2" xfId="19540" xr:uid="{00000000-0005-0000-0000-0000F0260000}"/>
    <cellStyle name="Normal 14 2 4 2 5 2 2" xfId="46452" xr:uid="{00000000-0005-0000-0000-0000F1260000}"/>
    <cellStyle name="Normal 14 2 4 2 5 3" xfId="33018" xr:uid="{00000000-0005-0000-0000-0000F2260000}"/>
    <cellStyle name="Normal 14 2 4 2 6" xfId="15061" xr:uid="{00000000-0005-0000-0000-0000F3260000}"/>
    <cellStyle name="Normal 14 2 4 2 6 2" xfId="41973" xr:uid="{00000000-0005-0000-0000-0000F4260000}"/>
    <cellStyle name="Normal 14 2 4 2 7" xfId="28539" xr:uid="{00000000-0005-0000-0000-0000F5260000}"/>
    <cellStyle name="Normal 14 2 4 3" xfId="2075" xr:uid="{00000000-0005-0000-0000-0000F6260000}"/>
    <cellStyle name="Normal 14 2 4 3 2" xfId="4312" xr:uid="{00000000-0005-0000-0000-0000F7260000}"/>
    <cellStyle name="Normal 14 2 4 3 2 2" xfId="13269" xr:uid="{00000000-0005-0000-0000-0000F8260000}"/>
    <cellStyle name="Normal 14 2 4 3 2 2 2" xfId="26703" xr:uid="{00000000-0005-0000-0000-0000F9260000}"/>
    <cellStyle name="Normal 14 2 4 3 2 2 2 2" xfId="53615" xr:uid="{00000000-0005-0000-0000-0000FA260000}"/>
    <cellStyle name="Normal 14 2 4 3 2 2 3" xfId="40181" xr:uid="{00000000-0005-0000-0000-0000FB260000}"/>
    <cellStyle name="Normal 14 2 4 3 2 3" xfId="8791" xr:uid="{00000000-0005-0000-0000-0000FC260000}"/>
    <cellStyle name="Normal 14 2 4 3 2 3 2" xfId="22225" xr:uid="{00000000-0005-0000-0000-0000FD260000}"/>
    <cellStyle name="Normal 14 2 4 3 2 3 2 2" xfId="49137" xr:uid="{00000000-0005-0000-0000-0000FE260000}"/>
    <cellStyle name="Normal 14 2 4 3 2 3 3" xfId="35703" xr:uid="{00000000-0005-0000-0000-0000FF260000}"/>
    <cellStyle name="Normal 14 2 4 3 2 4" xfId="17746" xr:uid="{00000000-0005-0000-0000-000000270000}"/>
    <cellStyle name="Normal 14 2 4 3 2 4 2" xfId="44658" xr:uid="{00000000-0005-0000-0000-000001270000}"/>
    <cellStyle name="Normal 14 2 4 3 2 5" xfId="31224" xr:uid="{00000000-0005-0000-0000-000002270000}"/>
    <cellStyle name="Normal 14 2 4 3 3" xfId="11032" xr:uid="{00000000-0005-0000-0000-000003270000}"/>
    <cellStyle name="Normal 14 2 4 3 3 2" xfId="24466" xr:uid="{00000000-0005-0000-0000-000004270000}"/>
    <cellStyle name="Normal 14 2 4 3 3 2 2" xfId="51378" xr:uid="{00000000-0005-0000-0000-000005270000}"/>
    <cellStyle name="Normal 14 2 4 3 3 3" xfId="37944" xr:uid="{00000000-0005-0000-0000-000006270000}"/>
    <cellStyle name="Normal 14 2 4 3 4" xfId="6554" xr:uid="{00000000-0005-0000-0000-000007270000}"/>
    <cellStyle name="Normal 14 2 4 3 4 2" xfId="19988" xr:uid="{00000000-0005-0000-0000-000008270000}"/>
    <cellStyle name="Normal 14 2 4 3 4 2 2" xfId="46900" xr:uid="{00000000-0005-0000-0000-000009270000}"/>
    <cellStyle name="Normal 14 2 4 3 4 3" xfId="33466" xr:uid="{00000000-0005-0000-0000-00000A270000}"/>
    <cellStyle name="Normal 14 2 4 3 5" xfId="15509" xr:uid="{00000000-0005-0000-0000-00000B270000}"/>
    <cellStyle name="Normal 14 2 4 3 5 2" xfId="42421" xr:uid="{00000000-0005-0000-0000-00000C270000}"/>
    <cellStyle name="Normal 14 2 4 3 6" xfId="28987" xr:uid="{00000000-0005-0000-0000-00000D270000}"/>
    <cellStyle name="Normal 14 2 4 4" xfId="3194" xr:uid="{00000000-0005-0000-0000-00000E270000}"/>
    <cellStyle name="Normal 14 2 4 4 2" xfId="12151" xr:uid="{00000000-0005-0000-0000-00000F270000}"/>
    <cellStyle name="Normal 14 2 4 4 2 2" xfId="25585" xr:uid="{00000000-0005-0000-0000-000010270000}"/>
    <cellStyle name="Normal 14 2 4 4 2 2 2" xfId="52497" xr:uid="{00000000-0005-0000-0000-000011270000}"/>
    <cellStyle name="Normal 14 2 4 4 2 3" xfId="39063" xr:uid="{00000000-0005-0000-0000-000012270000}"/>
    <cellStyle name="Normal 14 2 4 4 3" xfId="7673" xr:uid="{00000000-0005-0000-0000-000013270000}"/>
    <cellStyle name="Normal 14 2 4 4 3 2" xfId="21107" xr:uid="{00000000-0005-0000-0000-000014270000}"/>
    <cellStyle name="Normal 14 2 4 4 3 2 2" xfId="48019" xr:uid="{00000000-0005-0000-0000-000015270000}"/>
    <cellStyle name="Normal 14 2 4 4 3 3" xfId="34585" xr:uid="{00000000-0005-0000-0000-000016270000}"/>
    <cellStyle name="Normal 14 2 4 4 4" xfId="16628" xr:uid="{00000000-0005-0000-0000-000017270000}"/>
    <cellStyle name="Normal 14 2 4 4 4 2" xfId="43540" xr:uid="{00000000-0005-0000-0000-000018270000}"/>
    <cellStyle name="Normal 14 2 4 4 5" xfId="30106" xr:uid="{00000000-0005-0000-0000-000019270000}"/>
    <cellStyle name="Normal 14 2 4 5" xfId="9914" xr:uid="{00000000-0005-0000-0000-00001A270000}"/>
    <cellStyle name="Normal 14 2 4 5 2" xfId="23348" xr:uid="{00000000-0005-0000-0000-00001B270000}"/>
    <cellStyle name="Normal 14 2 4 5 2 2" xfId="50260" xr:uid="{00000000-0005-0000-0000-00001C270000}"/>
    <cellStyle name="Normal 14 2 4 5 3" xfId="36826" xr:uid="{00000000-0005-0000-0000-00001D270000}"/>
    <cellStyle name="Normal 14 2 4 6" xfId="5436" xr:uid="{00000000-0005-0000-0000-00001E270000}"/>
    <cellStyle name="Normal 14 2 4 6 2" xfId="18870" xr:uid="{00000000-0005-0000-0000-00001F270000}"/>
    <cellStyle name="Normal 14 2 4 6 2 2" xfId="45782" xr:uid="{00000000-0005-0000-0000-000020270000}"/>
    <cellStyle name="Normal 14 2 4 6 3" xfId="32348" xr:uid="{00000000-0005-0000-0000-000021270000}"/>
    <cellStyle name="Normal 14 2 4 7" xfId="14391" xr:uid="{00000000-0005-0000-0000-000022270000}"/>
    <cellStyle name="Normal 14 2 4 7 2" xfId="41303" xr:uid="{00000000-0005-0000-0000-000023270000}"/>
    <cellStyle name="Normal 14 2 4 8" xfId="27869" xr:uid="{00000000-0005-0000-0000-000024270000}"/>
    <cellStyle name="Normal 14 2 5" xfId="1181" xr:uid="{00000000-0005-0000-0000-000025270000}"/>
    <cellStyle name="Normal 14 2 5 2" xfId="2299" xr:uid="{00000000-0005-0000-0000-000026270000}"/>
    <cellStyle name="Normal 14 2 5 2 2" xfId="4536" xr:uid="{00000000-0005-0000-0000-000027270000}"/>
    <cellStyle name="Normal 14 2 5 2 2 2" xfId="13493" xr:uid="{00000000-0005-0000-0000-000028270000}"/>
    <cellStyle name="Normal 14 2 5 2 2 2 2" xfId="26927" xr:uid="{00000000-0005-0000-0000-000029270000}"/>
    <cellStyle name="Normal 14 2 5 2 2 2 2 2" xfId="53839" xr:uid="{00000000-0005-0000-0000-00002A270000}"/>
    <cellStyle name="Normal 14 2 5 2 2 2 3" xfId="40405" xr:uid="{00000000-0005-0000-0000-00002B270000}"/>
    <cellStyle name="Normal 14 2 5 2 2 3" xfId="9015" xr:uid="{00000000-0005-0000-0000-00002C270000}"/>
    <cellStyle name="Normal 14 2 5 2 2 3 2" xfId="22449" xr:uid="{00000000-0005-0000-0000-00002D270000}"/>
    <cellStyle name="Normal 14 2 5 2 2 3 2 2" xfId="49361" xr:uid="{00000000-0005-0000-0000-00002E270000}"/>
    <cellStyle name="Normal 14 2 5 2 2 3 3" xfId="35927" xr:uid="{00000000-0005-0000-0000-00002F270000}"/>
    <cellStyle name="Normal 14 2 5 2 2 4" xfId="17970" xr:uid="{00000000-0005-0000-0000-000030270000}"/>
    <cellStyle name="Normal 14 2 5 2 2 4 2" xfId="44882" xr:uid="{00000000-0005-0000-0000-000031270000}"/>
    <cellStyle name="Normal 14 2 5 2 2 5" xfId="31448" xr:uid="{00000000-0005-0000-0000-000032270000}"/>
    <cellStyle name="Normal 14 2 5 2 3" xfId="11256" xr:uid="{00000000-0005-0000-0000-000033270000}"/>
    <cellStyle name="Normal 14 2 5 2 3 2" xfId="24690" xr:uid="{00000000-0005-0000-0000-000034270000}"/>
    <cellStyle name="Normal 14 2 5 2 3 2 2" xfId="51602" xr:uid="{00000000-0005-0000-0000-000035270000}"/>
    <cellStyle name="Normal 14 2 5 2 3 3" xfId="38168" xr:uid="{00000000-0005-0000-0000-000036270000}"/>
    <cellStyle name="Normal 14 2 5 2 4" xfId="6778" xr:uid="{00000000-0005-0000-0000-000037270000}"/>
    <cellStyle name="Normal 14 2 5 2 4 2" xfId="20212" xr:uid="{00000000-0005-0000-0000-000038270000}"/>
    <cellStyle name="Normal 14 2 5 2 4 2 2" xfId="47124" xr:uid="{00000000-0005-0000-0000-000039270000}"/>
    <cellStyle name="Normal 14 2 5 2 4 3" xfId="33690" xr:uid="{00000000-0005-0000-0000-00003A270000}"/>
    <cellStyle name="Normal 14 2 5 2 5" xfId="15733" xr:uid="{00000000-0005-0000-0000-00003B270000}"/>
    <cellStyle name="Normal 14 2 5 2 5 2" xfId="42645" xr:uid="{00000000-0005-0000-0000-00003C270000}"/>
    <cellStyle name="Normal 14 2 5 2 6" xfId="29211" xr:uid="{00000000-0005-0000-0000-00003D270000}"/>
    <cellStyle name="Normal 14 2 5 3" xfId="3418" xr:uid="{00000000-0005-0000-0000-00003E270000}"/>
    <cellStyle name="Normal 14 2 5 3 2" xfId="12375" xr:uid="{00000000-0005-0000-0000-00003F270000}"/>
    <cellStyle name="Normal 14 2 5 3 2 2" xfId="25809" xr:uid="{00000000-0005-0000-0000-000040270000}"/>
    <cellStyle name="Normal 14 2 5 3 2 2 2" xfId="52721" xr:uid="{00000000-0005-0000-0000-000041270000}"/>
    <cellStyle name="Normal 14 2 5 3 2 3" xfId="39287" xr:uid="{00000000-0005-0000-0000-000042270000}"/>
    <cellStyle name="Normal 14 2 5 3 3" xfId="7897" xr:uid="{00000000-0005-0000-0000-000043270000}"/>
    <cellStyle name="Normal 14 2 5 3 3 2" xfId="21331" xr:uid="{00000000-0005-0000-0000-000044270000}"/>
    <cellStyle name="Normal 14 2 5 3 3 2 2" xfId="48243" xr:uid="{00000000-0005-0000-0000-000045270000}"/>
    <cellStyle name="Normal 14 2 5 3 3 3" xfId="34809" xr:uid="{00000000-0005-0000-0000-000046270000}"/>
    <cellStyle name="Normal 14 2 5 3 4" xfId="16852" xr:uid="{00000000-0005-0000-0000-000047270000}"/>
    <cellStyle name="Normal 14 2 5 3 4 2" xfId="43764" xr:uid="{00000000-0005-0000-0000-000048270000}"/>
    <cellStyle name="Normal 14 2 5 3 5" xfId="30330" xr:uid="{00000000-0005-0000-0000-000049270000}"/>
    <cellStyle name="Normal 14 2 5 4" xfId="10138" xr:uid="{00000000-0005-0000-0000-00004A270000}"/>
    <cellStyle name="Normal 14 2 5 4 2" xfId="23572" xr:uid="{00000000-0005-0000-0000-00004B270000}"/>
    <cellStyle name="Normal 14 2 5 4 2 2" xfId="50484" xr:uid="{00000000-0005-0000-0000-00004C270000}"/>
    <cellStyle name="Normal 14 2 5 4 3" xfId="37050" xr:uid="{00000000-0005-0000-0000-00004D270000}"/>
    <cellStyle name="Normal 14 2 5 5" xfId="5660" xr:uid="{00000000-0005-0000-0000-00004E270000}"/>
    <cellStyle name="Normal 14 2 5 5 2" xfId="19094" xr:uid="{00000000-0005-0000-0000-00004F270000}"/>
    <cellStyle name="Normal 14 2 5 5 2 2" xfId="46006" xr:uid="{00000000-0005-0000-0000-000050270000}"/>
    <cellStyle name="Normal 14 2 5 5 3" xfId="32572" xr:uid="{00000000-0005-0000-0000-000051270000}"/>
    <cellStyle name="Normal 14 2 5 6" xfId="14615" xr:uid="{00000000-0005-0000-0000-000052270000}"/>
    <cellStyle name="Normal 14 2 5 6 2" xfId="41527" xr:uid="{00000000-0005-0000-0000-000053270000}"/>
    <cellStyle name="Normal 14 2 5 7" xfId="28093" xr:uid="{00000000-0005-0000-0000-000054270000}"/>
    <cellStyle name="Normal 14 2 6" xfId="1404" xr:uid="{00000000-0005-0000-0000-000055270000}"/>
    <cellStyle name="Normal 14 2 6 2" xfId="2522" xr:uid="{00000000-0005-0000-0000-000056270000}"/>
    <cellStyle name="Normal 14 2 6 2 2" xfId="4759" xr:uid="{00000000-0005-0000-0000-000057270000}"/>
    <cellStyle name="Normal 14 2 6 2 2 2" xfId="13716" xr:uid="{00000000-0005-0000-0000-000058270000}"/>
    <cellStyle name="Normal 14 2 6 2 2 2 2" xfId="27150" xr:uid="{00000000-0005-0000-0000-000059270000}"/>
    <cellStyle name="Normal 14 2 6 2 2 2 2 2" xfId="54062" xr:uid="{00000000-0005-0000-0000-00005A270000}"/>
    <cellStyle name="Normal 14 2 6 2 2 2 3" xfId="40628" xr:uid="{00000000-0005-0000-0000-00005B270000}"/>
    <cellStyle name="Normal 14 2 6 2 2 3" xfId="9238" xr:uid="{00000000-0005-0000-0000-00005C270000}"/>
    <cellStyle name="Normal 14 2 6 2 2 3 2" xfId="22672" xr:uid="{00000000-0005-0000-0000-00005D270000}"/>
    <cellStyle name="Normal 14 2 6 2 2 3 2 2" xfId="49584" xr:uid="{00000000-0005-0000-0000-00005E270000}"/>
    <cellStyle name="Normal 14 2 6 2 2 3 3" xfId="36150" xr:uid="{00000000-0005-0000-0000-00005F270000}"/>
    <cellStyle name="Normal 14 2 6 2 2 4" xfId="18193" xr:uid="{00000000-0005-0000-0000-000060270000}"/>
    <cellStyle name="Normal 14 2 6 2 2 4 2" xfId="45105" xr:uid="{00000000-0005-0000-0000-000061270000}"/>
    <cellStyle name="Normal 14 2 6 2 2 5" xfId="31671" xr:uid="{00000000-0005-0000-0000-000062270000}"/>
    <cellStyle name="Normal 14 2 6 2 3" xfId="11479" xr:uid="{00000000-0005-0000-0000-000063270000}"/>
    <cellStyle name="Normal 14 2 6 2 3 2" xfId="24913" xr:uid="{00000000-0005-0000-0000-000064270000}"/>
    <cellStyle name="Normal 14 2 6 2 3 2 2" xfId="51825" xr:uid="{00000000-0005-0000-0000-000065270000}"/>
    <cellStyle name="Normal 14 2 6 2 3 3" xfId="38391" xr:uid="{00000000-0005-0000-0000-000066270000}"/>
    <cellStyle name="Normal 14 2 6 2 4" xfId="7001" xr:uid="{00000000-0005-0000-0000-000067270000}"/>
    <cellStyle name="Normal 14 2 6 2 4 2" xfId="20435" xr:uid="{00000000-0005-0000-0000-000068270000}"/>
    <cellStyle name="Normal 14 2 6 2 4 2 2" xfId="47347" xr:uid="{00000000-0005-0000-0000-000069270000}"/>
    <cellStyle name="Normal 14 2 6 2 4 3" xfId="33913" xr:uid="{00000000-0005-0000-0000-00006A270000}"/>
    <cellStyle name="Normal 14 2 6 2 5" xfId="15956" xr:uid="{00000000-0005-0000-0000-00006B270000}"/>
    <cellStyle name="Normal 14 2 6 2 5 2" xfId="42868" xr:uid="{00000000-0005-0000-0000-00006C270000}"/>
    <cellStyle name="Normal 14 2 6 2 6" xfId="29434" xr:uid="{00000000-0005-0000-0000-00006D270000}"/>
    <cellStyle name="Normal 14 2 6 3" xfId="3641" xr:uid="{00000000-0005-0000-0000-00006E270000}"/>
    <cellStyle name="Normal 14 2 6 3 2" xfId="12598" xr:uid="{00000000-0005-0000-0000-00006F270000}"/>
    <cellStyle name="Normal 14 2 6 3 2 2" xfId="26032" xr:uid="{00000000-0005-0000-0000-000070270000}"/>
    <cellStyle name="Normal 14 2 6 3 2 2 2" xfId="52944" xr:uid="{00000000-0005-0000-0000-000071270000}"/>
    <cellStyle name="Normal 14 2 6 3 2 3" xfId="39510" xr:uid="{00000000-0005-0000-0000-000072270000}"/>
    <cellStyle name="Normal 14 2 6 3 3" xfId="8120" xr:uid="{00000000-0005-0000-0000-000073270000}"/>
    <cellStyle name="Normal 14 2 6 3 3 2" xfId="21554" xr:uid="{00000000-0005-0000-0000-000074270000}"/>
    <cellStyle name="Normal 14 2 6 3 3 2 2" xfId="48466" xr:uid="{00000000-0005-0000-0000-000075270000}"/>
    <cellStyle name="Normal 14 2 6 3 3 3" xfId="35032" xr:uid="{00000000-0005-0000-0000-000076270000}"/>
    <cellStyle name="Normal 14 2 6 3 4" xfId="17075" xr:uid="{00000000-0005-0000-0000-000077270000}"/>
    <cellStyle name="Normal 14 2 6 3 4 2" xfId="43987" xr:uid="{00000000-0005-0000-0000-000078270000}"/>
    <cellStyle name="Normal 14 2 6 3 5" xfId="30553" xr:uid="{00000000-0005-0000-0000-000079270000}"/>
    <cellStyle name="Normal 14 2 6 4" xfId="10361" xr:uid="{00000000-0005-0000-0000-00007A270000}"/>
    <cellStyle name="Normal 14 2 6 4 2" xfId="23795" xr:uid="{00000000-0005-0000-0000-00007B270000}"/>
    <cellStyle name="Normal 14 2 6 4 2 2" xfId="50707" xr:uid="{00000000-0005-0000-0000-00007C270000}"/>
    <cellStyle name="Normal 14 2 6 4 3" xfId="37273" xr:uid="{00000000-0005-0000-0000-00007D270000}"/>
    <cellStyle name="Normal 14 2 6 5" xfId="5883" xr:uid="{00000000-0005-0000-0000-00007E270000}"/>
    <cellStyle name="Normal 14 2 6 5 2" xfId="19317" xr:uid="{00000000-0005-0000-0000-00007F270000}"/>
    <cellStyle name="Normal 14 2 6 5 2 2" xfId="46229" xr:uid="{00000000-0005-0000-0000-000080270000}"/>
    <cellStyle name="Normal 14 2 6 5 3" xfId="32795" xr:uid="{00000000-0005-0000-0000-000081270000}"/>
    <cellStyle name="Normal 14 2 6 6" xfId="14838" xr:uid="{00000000-0005-0000-0000-000082270000}"/>
    <cellStyle name="Normal 14 2 6 6 2" xfId="41750" xr:uid="{00000000-0005-0000-0000-000083270000}"/>
    <cellStyle name="Normal 14 2 6 7" xfId="28316" xr:uid="{00000000-0005-0000-0000-000084270000}"/>
    <cellStyle name="Normal 14 2 7" xfId="1852" xr:uid="{00000000-0005-0000-0000-000085270000}"/>
    <cellStyle name="Normal 14 2 7 2" xfId="4089" xr:uid="{00000000-0005-0000-0000-000086270000}"/>
    <cellStyle name="Normal 14 2 7 2 2" xfId="13046" xr:uid="{00000000-0005-0000-0000-000087270000}"/>
    <cellStyle name="Normal 14 2 7 2 2 2" xfId="26480" xr:uid="{00000000-0005-0000-0000-000088270000}"/>
    <cellStyle name="Normal 14 2 7 2 2 2 2" xfId="53392" xr:uid="{00000000-0005-0000-0000-000089270000}"/>
    <cellStyle name="Normal 14 2 7 2 2 3" xfId="39958" xr:uid="{00000000-0005-0000-0000-00008A270000}"/>
    <cellStyle name="Normal 14 2 7 2 3" xfId="8568" xr:uid="{00000000-0005-0000-0000-00008B270000}"/>
    <cellStyle name="Normal 14 2 7 2 3 2" xfId="22002" xr:uid="{00000000-0005-0000-0000-00008C270000}"/>
    <cellStyle name="Normal 14 2 7 2 3 2 2" xfId="48914" xr:uid="{00000000-0005-0000-0000-00008D270000}"/>
    <cellStyle name="Normal 14 2 7 2 3 3" xfId="35480" xr:uid="{00000000-0005-0000-0000-00008E270000}"/>
    <cellStyle name="Normal 14 2 7 2 4" xfId="17523" xr:uid="{00000000-0005-0000-0000-00008F270000}"/>
    <cellStyle name="Normal 14 2 7 2 4 2" xfId="44435" xr:uid="{00000000-0005-0000-0000-000090270000}"/>
    <cellStyle name="Normal 14 2 7 2 5" xfId="31001" xr:uid="{00000000-0005-0000-0000-000091270000}"/>
    <cellStyle name="Normal 14 2 7 3" xfId="10809" xr:uid="{00000000-0005-0000-0000-000092270000}"/>
    <cellStyle name="Normal 14 2 7 3 2" xfId="24243" xr:uid="{00000000-0005-0000-0000-000093270000}"/>
    <cellStyle name="Normal 14 2 7 3 2 2" xfId="51155" xr:uid="{00000000-0005-0000-0000-000094270000}"/>
    <cellStyle name="Normal 14 2 7 3 3" xfId="37721" xr:uid="{00000000-0005-0000-0000-000095270000}"/>
    <cellStyle name="Normal 14 2 7 4" xfId="6331" xr:uid="{00000000-0005-0000-0000-000096270000}"/>
    <cellStyle name="Normal 14 2 7 4 2" xfId="19765" xr:uid="{00000000-0005-0000-0000-000097270000}"/>
    <cellStyle name="Normal 14 2 7 4 2 2" xfId="46677" xr:uid="{00000000-0005-0000-0000-000098270000}"/>
    <cellStyle name="Normal 14 2 7 4 3" xfId="33243" xr:uid="{00000000-0005-0000-0000-000099270000}"/>
    <cellStyle name="Normal 14 2 7 5" xfId="15286" xr:uid="{00000000-0005-0000-0000-00009A270000}"/>
    <cellStyle name="Normal 14 2 7 5 2" xfId="42198" xr:uid="{00000000-0005-0000-0000-00009B270000}"/>
    <cellStyle name="Normal 14 2 7 6" xfId="28764" xr:uid="{00000000-0005-0000-0000-00009C270000}"/>
    <cellStyle name="Normal 14 2 8" xfId="2971" xr:uid="{00000000-0005-0000-0000-00009D270000}"/>
    <cellStyle name="Normal 14 2 8 2" xfId="11928" xr:uid="{00000000-0005-0000-0000-00009E270000}"/>
    <cellStyle name="Normal 14 2 8 2 2" xfId="25362" xr:uid="{00000000-0005-0000-0000-00009F270000}"/>
    <cellStyle name="Normal 14 2 8 2 2 2" xfId="52274" xr:uid="{00000000-0005-0000-0000-0000A0270000}"/>
    <cellStyle name="Normal 14 2 8 2 3" xfId="38840" xr:uid="{00000000-0005-0000-0000-0000A1270000}"/>
    <cellStyle name="Normal 14 2 8 3" xfId="7450" xr:uid="{00000000-0005-0000-0000-0000A2270000}"/>
    <cellStyle name="Normal 14 2 8 3 2" xfId="20884" xr:uid="{00000000-0005-0000-0000-0000A3270000}"/>
    <cellStyle name="Normal 14 2 8 3 2 2" xfId="47796" xr:uid="{00000000-0005-0000-0000-0000A4270000}"/>
    <cellStyle name="Normal 14 2 8 3 3" xfId="34362" xr:uid="{00000000-0005-0000-0000-0000A5270000}"/>
    <cellStyle name="Normal 14 2 8 4" xfId="16405" xr:uid="{00000000-0005-0000-0000-0000A6270000}"/>
    <cellStyle name="Normal 14 2 8 4 2" xfId="43317" xr:uid="{00000000-0005-0000-0000-0000A7270000}"/>
    <cellStyle name="Normal 14 2 8 5" xfId="29883" xr:uid="{00000000-0005-0000-0000-0000A8270000}"/>
    <cellStyle name="Normal 14 2 9" xfId="9691" xr:uid="{00000000-0005-0000-0000-0000A9270000}"/>
    <cellStyle name="Normal 14 2 9 2" xfId="23125" xr:uid="{00000000-0005-0000-0000-0000AA270000}"/>
    <cellStyle name="Normal 14 2 9 2 2" xfId="50037" xr:uid="{00000000-0005-0000-0000-0000AB270000}"/>
    <cellStyle name="Normal 14 2 9 3" xfId="36603" xr:uid="{00000000-0005-0000-0000-0000AC270000}"/>
    <cellStyle name="Normal 14 3" xfId="713" xr:uid="{00000000-0005-0000-0000-0000AD270000}"/>
    <cellStyle name="Normal 14 3 10" xfId="5238" xr:uid="{00000000-0005-0000-0000-0000AE270000}"/>
    <cellStyle name="Normal 14 3 10 2" xfId="18672" xr:uid="{00000000-0005-0000-0000-0000AF270000}"/>
    <cellStyle name="Normal 14 3 10 2 2" xfId="45584" xr:uid="{00000000-0005-0000-0000-0000B0270000}"/>
    <cellStyle name="Normal 14 3 10 3" xfId="32150" xr:uid="{00000000-0005-0000-0000-0000B1270000}"/>
    <cellStyle name="Normal 14 3 11" xfId="14193" xr:uid="{00000000-0005-0000-0000-0000B2270000}"/>
    <cellStyle name="Normal 14 3 11 2" xfId="41105" xr:uid="{00000000-0005-0000-0000-0000B3270000}"/>
    <cellStyle name="Normal 14 3 12" xfId="27671" xr:uid="{00000000-0005-0000-0000-0000B4270000}"/>
    <cellStyle name="Normal 14 3 2" xfId="857" xr:uid="{00000000-0005-0000-0000-0000B5270000}"/>
    <cellStyle name="Normal 14 3 2 10" xfId="27815" xr:uid="{00000000-0005-0000-0000-0000B6270000}"/>
    <cellStyle name="Normal 14 3 2 2" xfId="1125" xr:uid="{00000000-0005-0000-0000-0000B7270000}"/>
    <cellStyle name="Normal 14 3 2 2 2" xfId="1796" xr:uid="{00000000-0005-0000-0000-0000B8270000}"/>
    <cellStyle name="Normal 14 3 2 2 2 2" xfId="2914" xr:uid="{00000000-0005-0000-0000-0000B9270000}"/>
    <cellStyle name="Normal 14 3 2 2 2 2 2" xfId="5151" xr:uid="{00000000-0005-0000-0000-0000BA270000}"/>
    <cellStyle name="Normal 14 3 2 2 2 2 2 2" xfId="14108" xr:uid="{00000000-0005-0000-0000-0000BB270000}"/>
    <cellStyle name="Normal 14 3 2 2 2 2 2 2 2" xfId="27542" xr:uid="{00000000-0005-0000-0000-0000BC270000}"/>
    <cellStyle name="Normal 14 3 2 2 2 2 2 2 2 2" xfId="54454" xr:uid="{00000000-0005-0000-0000-0000BD270000}"/>
    <cellStyle name="Normal 14 3 2 2 2 2 2 2 3" xfId="41020" xr:uid="{00000000-0005-0000-0000-0000BE270000}"/>
    <cellStyle name="Normal 14 3 2 2 2 2 2 3" xfId="9630" xr:uid="{00000000-0005-0000-0000-0000BF270000}"/>
    <cellStyle name="Normal 14 3 2 2 2 2 2 3 2" xfId="23064" xr:uid="{00000000-0005-0000-0000-0000C0270000}"/>
    <cellStyle name="Normal 14 3 2 2 2 2 2 3 2 2" xfId="49976" xr:uid="{00000000-0005-0000-0000-0000C1270000}"/>
    <cellStyle name="Normal 14 3 2 2 2 2 2 3 3" xfId="36542" xr:uid="{00000000-0005-0000-0000-0000C2270000}"/>
    <cellStyle name="Normal 14 3 2 2 2 2 2 4" xfId="18585" xr:uid="{00000000-0005-0000-0000-0000C3270000}"/>
    <cellStyle name="Normal 14 3 2 2 2 2 2 4 2" xfId="45497" xr:uid="{00000000-0005-0000-0000-0000C4270000}"/>
    <cellStyle name="Normal 14 3 2 2 2 2 2 5" xfId="32063" xr:uid="{00000000-0005-0000-0000-0000C5270000}"/>
    <cellStyle name="Normal 14 3 2 2 2 2 3" xfId="11871" xr:uid="{00000000-0005-0000-0000-0000C6270000}"/>
    <cellStyle name="Normal 14 3 2 2 2 2 3 2" xfId="25305" xr:uid="{00000000-0005-0000-0000-0000C7270000}"/>
    <cellStyle name="Normal 14 3 2 2 2 2 3 2 2" xfId="52217" xr:uid="{00000000-0005-0000-0000-0000C8270000}"/>
    <cellStyle name="Normal 14 3 2 2 2 2 3 3" xfId="38783" xr:uid="{00000000-0005-0000-0000-0000C9270000}"/>
    <cellStyle name="Normal 14 3 2 2 2 2 4" xfId="7393" xr:uid="{00000000-0005-0000-0000-0000CA270000}"/>
    <cellStyle name="Normal 14 3 2 2 2 2 4 2" xfId="20827" xr:uid="{00000000-0005-0000-0000-0000CB270000}"/>
    <cellStyle name="Normal 14 3 2 2 2 2 4 2 2" xfId="47739" xr:uid="{00000000-0005-0000-0000-0000CC270000}"/>
    <cellStyle name="Normal 14 3 2 2 2 2 4 3" xfId="34305" xr:uid="{00000000-0005-0000-0000-0000CD270000}"/>
    <cellStyle name="Normal 14 3 2 2 2 2 5" xfId="16348" xr:uid="{00000000-0005-0000-0000-0000CE270000}"/>
    <cellStyle name="Normal 14 3 2 2 2 2 5 2" xfId="43260" xr:uid="{00000000-0005-0000-0000-0000CF270000}"/>
    <cellStyle name="Normal 14 3 2 2 2 2 6" xfId="29826" xr:uid="{00000000-0005-0000-0000-0000D0270000}"/>
    <cellStyle name="Normal 14 3 2 2 2 3" xfId="4033" xr:uid="{00000000-0005-0000-0000-0000D1270000}"/>
    <cellStyle name="Normal 14 3 2 2 2 3 2" xfId="12990" xr:uid="{00000000-0005-0000-0000-0000D2270000}"/>
    <cellStyle name="Normal 14 3 2 2 2 3 2 2" xfId="26424" xr:uid="{00000000-0005-0000-0000-0000D3270000}"/>
    <cellStyle name="Normal 14 3 2 2 2 3 2 2 2" xfId="53336" xr:uid="{00000000-0005-0000-0000-0000D4270000}"/>
    <cellStyle name="Normal 14 3 2 2 2 3 2 3" xfId="39902" xr:uid="{00000000-0005-0000-0000-0000D5270000}"/>
    <cellStyle name="Normal 14 3 2 2 2 3 3" xfId="8512" xr:uid="{00000000-0005-0000-0000-0000D6270000}"/>
    <cellStyle name="Normal 14 3 2 2 2 3 3 2" xfId="21946" xr:uid="{00000000-0005-0000-0000-0000D7270000}"/>
    <cellStyle name="Normal 14 3 2 2 2 3 3 2 2" xfId="48858" xr:uid="{00000000-0005-0000-0000-0000D8270000}"/>
    <cellStyle name="Normal 14 3 2 2 2 3 3 3" xfId="35424" xr:uid="{00000000-0005-0000-0000-0000D9270000}"/>
    <cellStyle name="Normal 14 3 2 2 2 3 4" xfId="17467" xr:uid="{00000000-0005-0000-0000-0000DA270000}"/>
    <cellStyle name="Normal 14 3 2 2 2 3 4 2" xfId="44379" xr:uid="{00000000-0005-0000-0000-0000DB270000}"/>
    <cellStyle name="Normal 14 3 2 2 2 3 5" xfId="30945" xr:uid="{00000000-0005-0000-0000-0000DC270000}"/>
    <cellStyle name="Normal 14 3 2 2 2 4" xfId="10753" xr:uid="{00000000-0005-0000-0000-0000DD270000}"/>
    <cellStyle name="Normal 14 3 2 2 2 4 2" xfId="24187" xr:uid="{00000000-0005-0000-0000-0000DE270000}"/>
    <cellStyle name="Normal 14 3 2 2 2 4 2 2" xfId="51099" xr:uid="{00000000-0005-0000-0000-0000DF270000}"/>
    <cellStyle name="Normal 14 3 2 2 2 4 3" xfId="37665" xr:uid="{00000000-0005-0000-0000-0000E0270000}"/>
    <cellStyle name="Normal 14 3 2 2 2 5" xfId="6275" xr:uid="{00000000-0005-0000-0000-0000E1270000}"/>
    <cellStyle name="Normal 14 3 2 2 2 5 2" xfId="19709" xr:uid="{00000000-0005-0000-0000-0000E2270000}"/>
    <cellStyle name="Normal 14 3 2 2 2 5 2 2" xfId="46621" xr:uid="{00000000-0005-0000-0000-0000E3270000}"/>
    <cellStyle name="Normal 14 3 2 2 2 5 3" xfId="33187" xr:uid="{00000000-0005-0000-0000-0000E4270000}"/>
    <cellStyle name="Normal 14 3 2 2 2 6" xfId="15230" xr:uid="{00000000-0005-0000-0000-0000E5270000}"/>
    <cellStyle name="Normal 14 3 2 2 2 6 2" xfId="42142" xr:uid="{00000000-0005-0000-0000-0000E6270000}"/>
    <cellStyle name="Normal 14 3 2 2 2 7" xfId="28708" xr:uid="{00000000-0005-0000-0000-0000E7270000}"/>
    <cellStyle name="Normal 14 3 2 2 3" xfId="2244" xr:uid="{00000000-0005-0000-0000-0000E8270000}"/>
    <cellStyle name="Normal 14 3 2 2 3 2" xfId="4481" xr:uid="{00000000-0005-0000-0000-0000E9270000}"/>
    <cellStyle name="Normal 14 3 2 2 3 2 2" xfId="13438" xr:uid="{00000000-0005-0000-0000-0000EA270000}"/>
    <cellStyle name="Normal 14 3 2 2 3 2 2 2" xfId="26872" xr:uid="{00000000-0005-0000-0000-0000EB270000}"/>
    <cellStyle name="Normal 14 3 2 2 3 2 2 2 2" xfId="53784" xr:uid="{00000000-0005-0000-0000-0000EC270000}"/>
    <cellStyle name="Normal 14 3 2 2 3 2 2 3" xfId="40350" xr:uid="{00000000-0005-0000-0000-0000ED270000}"/>
    <cellStyle name="Normal 14 3 2 2 3 2 3" xfId="8960" xr:uid="{00000000-0005-0000-0000-0000EE270000}"/>
    <cellStyle name="Normal 14 3 2 2 3 2 3 2" xfId="22394" xr:uid="{00000000-0005-0000-0000-0000EF270000}"/>
    <cellStyle name="Normal 14 3 2 2 3 2 3 2 2" xfId="49306" xr:uid="{00000000-0005-0000-0000-0000F0270000}"/>
    <cellStyle name="Normal 14 3 2 2 3 2 3 3" xfId="35872" xr:uid="{00000000-0005-0000-0000-0000F1270000}"/>
    <cellStyle name="Normal 14 3 2 2 3 2 4" xfId="17915" xr:uid="{00000000-0005-0000-0000-0000F2270000}"/>
    <cellStyle name="Normal 14 3 2 2 3 2 4 2" xfId="44827" xr:uid="{00000000-0005-0000-0000-0000F3270000}"/>
    <cellStyle name="Normal 14 3 2 2 3 2 5" xfId="31393" xr:uid="{00000000-0005-0000-0000-0000F4270000}"/>
    <cellStyle name="Normal 14 3 2 2 3 3" xfId="11201" xr:uid="{00000000-0005-0000-0000-0000F5270000}"/>
    <cellStyle name="Normal 14 3 2 2 3 3 2" xfId="24635" xr:uid="{00000000-0005-0000-0000-0000F6270000}"/>
    <cellStyle name="Normal 14 3 2 2 3 3 2 2" xfId="51547" xr:uid="{00000000-0005-0000-0000-0000F7270000}"/>
    <cellStyle name="Normal 14 3 2 2 3 3 3" xfId="38113" xr:uid="{00000000-0005-0000-0000-0000F8270000}"/>
    <cellStyle name="Normal 14 3 2 2 3 4" xfId="6723" xr:uid="{00000000-0005-0000-0000-0000F9270000}"/>
    <cellStyle name="Normal 14 3 2 2 3 4 2" xfId="20157" xr:uid="{00000000-0005-0000-0000-0000FA270000}"/>
    <cellStyle name="Normal 14 3 2 2 3 4 2 2" xfId="47069" xr:uid="{00000000-0005-0000-0000-0000FB270000}"/>
    <cellStyle name="Normal 14 3 2 2 3 4 3" xfId="33635" xr:uid="{00000000-0005-0000-0000-0000FC270000}"/>
    <cellStyle name="Normal 14 3 2 2 3 5" xfId="15678" xr:uid="{00000000-0005-0000-0000-0000FD270000}"/>
    <cellStyle name="Normal 14 3 2 2 3 5 2" xfId="42590" xr:uid="{00000000-0005-0000-0000-0000FE270000}"/>
    <cellStyle name="Normal 14 3 2 2 3 6" xfId="29156" xr:uid="{00000000-0005-0000-0000-0000FF270000}"/>
    <cellStyle name="Normal 14 3 2 2 4" xfId="3363" xr:uid="{00000000-0005-0000-0000-000000280000}"/>
    <cellStyle name="Normal 14 3 2 2 4 2" xfId="12320" xr:uid="{00000000-0005-0000-0000-000001280000}"/>
    <cellStyle name="Normal 14 3 2 2 4 2 2" xfId="25754" xr:uid="{00000000-0005-0000-0000-000002280000}"/>
    <cellStyle name="Normal 14 3 2 2 4 2 2 2" xfId="52666" xr:uid="{00000000-0005-0000-0000-000003280000}"/>
    <cellStyle name="Normal 14 3 2 2 4 2 3" xfId="39232" xr:uid="{00000000-0005-0000-0000-000004280000}"/>
    <cellStyle name="Normal 14 3 2 2 4 3" xfId="7842" xr:uid="{00000000-0005-0000-0000-000005280000}"/>
    <cellStyle name="Normal 14 3 2 2 4 3 2" xfId="21276" xr:uid="{00000000-0005-0000-0000-000006280000}"/>
    <cellStyle name="Normal 14 3 2 2 4 3 2 2" xfId="48188" xr:uid="{00000000-0005-0000-0000-000007280000}"/>
    <cellStyle name="Normal 14 3 2 2 4 3 3" xfId="34754" xr:uid="{00000000-0005-0000-0000-000008280000}"/>
    <cellStyle name="Normal 14 3 2 2 4 4" xfId="16797" xr:uid="{00000000-0005-0000-0000-000009280000}"/>
    <cellStyle name="Normal 14 3 2 2 4 4 2" xfId="43709" xr:uid="{00000000-0005-0000-0000-00000A280000}"/>
    <cellStyle name="Normal 14 3 2 2 4 5" xfId="30275" xr:uid="{00000000-0005-0000-0000-00000B280000}"/>
    <cellStyle name="Normal 14 3 2 2 5" xfId="10083" xr:uid="{00000000-0005-0000-0000-00000C280000}"/>
    <cellStyle name="Normal 14 3 2 2 5 2" xfId="23517" xr:uid="{00000000-0005-0000-0000-00000D280000}"/>
    <cellStyle name="Normal 14 3 2 2 5 2 2" xfId="50429" xr:uid="{00000000-0005-0000-0000-00000E280000}"/>
    <cellStyle name="Normal 14 3 2 2 5 3" xfId="36995" xr:uid="{00000000-0005-0000-0000-00000F280000}"/>
    <cellStyle name="Normal 14 3 2 2 6" xfId="5605" xr:uid="{00000000-0005-0000-0000-000010280000}"/>
    <cellStyle name="Normal 14 3 2 2 6 2" xfId="19039" xr:uid="{00000000-0005-0000-0000-000011280000}"/>
    <cellStyle name="Normal 14 3 2 2 6 2 2" xfId="45951" xr:uid="{00000000-0005-0000-0000-000012280000}"/>
    <cellStyle name="Normal 14 3 2 2 6 3" xfId="32517" xr:uid="{00000000-0005-0000-0000-000013280000}"/>
    <cellStyle name="Normal 14 3 2 2 7" xfId="14560" xr:uid="{00000000-0005-0000-0000-000014280000}"/>
    <cellStyle name="Normal 14 3 2 2 7 2" xfId="41472" xr:uid="{00000000-0005-0000-0000-000015280000}"/>
    <cellStyle name="Normal 14 3 2 2 8" xfId="28038" xr:uid="{00000000-0005-0000-0000-000016280000}"/>
    <cellStyle name="Normal 14 3 2 3" xfId="1350" xr:uid="{00000000-0005-0000-0000-000017280000}"/>
    <cellStyle name="Normal 14 3 2 3 2" xfId="2468" xr:uid="{00000000-0005-0000-0000-000018280000}"/>
    <cellStyle name="Normal 14 3 2 3 2 2" xfId="4705" xr:uid="{00000000-0005-0000-0000-000019280000}"/>
    <cellStyle name="Normal 14 3 2 3 2 2 2" xfId="13662" xr:uid="{00000000-0005-0000-0000-00001A280000}"/>
    <cellStyle name="Normal 14 3 2 3 2 2 2 2" xfId="27096" xr:uid="{00000000-0005-0000-0000-00001B280000}"/>
    <cellStyle name="Normal 14 3 2 3 2 2 2 2 2" xfId="54008" xr:uid="{00000000-0005-0000-0000-00001C280000}"/>
    <cellStyle name="Normal 14 3 2 3 2 2 2 3" xfId="40574" xr:uid="{00000000-0005-0000-0000-00001D280000}"/>
    <cellStyle name="Normal 14 3 2 3 2 2 3" xfId="9184" xr:uid="{00000000-0005-0000-0000-00001E280000}"/>
    <cellStyle name="Normal 14 3 2 3 2 2 3 2" xfId="22618" xr:uid="{00000000-0005-0000-0000-00001F280000}"/>
    <cellStyle name="Normal 14 3 2 3 2 2 3 2 2" xfId="49530" xr:uid="{00000000-0005-0000-0000-000020280000}"/>
    <cellStyle name="Normal 14 3 2 3 2 2 3 3" xfId="36096" xr:uid="{00000000-0005-0000-0000-000021280000}"/>
    <cellStyle name="Normal 14 3 2 3 2 2 4" xfId="18139" xr:uid="{00000000-0005-0000-0000-000022280000}"/>
    <cellStyle name="Normal 14 3 2 3 2 2 4 2" xfId="45051" xr:uid="{00000000-0005-0000-0000-000023280000}"/>
    <cellStyle name="Normal 14 3 2 3 2 2 5" xfId="31617" xr:uid="{00000000-0005-0000-0000-000024280000}"/>
    <cellStyle name="Normal 14 3 2 3 2 3" xfId="11425" xr:uid="{00000000-0005-0000-0000-000025280000}"/>
    <cellStyle name="Normal 14 3 2 3 2 3 2" xfId="24859" xr:uid="{00000000-0005-0000-0000-000026280000}"/>
    <cellStyle name="Normal 14 3 2 3 2 3 2 2" xfId="51771" xr:uid="{00000000-0005-0000-0000-000027280000}"/>
    <cellStyle name="Normal 14 3 2 3 2 3 3" xfId="38337" xr:uid="{00000000-0005-0000-0000-000028280000}"/>
    <cellStyle name="Normal 14 3 2 3 2 4" xfId="6947" xr:uid="{00000000-0005-0000-0000-000029280000}"/>
    <cellStyle name="Normal 14 3 2 3 2 4 2" xfId="20381" xr:uid="{00000000-0005-0000-0000-00002A280000}"/>
    <cellStyle name="Normal 14 3 2 3 2 4 2 2" xfId="47293" xr:uid="{00000000-0005-0000-0000-00002B280000}"/>
    <cellStyle name="Normal 14 3 2 3 2 4 3" xfId="33859" xr:uid="{00000000-0005-0000-0000-00002C280000}"/>
    <cellStyle name="Normal 14 3 2 3 2 5" xfId="15902" xr:uid="{00000000-0005-0000-0000-00002D280000}"/>
    <cellStyle name="Normal 14 3 2 3 2 5 2" xfId="42814" xr:uid="{00000000-0005-0000-0000-00002E280000}"/>
    <cellStyle name="Normal 14 3 2 3 2 6" xfId="29380" xr:uid="{00000000-0005-0000-0000-00002F280000}"/>
    <cellStyle name="Normal 14 3 2 3 3" xfId="3587" xr:uid="{00000000-0005-0000-0000-000030280000}"/>
    <cellStyle name="Normal 14 3 2 3 3 2" xfId="12544" xr:uid="{00000000-0005-0000-0000-000031280000}"/>
    <cellStyle name="Normal 14 3 2 3 3 2 2" xfId="25978" xr:uid="{00000000-0005-0000-0000-000032280000}"/>
    <cellStyle name="Normal 14 3 2 3 3 2 2 2" xfId="52890" xr:uid="{00000000-0005-0000-0000-000033280000}"/>
    <cellStyle name="Normal 14 3 2 3 3 2 3" xfId="39456" xr:uid="{00000000-0005-0000-0000-000034280000}"/>
    <cellStyle name="Normal 14 3 2 3 3 3" xfId="8066" xr:uid="{00000000-0005-0000-0000-000035280000}"/>
    <cellStyle name="Normal 14 3 2 3 3 3 2" xfId="21500" xr:uid="{00000000-0005-0000-0000-000036280000}"/>
    <cellStyle name="Normal 14 3 2 3 3 3 2 2" xfId="48412" xr:uid="{00000000-0005-0000-0000-000037280000}"/>
    <cellStyle name="Normal 14 3 2 3 3 3 3" xfId="34978" xr:uid="{00000000-0005-0000-0000-000038280000}"/>
    <cellStyle name="Normal 14 3 2 3 3 4" xfId="17021" xr:uid="{00000000-0005-0000-0000-000039280000}"/>
    <cellStyle name="Normal 14 3 2 3 3 4 2" xfId="43933" xr:uid="{00000000-0005-0000-0000-00003A280000}"/>
    <cellStyle name="Normal 14 3 2 3 3 5" xfId="30499" xr:uid="{00000000-0005-0000-0000-00003B280000}"/>
    <cellStyle name="Normal 14 3 2 3 4" xfId="10307" xr:uid="{00000000-0005-0000-0000-00003C280000}"/>
    <cellStyle name="Normal 14 3 2 3 4 2" xfId="23741" xr:uid="{00000000-0005-0000-0000-00003D280000}"/>
    <cellStyle name="Normal 14 3 2 3 4 2 2" xfId="50653" xr:uid="{00000000-0005-0000-0000-00003E280000}"/>
    <cellStyle name="Normal 14 3 2 3 4 3" xfId="37219" xr:uid="{00000000-0005-0000-0000-00003F280000}"/>
    <cellStyle name="Normal 14 3 2 3 5" xfId="5829" xr:uid="{00000000-0005-0000-0000-000040280000}"/>
    <cellStyle name="Normal 14 3 2 3 5 2" xfId="19263" xr:uid="{00000000-0005-0000-0000-000041280000}"/>
    <cellStyle name="Normal 14 3 2 3 5 2 2" xfId="46175" xr:uid="{00000000-0005-0000-0000-000042280000}"/>
    <cellStyle name="Normal 14 3 2 3 5 3" xfId="32741" xr:uid="{00000000-0005-0000-0000-000043280000}"/>
    <cellStyle name="Normal 14 3 2 3 6" xfId="14784" xr:uid="{00000000-0005-0000-0000-000044280000}"/>
    <cellStyle name="Normal 14 3 2 3 6 2" xfId="41696" xr:uid="{00000000-0005-0000-0000-000045280000}"/>
    <cellStyle name="Normal 14 3 2 3 7" xfId="28262" xr:uid="{00000000-0005-0000-0000-000046280000}"/>
    <cellStyle name="Normal 14 3 2 4" xfId="1573" xr:uid="{00000000-0005-0000-0000-000047280000}"/>
    <cellStyle name="Normal 14 3 2 4 2" xfId="2691" xr:uid="{00000000-0005-0000-0000-000048280000}"/>
    <cellStyle name="Normal 14 3 2 4 2 2" xfId="4928" xr:uid="{00000000-0005-0000-0000-000049280000}"/>
    <cellStyle name="Normal 14 3 2 4 2 2 2" xfId="13885" xr:uid="{00000000-0005-0000-0000-00004A280000}"/>
    <cellStyle name="Normal 14 3 2 4 2 2 2 2" xfId="27319" xr:uid="{00000000-0005-0000-0000-00004B280000}"/>
    <cellStyle name="Normal 14 3 2 4 2 2 2 2 2" xfId="54231" xr:uid="{00000000-0005-0000-0000-00004C280000}"/>
    <cellStyle name="Normal 14 3 2 4 2 2 2 3" xfId="40797" xr:uid="{00000000-0005-0000-0000-00004D280000}"/>
    <cellStyle name="Normal 14 3 2 4 2 2 3" xfId="9407" xr:uid="{00000000-0005-0000-0000-00004E280000}"/>
    <cellStyle name="Normal 14 3 2 4 2 2 3 2" xfId="22841" xr:uid="{00000000-0005-0000-0000-00004F280000}"/>
    <cellStyle name="Normal 14 3 2 4 2 2 3 2 2" xfId="49753" xr:uid="{00000000-0005-0000-0000-000050280000}"/>
    <cellStyle name="Normal 14 3 2 4 2 2 3 3" xfId="36319" xr:uid="{00000000-0005-0000-0000-000051280000}"/>
    <cellStyle name="Normal 14 3 2 4 2 2 4" xfId="18362" xr:uid="{00000000-0005-0000-0000-000052280000}"/>
    <cellStyle name="Normal 14 3 2 4 2 2 4 2" xfId="45274" xr:uid="{00000000-0005-0000-0000-000053280000}"/>
    <cellStyle name="Normal 14 3 2 4 2 2 5" xfId="31840" xr:uid="{00000000-0005-0000-0000-000054280000}"/>
    <cellStyle name="Normal 14 3 2 4 2 3" xfId="11648" xr:uid="{00000000-0005-0000-0000-000055280000}"/>
    <cellStyle name="Normal 14 3 2 4 2 3 2" xfId="25082" xr:uid="{00000000-0005-0000-0000-000056280000}"/>
    <cellStyle name="Normal 14 3 2 4 2 3 2 2" xfId="51994" xr:uid="{00000000-0005-0000-0000-000057280000}"/>
    <cellStyle name="Normal 14 3 2 4 2 3 3" xfId="38560" xr:uid="{00000000-0005-0000-0000-000058280000}"/>
    <cellStyle name="Normal 14 3 2 4 2 4" xfId="7170" xr:uid="{00000000-0005-0000-0000-000059280000}"/>
    <cellStyle name="Normal 14 3 2 4 2 4 2" xfId="20604" xr:uid="{00000000-0005-0000-0000-00005A280000}"/>
    <cellStyle name="Normal 14 3 2 4 2 4 2 2" xfId="47516" xr:uid="{00000000-0005-0000-0000-00005B280000}"/>
    <cellStyle name="Normal 14 3 2 4 2 4 3" xfId="34082" xr:uid="{00000000-0005-0000-0000-00005C280000}"/>
    <cellStyle name="Normal 14 3 2 4 2 5" xfId="16125" xr:uid="{00000000-0005-0000-0000-00005D280000}"/>
    <cellStyle name="Normal 14 3 2 4 2 5 2" xfId="43037" xr:uid="{00000000-0005-0000-0000-00005E280000}"/>
    <cellStyle name="Normal 14 3 2 4 2 6" xfId="29603" xr:uid="{00000000-0005-0000-0000-00005F280000}"/>
    <cellStyle name="Normal 14 3 2 4 3" xfId="3810" xr:uid="{00000000-0005-0000-0000-000060280000}"/>
    <cellStyle name="Normal 14 3 2 4 3 2" xfId="12767" xr:uid="{00000000-0005-0000-0000-000061280000}"/>
    <cellStyle name="Normal 14 3 2 4 3 2 2" xfId="26201" xr:uid="{00000000-0005-0000-0000-000062280000}"/>
    <cellStyle name="Normal 14 3 2 4 3 2 2 2" xfId="53113" xr:uid="{00000000-0005-0000-0000-000063280000}"/>
    <cellStyle name="Normal 14 3 2 4 3 2 3" xfId="39679" xr:uid="{00000000-0005-0000-0000-000064280000}"/>
    <cellStyle name="Normal 14 3 2 4 3 3" xfId="8289" xr:uid="{00000000-0005-0000-0000-000065280000}"/>
    <cellStyle name="Normal 14 3 2 4 3 3 2" xfId="21723" xr:uid="{00000000-0005-0000-0000-000066280000}"/>
    <cellStyle name="Normal 14 3 2 4 3 3 2 2" xfId="48635" xr:uid="{00000000-0005-0000-0000-000067280000}"/>
    <cellStyle name="Normal 14 3 2 4 3 3 3" xfId="35201" xr:uid="{00000000-0005-0000-0000-000068280000}"/>
    <cellStyle name="Normal 14 3 2 4 3 4" xfId="17244" xr:uid="{00000000-0005-0000-0000-000069280000}"/>
    <cellStyle name="Normal 14 3 2 4 3 4 2" xfId="44156" xr:uid="{00000000-0005-0000-0000-00006A280000}"/>
    <cellStyle name="Normal 14 3 2 4 3 5" xfId="30722" xr:uid="{00000000-0005-0000-0000-00006B280000}"/>
    <cellStyle name="Normal 14 3 2 4 4" xfId="10530" xr:uid="{00000000-0005-0000-0000-00006C280000}"/>
    <cellStyle name="Normal 14 3 2 4 4 2" xfId="23964" xr:uid="{00000000-0005-0000-0000-00006D280000}"/>
    <cellStyle name="Normal 14 3 2 4 4 2 2" xfId="50876" xr:uid="{00000000-0005-0000-0000-00006E280000}"/>
    <cellStyle name="Normal 14 3 2 4 4 3" xfId="37442" xr:uid="{00000000-0005-0000-0000-00006F280000}"/>
    <cellStyle name="Normal 14 3 2 4 5" xfId="6052" xr:uid="{00000000-0005-0000-0000-000070280000}"/>
    <cellStyle name="Normal 14 3 2 4 5 2" xfId="19486" xr:uid="{00000000-0005-0000-0000-000071280000}"/>
    <cellStyle name="Normal 14 3 2 4 5 2 2" xfId="46398" xr:uid="{00000000-0005-0000-0000-000072280000}"/>
    <cellStyle name="Normal 14 3 2 4 5 3" xfId="32964" xr:uid="{00000000-0005-0000-0000-000073280000}"/>
    <cellStyle name="Normal 14 3 2 4 6" xfId="15007" xr:uid="{00000000-0005-0000-0000-000074280000}"/>
    <cellStyle name="Normal 14 3 2 4 6 2" xfId="41919" xr:uid="{00000000-0005-0000-0000-000075280000}"/>
    <cellStyle name="Normal 14 3 2 4 7" xfId="28485" xr:uid="{00000000-0005-0000-0000-000076280000}"/>
    <cellStyle name="Normal 14 3 2 5" xfId="2021" xr:uid="{00000000-0005-0000-0000-000077280000}"/>
    <cellStyle name="Normal 14 3 2 5 2" xfId="4258" xr:uid="{00000000-0005-0000-0000-000078280000}"/>
    <cellStyle name="Normal 14 3 2 5 2 2" xfId="13215" xr:uid="{00000000-0005-0000-0000-000079280000}"/>
    <cellStyle name="Normal 14 3 2 5 2 2 2" xfId="26649" xr:uid="{00000000-0005-0000-0000-00007A280000}"/>
    <cellStyle name="Normal 14 3 2 5 2 2 2 2" xfId="53561" xr:uid="{00000000-0005-0000-0000-00007B280000}"/>
    <cellStyle name="Normal 14 3 2 5 2 2 3" xfId="40127" xr:uid="{00000000-0005-0000-0000-00007C280000}"/>
    <cellStyle name="Normal 14 3 2 5 2 3" xfId="8737" xr:uid="{00000000-0005-0000-0000-00007D280000}"/>
    <cellStyle name="Normal 14 3 2 5 2 3 2" xfId="22171" xr:uid="{00000000-0005-0000-0000-00007E280000}"/>
    <cellStyle name="Normal 14 3 2 5 2 3 2 2" xfId="49083" xr:uid="{00000000-0005-0000-0000-00007F280000}"/>
    <cellStyle name="Normal 14 3 2 5 2 3 3" xfId="35649" xr:uid="{00000000-0005-0000-0000-000080280000}"/>
    <cellStyle name="Normal 14 3 2 5 2 4" xfId="17692" xr:uid="{00000000-0005-0000-0000-000081280000}"/>
    <cellStyle name="Normal 14 3 2 5 2 4 2" xfId="44604" xr:uid="{00000000-0005-0000-0000-000082280000}"/>
    <cellStyle name="Normal 14 3 2 5 2 5" xfId="31170" xr:uid="{00000000-0005-0000-0000-000083280000}"/>
    <cellStyle name="Normal 14 3 2 5 3" xfId="10978" xr:uid="{00000000-0005-0000-0000-000084280000}"/>
    <cellStyle name="Normal 14 3 2 5 3 2" xfId="24412" xr:uid="{00000000-0005-0000-0000-000085280000}"/>
    <cellStyle name="Normal 14 3 2 5 3 2 2" xfId="51324" xr:uid="{00000000-0005-0000-0000-000086280000}"/>
    <cellStyle name="Normal 14 3 2 5 3 3" xfId="37890" xr:uid="{00000000-0005-0000-0000-000087280000}"/>
    <cellStyle name="Normal 14 3 2 5 4" xfId="6500" xr:uid="{00000000-0005-0000-0000-000088280000}"/>
    <cellStyle name="Normal 14 3 2 5 4 2" xfId="19934" xr:uid="{00000000-0005-0000-0000-000089280000}"/>
    <cellStyle name="Normal 14 3 2 5 4 2 2" xfId="46846" xr:uid="{00000000-0005-0000-0000-00008A280000}"/>
    <cellStyle name="Normal 14 3 2 5 4 3" xfId="33412" xr:uid="{00000000-0005-0000-0000-00008B280000}"/>
    <cellStyle name="Normal 14 3 2 5 5" xfId="15455" xr:uid="{00000000-0005-0000-0000-00008C280000}"/>
    <cellStyle name="Normal 14 3 2 5 5 2" xfId="42367" xr:uid="{00000000-0005-0000-0000-00008D280000}"/>
    <cellStyle name="Normal 14 3 2 5 6" xfId="28933" xr:uid="{00000000-0005-0000-0000-00008E280000}"/>
    <cellStyle name="Normal 14 3 2 6" xfId="3140" xr:uid="{00000000-0005-0000-0000-00008F280000}"/>
    <cellStyle name="Normal 14 3 2 6 2" xfId="12097" xr:uid="{00000000-0005-0000-0000-000090280000}"/>
    <cellStyle name="Normal 14 3 2 6 2 2" xfId="25531" xr:uid="{00000000-0005-0000-0000-000091280000}"/>
    <cellStyle name="Normal 14 3 2 6 2 2 2" xfId="52443" xr:uid="{00000000-0005-0000-0000-000092280000}"/>
    <cellStyle name="Normal 14 3 2 6 2 3" xfId="39009" xr:uid="{00000000-0005-0000-0000-000093280000}"/>
    <cellStyle name="Normal 14 3 2 6 3" xfId="7619" xr:uid="{00000000-0005-0000-0000-000094280000}"/>
    <cellStyle name="Normal 14 3 2 6 3 2" xfId="21053" xr:uid="{00000000-0005-0000-0000-000095280000}"/>
    <cellStyle name="Normal 14 3 2 6 3 2 2" xfId="47965" xr:uid="{00000000-0005-0000-0000-000096280000}"/>
    <cellStyle name="Normal 14 3 2 6 3 3" xfId="34531" xr:uid="{00000000-0005-0000-0000-000097280000}"/>
    <cellStyle name="Normal 14 3 2 6 4" xfId="16574" xr:uid="{00000000-0005-0000-0000-000098280000}"/>
    <cellStyle name="Normal 14 3 2 6 4 2" xfId="43486" xr:uid="{00000000-0005-0000-0000-000099280000}"/>
    <cellStyle name="Normal 14 3 2 6 5" xfId="30052" xr:uid="{00000000-0005-0000-0000-00009A280000}"/>
    <cellStyle name="Normal 14 3 2 7" xfId="9860" xr:uid="{00000000-0005-0000-0000-00009B280000}"/>
    <cellStyle name="Normal 14 3 2 7 2" xfId="23294" xr:uid="{00000000-0005-0000-0000-00009C280000}"/>
    <cellStyle name="Normal 14 3 2 7 2 2" xfId="50206" xr:uid="{00000000-0005-0000-0000-00009D280000}"/>
    <cellStyle name="Normal 14 3 2 7 3" xfId="36772" xr:uid="{00000000-0005-0000-0000-00009E280000}"/>
    <cellStyle name="Normal 14 3 2 8" xfId="5382" xr:uid="{00000000-0005-0000-0000-00009F280000}"/>
    <cellStyle name="Normal 14 3 2 8 2" xfId="18816" xr:uid="{00000000-0005-0000-0000-0000A0280000}"/>
    <cellStyle name="Normal 14 3 2 8 2 2" xfId="45728" xr:uid="{00000000-0005-0000-0000-0000A1280000}"/>
    <cellStyle name="Normal 14 3 2 8 3" xfId="32294" xr:uid="{00000000-0005-0000-0000-0000A2280000}"/>
    <cellStyle name="Normal 14 3 2 9" xfId="14337" xr:uid="{00000000-0005-0000-0000-0000A3280000}"/>
    <cellStyle name="Normal 14 3 2 9 2" xfId="41249" xr:uid="{00000000-0005-0000-0000-0000A4280000}"/>
    <cellStyle name="Normal 14 3 3" xfId="785" xr:uid="{00000000-0005-0000-0000-0000A5280000}"/>
    <cellStyle name="Normal 14 3 3 10" xfId="27743" xr:uid="{00000000-0005-0000-0000-0000A6280000}"/>
    <cellStyle name="Normal 14 3 3 2" xfId="1053" xr:uid="{00000000-0005-0000-0000-0000A7280000}"/>
    <cellStyle name="Normal 14 3 3 2 2" xfId="1724" xr:uid="{00000000-0005-0000-0000-0000A8280000}"/>
    <cellStyle name="Normal 14 3 3 2 2 2" xfId="2842" xr:uid="{00000000-0005-0000-0000-0000A9280000}"/>
    <cellStyle name="Normal 14 3 3 2 2 2 2" xfId="5079" xr:uid="{00000000-0005-0000-0000-0000AA280000}"/>
    <cellStyle name="Normal 14 3 3 2 2 2 2 2" xfId="14036" xr:uid="{00000000-0005-0000-0000-0000AB280000}"/>
    <cellStyle name="Normal 14 3 3 2 2 2 2 2 2" xfId="27470" xr:uid="{00000000-0005-0000-0000-0000AC280000}"/>
    <cellStyle name="Normal 14 3 3 2 2 2 2 2 2 2" xfId="54382" xr:uid="{00000000-0005-0000-0000-0000AD280000}"/>
    <cellStyle name="Normal 14 3 3 2 2 2 2 2 3" xfId="40948" xr:uid="{00000000-0005-0000-0000-0000AE280000}"/>
    <cellStyle name="Normal 14 3 3 2 2 2 2 3" xfId="9558" xr:uid="{00000000-0005-0000-0000-0000AF280000}"/>
    <cellStyle name="Normal 14 3 3 2 2 2 2 3 2" xfId="22992" xr:uid="{00000000-0005-0000-0000-0000B0280000}"/>
    <cellStyle name="Normal 14 3 3 2 2 2 2 3 2 2" xfId="49904" xr:uid="{00000000-0005-0000-0000-0000B1280000}"/>
    <cellStyle name="Normal 14 3 3 2 2 2 2 3 3" xfId="36470" xr:uid="{00000000-0005-0000-0000-0000B2280000}"/>
    <cellStyle name="Normal 14 3 3 2 2 2 2 4" xfId="18513" xr:uid="{00000000-0005-0000-0000-0000B3280000}"/>
    <cellStyle name="Normal 14 3 3 2 2 2 2 4 2" xfId="45425" xr:uid="{00000000-0005-0000-0000-0000B4280000}"/>
    <cellStyle name="Normal 14 3 3 2 2 2 2 5" xfId="31991" xr:uid="{00000000-0005-0000-0000-0000B5280000}"/>
    <cellStyle name="Normal 14 3 3 2 2 2 3" xfId="11799" xr:uid="{00000000-0005-0000-0000-0000B6280000}"/>
    <cellStyle name="Normal 14 3 3 2 2 2 3 2" xfId="25233" xr:uid="{00000000-0005-0000-0000-0000B7280000}"/>
    <cellStyle name="Normal 14 3 3 2 2 2 3 2 2" xfId="52145" xr:uid="{00000000-0005-0000-0000-0000B8280000}"/>
    <cellStyle name="Normal 14 3 3 2 2 2 3 3" xfId="38711" xr:uid="{00000000-0005-0000-0000-0000B9280000}"/>
    <cellStyle name="Normal 14 3 3 2 2 2 4" xfId="7321" xr:uid="{00000000-0005-0000-0000-0000BA280000}"/>
    <cellStyle name="Normal 14 3 3 2 2 2 4 2" xfId="20755" xr:uid="{00000000-0005-0000-0000-0000BB280000}"/>
    <cellStyle name="Normal 14 3 3 2 2 2 4 2 2" xfId="47667" xr:uid="{00000000-0005-0000-0000-0000BC280000}"/>
    <cellStyle name="Normal 14 3 3 2 2 2 4 3" xfId="34233" xr:uid="{00000000-0005-0000-0000-0000BD280000}"/>
    <cellStyle name="Normal 14 3 3 2 2 2 5" xfId="16276" xr:uid="{00000000-0005-0000-0000-0000BE280000}"/>
    <cellStyle name="Normal 14 3 3 2 2 2 5 2" xfId="43188" xr:uid="{00000000-0005-0000-0000-0000BF280000}"/>
    <cellStyle name="Normal 14 3 3 2 2 2 6" xfId="29754" xr:uid="{00000000-0005-0000-0000-0000C0280000}"/>
    <cellStyle name="Normal 14 3 3 2 2 3" xfId="3961" xr:uid="{00000000-0005-0000-0000-0000C1280000}"/>
    <cellStyle name="Normal 14 3 3 2 2 3 2" xfId="12918" xr:uid="{00000000-0005-0000-0000-0000C2280000}"/>
    <cellStyle name="Normal 14 3 3 2 2 3 2 2" xfId="26352" xr:uid="{00000000-0005-0000-0000-0000C3280000}"/>
    <cellStyle name="Normal 14 3 3 2 2 3 2 2 2" xfId="53264" xr:uid="{00000000-0005-0000-0000-0000C4280000}"/>
    <cellStyle name="Normal 14 3 3 2 2 3 2 3" xfId="39830" xr:uid="{00000000-0005-0000-0000-0000C5280000}"/>
    <cellStyle name="Normal 14 3 3 2 2 3 3" xfId="8440" xr:uid="{00000000-0005-0000-0000-0000C6280000}"/>
    <cellStyle name="Normal 14 3 3 2 2 3 3 2" xfId="21874" xr:uid="{00000000-0005-0000-0000-0000C7280000}"/>
    <cellStyle name="Normal 14 3 3 2 2 3 3 2 2" xfId="48786" xr:uid="{00000000-0005-0000-0000-0000C8280000}"/>
    <cellStyle name="Normal 14 3 3 2 2 3 3 3" xfId="35352" xr:uid="{00000000-0005-0000-0000-0000C9280000}"/>
    <cellStyle name="Normal 14 3 3 2 2 3 4" xfId="17395" xr:uid="{00000000-0005-0000-0000-0000CA280000}"/>
    <cellStyle name="Normal 14 3 3 2 2 3 4 2" xfId="44307" xr:uid="{00000000-0005-0000-0000-0000CB280000}"/>
    <cellStyle name="Normal 14 3 3 2 2 3 5" xfId="30873" xr:uid="{00000000-0005-0000-0000-0000CC280000}"/>
    <cellStyle name="Normal 14 3 3 2 2 4" xfId="10681" xr:uid="{00000000-0005-0000-0000-0000CD280000}"/>
    <cellStyle name="Normal 14 3 3 2 2 4 2" xfId="24115" xr:uid="{00000000-0005-0000-0000-0000CE280000}"/>
    <cellStyle name="Normal 14 3 3 2 2 4 2 2" xfId="51027" xr:uid="{00000000-0005-0000-0000-0000CF280000}"/>
    <cellStyle name="Normal 14 3 3 2 2 4 3" xfId="37593" xr:uid="{00000000-0005-0000-0000-0000D0280000}"/>
    <cellStyle name="Normal 14 3 3 2 2 5" xfId="6203" xr:uid="{00000000-0005-0000-0000-0000D1280000}"/>
    <cellStyle name="Normal 14 3 3 2 2 5 2" xfId="19637" xr:uid="{00000000-0005-0000-0000-0000D2280000}"/>
    <cellStyle name="Normal 14 3 3 2 2 5 2 2" xfId="46549" xr:uid="{00000000-0005-0000-0000-0000D3280000}"/>
    <cellStyle name="Normal 14 3 3 2 2 5 3" xfId="33115" xr:uid="{00000000-0005-0000-0000-0000D4280000}"/>
    <cellStyle name="Normal 14 3 3 2 2 6" xfId="15158" xr:uid="{00000000-0005-0000-0000-0000D5280000}"/>
    <cellStyle name="Normal 14 3 3 2 2 6 2" xfId="42070" xr:uid="{00000000-0005-0000-0000-0000D6280000}"/>
    <cellStyle name="Normal 14 3 3 2 2 7" xfId="28636" xr:uid="{00000000-0005-0000-0000-0000D7280000}"/>
    <cellStyle name="Normal 14 3 3 2 3" xfId="2172" xr:uid="{00000000-0005-0000-0000-0000D8280000}"/>
    <cellStyle name="Normal 14 3 3 2 3 2" xfId="4409" xr:uid="{00000000-0005-0000-0000-0000D9280000}"/>
    <cellStyle name="Normal 14 3 3 2 3 2 2" xfId="13366" xr:uid="{00000000-0005-0000-0000-0000DA280000}"/>
    <cellStyle name="Normal 14 3 3 2 3 2 2 2" xfId="26800" xr:uid="{00000000-0005-0000-0000-0000DB280000}"/>
    <cellStyle name="Normal 14 3 3 2 3 2 2 2 2" xfId="53712" xr:uid="{00000000-0005-0000-0000-0000DC280000}"/>
    <cellStyle name="Normal 14 3 3 2 3 2 2 3" xfId="40278" xr:uid="{00000000-0005-0000-0000-0000DD280000}"/>
    <cellStyle name="Normal 14 3 3 2 3 2 3" xfId="8888" xr:uid="{00000000-0005-0000-0000-0000DE280000}"/>
    <cellStyle name="Normal 14 3 3 2 3 2 3 2" xfId="22322" xr:uid="{00000000-0005-0000-0000-0000DF280000}"/>
    <cellStyle name="Normal 14 3 3 2 3 2 3 2 2" xfId="49234" xr:uid="{00000000-0005-0000-0000-0000E0280000}"/>
    <cellStyle name="Normal 14 3 3 2 3 2 3 3" xfId="35800" xr:uid="{00000000-0005-0000-0000-0000E1280000}"/>
    <cellStyle name="Normal 14 3 3 2 3 2 4" xfId="17843" xr:uid="{00000000-0005-0000-0000-0000E2280000}"/>
    <cellStyle name="Normal 14 3 3 2 3 2 4 2" xfId="44755" xr:uid="{00000000-0005-0000-0000-0000E3280000}"/>
    <cellStyle name="Normal 14 3 3 2 3 2 5" xfId="31321" xr:uid="{00000000-0005-0000-0000-0000E4280000}"/>
    <cellStyle name="Normal 14 3 3 2 3 3" xfId="11129" xr:uid="{00000000-0005-0000-0000-0000E5280000}"/>
    <cellStyle name="Normal 14 3 3 2 3 3 2" xfId="24563" xr:uid="{00000000-0005-0000-0000-0000E6280000}"/>
    <cellStyle name="Normal 14 3 3 2 3 3 2 2" xfId="51475" xr:uid="{00000000-0005-0000-0000-0000E7280000}"/>
    <cellStyle name="Normal 14 3 3 2 3 3 3" xfId="38041" xr:uid="{00000000-0005-0000-0000-0000E8280000}"/>
    <cellStyle name="Normal 14 3 3 2 3 4" xfId="6651" xr:uid="{00000000-0005-0000-0000-0000E9280000}"/>
    <cellStyle name="Normal 14 3 3 2 3 4 2" xfId="20085" xr:uid="{00000000-0005-0000-0000-0000EA280000}"/>
    <cellStyle name="Normal 14 3 3 2 3 4 2 2" xfId="46997" xr:uid="{00000000-0005-0000-0000-0000EB280000}"/>
    <cellStyle name="Normal 14 3 3 2 3 4 3" xfId="33563" xr:uid="{00000000-0005-0000-0000-0000EC280000}"/>
    <cellStyle name="Normal 14 3 3 2 3 5" xfId="15606" xr:uid="{00000000-0005-0000-0000-0000ED280000}"/>
    <cellStyle name="Normal 14 3 3 2 3 5 2" xfId="42518" xr:uid="{00000000-0005-0000-0000-0000EE280000}"/>
    <cellStyle name="Normal 14 3 3 2 3 6" xfId="29084" xr:uid="{00000000-0005-0000-0000-0000EF280000}"/>
    <cellStyle name="Normal 14 3 3 2 4" xfId="3291" xr:uid="{00000000-0005-0000-0000-0000F0280000}"/>
    <cellStyle name="Normal 14 3 3 2 4 2" xfId="12248" xr:uid="{00000000-0005-0000-0000-0000F1280000}"/>
    <cellStyle name="Normal 14 3 3 2 4 2 2" xfId="25682" xr:uid="{00000000-0005-0000-0000-0000F2280000}"/>
    <cellStyle name="Normal 14 3 3 2 4 2 2 2" xfId="52594" xr:uid="{00000000-0005-0000-0000-0000F3280000}"/>
    <cellStyle name="Normal 14 3 3 2 4 2 3" xfId="39160" xr:uid="{00000000-0005-0000-0000-0000F4280000}"/>
    <cellStyle name="Normal 14 3 3 2 4 3" xfId="7770" xr:uid="{00000000-0005-0000-0000-0000F5280000}"/>
    <cellStyle name="Normal 14 3 3 2 4 3 2" xfId="21204" xr:uid="{00000000-0005-0000-0000-0000F6280000}"/>
    <cellStyle name="Normal 14 3 3 2 4 3 2 2" xfId="48116" xr:uid="{00000000-0005-0000-0000-0000F7280000}"/>
    <cellStyle name="Normal 14 3 3 2 4 3 3" xfId="34682" xr:uid="{00000000-0005-0000-0000-0000F8280000}"/>
    <cellStyle name="Normal 14 3 3 2 4 4" xfId="16725" xr:uid="{00000000-0005-0000-0000-0000F9280000}"/>
    <cellStyle name="Normal 14 3 3 2 4 4 2" xfId="43637" xr:uid="{00000000-0005-0000-0000-0000FA280000}"/>
    <cellStyle name="Normal 14 3 3 2 4 5" xfId="30203" xr:uid="{00000000-0005-0000-0000-0000FB280000}"/>
    <cellStyle name="Normal 14 3 3 2 5" xfId="10011" xr:uid="{00000000-0005-0000-0000-0000FC280000}"/>
    <cellStyle name="Normal 14 3 3 2 5 2" xfId="23445" xr:uid="{00000000-0005-0000-0000-0000FD280000}"/>
    <cellStyle name="Normal 14 3 3 2 5 2 2" xfId="50357" xr:uid="{00000000-0005-0000-0000-0000FE280000}"/>
    <cellStyle name="Normal 14 3 3 2 5 3" xfId="36923" xr:uid="{00000000-0005-0000-0000-0000FF280000}"/>
    <cellStyle name="Normal 14 3 3 2 6" xfId="5533" xr:uid="{00000000-0005-0000-0000-000000290000}"/>
    <cellStyle name="Normal 14 3 3 2 6 2" xfId="18967" xr:uid="{00000000-0005-0000-0000-000001290000}"/>
    <cellStyle name="Normal 14 3 3 2 6 2 2" xfId="45879" xr:uid="{00000000-0005-0000-0000-000002290000}"/>
    <cellStyle name="Normal 14 3 3 2 6 3" xfId="32445" xr:uid="{00000000-0005-0000-0000-000003290000}"/>
    <cellStyle name="Normal 14 3 3 2 7" xfId="14488" xr:uid="{00000000-0005-0000-0000-000004290000}"/>
    <cellStyle name="Normal 14 3 3 2 7 2" xfId="41400" xr:uid="{00000000-0005-0000-0000-000005290000}"/>
    <cellStyle name="Normal 14 3 3 2 8" xfId="27966" xr:uid="{00000000-0005-0000-0000-000006290000}"/>
    <cellStyle name="Normal 14 3 3 3" xfId="1278" xr:uid="{00000000-0005-0000-0000-000007290000}"/>
    <cellStyle name="Normal 14 3 3 3 2" xfId="2396" xr:uid="{00000000-0005-0000-0000-000008290000}"/>
    <cellStyle name="Normal 14 3 3 3 2 2" xfId="4633" xr:uid="{00000000-0005-0000-0000-000009290000}"/>
    <cellStyle name="Normal 14 3 3 3 2 2 2" xfId="13590" xr:uid="{00000000-0005-0000-0000-00000A290000}"/>
    <cellStyle name="Normal 14 3 3 3 2 2 2 2" xfId="27024" xr:uid="{00000000-0005-0000-0000-00000B290000}"/>
    <cellStyle name="Normal 14 3 3 3 2 2 2 2 2" xfId="53936" xr:uid="{00000000-0005-0000-0000-00000C290000}"/>
    <cellStyle name="Normal 14 3 3 3 2 2 2 3" xfId="40502" xr:uid="{00000000-0005-0000-0000-00000D290000}"/>
    <cellStyle name="Normal 14 3 3 3 2 2 3" xfId="9112" xr:uid="{00000000-0005-0000-0000-00000E290000}"/>
    <cellStyle name="Normal 14 3 3 3 2 2 3 2" xfId="22546" xr:uid="{00000000-0005-0000-0000-00000F290000}"/>
    <cellStyle name="Normal 14 3 3 3 2 2 3 2 2" xfId="49458" xr:uid="{00000000-0005-0000-0000-000010290000}"/>
    <cellStyle name="Normal 14 3 3 3 2 2 3 3" xfId="36024" xr:uid="{00000000-0005-0000-0000-000011290000}"/>
    <cellStyle name="Normal 14 3 3 3 2 2 4" xfId="18067" xr:uid="{00000000-0005-0000-0000-000012290000}"/>
    <cellStyle name="Normal 14 3 3 3 2 2 4 2" xfId="44979" xr:uid="{00000000-0005-0000-0000-000013290000}"/>
    <cellStyle name="Normal 14 3 3 3 2 2 5" xfId="31545" xr:uid="{00000000-0005-0000-0000-000014290000}"/>
    <cellStyle name="Normal 14 3 3 3 2 3" xfId="11353" xr:uid="{00000000-0005-0000-0000-000015290000}"/>
    <cellStyle name="Normal 14 3 3 3 2 3 2" xfId="24787" xr:uid="{00000000-0005-0000-0000-000016290000}"/>
    <cellStyle name="Normal 14 3 3 3 2 3 2 2" xfId="51699" xr:uid="{00000000-0005-0000-0000-000017290000}"/>
    <cellStyle name="Normal 14 3 3 3 2 3 3" xfId="38265" xr:uid="{00000000-0005-0000-0000-000018290000}"/>
    <cellStyle name="Normal 14 3 3 3 2 4" xfId="6875" xr:uid="{00000000-0005-0000-0000-000019290000}"/>
    <cellStyle name="Normal 14 3 3 3 2 4 2" xfId="20309" xr:uid="{00000000-0005-0000-0000-00001A290000}"/>
    <cellStyle name="Normal 14 3 3 3 2 4 2 2" xfId="47221" xr:uid="{00000000-0005-0000-0000-00001B290000}"/>
    <cellStyle name="Normal 14 3 3 3 2 4 3" xfId="33787" xr:uid="{00000000-0005-0000-0000-00001C290000}"/>
    <cellStyle name="Normal 14 3 3 3 2 5" xfId="15830" xr:uid="{00000000-0005-0000-0000-00001D290000}"/>
    <cellStyle name="Normal 14 3 3 3 2 5 2" xfId="42742" xr:uid="{00000000-0005-0000-0000-00001E290000}"/>
    <cellStyle name="Normal 14 3 3 3 2 6" xfId="29308" xr:uid="{00000000-0005-0000-0000-00001F290000}"/>
    <cellStyle name="Normal 14 3 3 3 3" xfId="3515" xr:uid="{00000000-0005-0000-0000-000020290000}"/>
    <cellStyle name="Normal 14 3 3 3 3 2" xfId="12472" xr:uid="{00000000-0005-0000-0000-000021290000}"/>
    <cellStyle name="Normal 14 3 3 3 3 2 2" xfId="25906" xr:uid="{00000000-0005-0000-0000-000022290000}"/>
    <cellStyle name="Normal 14 3 3 3 3 2 2 2" xfId="52818" xr:uid="{00000000-0005-0000-0000-000023290000}"/>
    <cellStyle name="Normal 14 3 3 3 3 2 3" xfId="39384" xr:uid="{00000000-0005-0000-0000-000024290000}"/>
    <cellStyle name="Normal 14 3 3 3 3 3" xfId="7994" xr:uid="{00000000-0005-0000-0000-000025290000}"/>
    <cellStyle name="Normal 14 3 3 3 3 3 2" xfId="21428" xr:uid="{00000000-0005-0000-0000-000026290000}"/>
    <cellStyle name="Normal 14 3 3 3 3 3 2 2" xfId="48340" xr:uid="{00000000-0005-0000-0000-000027290000}"/>
    <cellStyle name="Normal 14 3 3 3 3 3 3" xfId="34906" xr:uid="{00000000-0005-0000-0000-000028290000}"/>
    <cellStyle name="Normal 14 3 3 3 3 4" xfId="16949" xr:uid="{00000000-0005-0000-0000-000029290000}"/>
    <cellStyle name="Normal 14 3 3 3 3 4 2" xfId="43861" xr:uid="{00000000-0005-0000-0000-00002A290000}"/>
    <cellStyle name="Normal 14 3 3 3 3 5" xfId="30427" xr:uid="{00000000-0005-0000-0000-00002B290000}"/>
    <cellStyle name="Normal 14 3 3 3 4" xfId="10235" xr:uid="{00000000-0005-0000-0000-00002C290000}"/>
    <cellStyle name="Normal 14 3 3 3 4 2" xfId="23669" xr:uid="{00000000-0005-0000-0000-00002D290000}"/>
    <cellStyle name="Normal 14 3 3 3 4 2 2" xfId="50581" xr:uid="{00000000-0005-0000-0000-00002E290000}"/>
    <cellStyle name="Normal 14 3 3 3 4 3" xfId="37147" xr:uid="{00000000-0005-0000-0000-00002F290000}"/>
    <cellStyle name="Normal 14 3 3 3 5" xfId="5757" xr:uid="{00000000-0005-0000-0000-000030290000}"/>
    <cellStyle name="Normal 14 3 3 3 5 2" xfId="19191" xr:uid="{00000000-0005-0000-0000-000031290000}"/>
    <cellStyle name="Normal 14 3 3 3 5 2 2" xfId="46103" xr:uid="{00000000-0005-0000-0000-000032290000}"/>
    <cellStyle name="Normal 14 3 3 3 5 3" xfId="32669" xr:uid="{00000000-0005-0000-0000-000033290000}"/>
    <cellStyle name="Normal 14 3 3 3 6" xfId="14712" xr:uid="{00000000-0005-0000-0000-000034290000}"/>
    <cellStyle name="Normal 14 3 3 3 6 2" xfId="41624" xr:uid="{00000000-0005-0000-0000-000035290000}"/>
    <cellStyle name="Normal 14 3 3 3 7" xfId="28190" xr:uid="{00000000-0005-0000-0000-000036290000}"/>
    <cellStyle name="Normal 14 3 3 4" xfId="1501" xr:uid="{00000000-0005-0000-0000-000037290000}"/>
    <cellStyle name="Normal 14 3 3 4 2" xfId="2619" xr:uid="{00000000-0005-0000-0000-000038290000}"/>
    <cellStyle name="Normal 14 3 3 4 2 2" xfId="4856" xr:uid="{00000000-0005-0000-0000-000039290000}"/>
    <cellStyle name="Normal 14 3 3 4 2 2 2" xfId="13813" xr:uid="{00000000-0005-0000-0000-00003A290000}"/>
    <cellStyle name="Normal 14 3 3 4 2 2 2 2" xfId="27247" xr:uid="{00000000-0005-0000-0000-00003B290000}"/>
    <cellStyle name="Normal 14 3 3 4 2 2 2 2 2" xfId="54159" xr:uid="{00000000-0005-0000-0000-00003C290000}"/>
    <cellStyle name="Normal 14 3 3 4 2 2 2 3" xfId="40725" xr:uid="{00000000-0005-0000-0000-00003D290000}"/>
    <cellStyle name="Normal 14 3 3 4 2 2 3" xfId="9335" xr:uid="{00000000-0005-0000-0000-00003E290000}"/>
    <cellStyle name="Normal 14 3 3 4 2 2 3 2" xfId="22769" xr:uid="{00000000-0005-0000-0000-00003F290000}"/>
    <cellStyle name="Normal 14 3 3 4 2 2 3 2 2" xfId="49681" xr:uid="{00000000-0005-0000-0000-000040290000}"/>
    <cellStyle name="Normal 14 3 3 4 2 2 3 3" xfId="36247" xr:uid="{00000000-0005-0000-0000-000041290000}"/>
    <cellStyle name="Normal 14 3 3 4 2 2 4" xfId="18290" xr:uid="{00000000-0005-0000-0000-000042290000}"/>
    <cellStyle name="Normal 14 3 3 4 2 2 4 2" xfId="45202" xr:uid="{00000000-0005-0000-0000-000043290000}"/>
    <cellStyle name="Normal 14 3 3 4 2 2 5" xfId="31768" xr:uid="{00000000-0005-0000-0000-000044290000}"/>
    <cellStyle name="Normal 14 3 3 4 2 3" xfId="11576" xr:uid="{00000000-0005-0000-0000-000045290000}"/>
    <cellStyle name="Normal 14 3 3 4 2 3 2" xfId="25010" xr:uid="{00000000-0005-0000-0000-000046290000}"/>
    <cellStyle name="Normal 14 3 3 4 2 3 2 2" xfId="51922" xr:uid="{00000000-0005-0000-0000-000047290000}"/>
    <cellStyle name="Normal 14 3 3 4 2 3 3" xfId="38488" xr:uid="{00000000-0005-0000-0000-000048290000}"/>
    <cellStyle name="Normal 14 3 3 4 2 4" xfId="7098" xr:uid="{00000000-0005-0000-0000-000049290000}"/>
    <cellStyle name="Normal 14 3 3 4 2 4 2" xfId="20532" xr:uid="{00000000-0005-0000-0000-00004A290000}"/>
    <cellStyle name="Normal 14 3 3 4 2 4 2 2" xfId="47444" xr:uid="{00000000-0005-0000-0000-00004B290000}"/>
    <cellStyle name="Normal 14 3 3 4 2 4 3" xfId="34010" xr:uid="{00000000-0005-0000-0000-00004C290000}"/>
    <cellStyle name="Normal 14 3 3 4 2 5" xfId="16053" xr:uid="{00000000-0005-0000-0000-00004D290000}"/>
    <cellStyle name="Normal 14 3 3 4 2 5 2" xfId="42965" xr:uid="{00000000-0005-0000-0000-00004E290000}"/>
    <cellStyle name="Normal 14 3 3 4 2 6" xfId="29531" xr:uid="{00000000-0005-0000-0000-00004F290000}"/>
    <cellStyle name="Normal 14 3 3 4 3" xfId="3738" xr:uid="{00000000-0005-0000-0000-000050290000}"/>
    <cellStyle name="Normal 14 3 3 4 3 2" xfId="12695" xr:uid="{00000000-0005-0000-0000-000051290000}"/>
    <cellStyle name="Normal 14 3 3 4 3 2 2" xfId="26129" xr:uid="{00000000-0005-0000-0000-000052290000}"/>
    <cellStyle name="Normal 14 3 3 4 3 2 2 2" xfId="53041" xr:uid="{00000000-0005-0000-0000-000053290000}"/>
    <cellStyle name="Normal 14 3 3 4 3 2 3" xfId="39607" xr:uid="{00000000-0005-0000-0000-000054290000}"/>
    <cellStyle name="Normal 14 3 3 4 3 3" xfId="8217" xr:uid="{00000000-0005-0000-0000-000055290000}"/>
    <cellStyle name="Normal 14 3 3 4 3 3 2" xfId="21651" xr:uid="{00000000-0005-0000-0000-000056290000}"/>
    <cellStyle name="Normal 14 3 3 4 3 3 2 2" xfId="48563" xr:uid="{00000000-0005-0000-0000-000057290000}"/>
    <cellStyle name="Normal 14 3 3 4 3 3 3" xfId="35129" xr:uid="{00000000-0005-0000-0000-000058290000}"/>
    <cellStyle name="Normal 14 3 3 4 3 4" xfId="17172" xr:uid="{00000000-0005-0000-0000-000059290000}"/>
    <cellStyle name="Normal 14 3 3 4 3 4 2" xfId="44084" xr:uid="{00000000-0005-0000-0000-00005A290000}"/>
    <cellStyle name="Normal 14 3 3 4 3 5" xfId="30650" xr:uid="{00000000-0005-0000-0000-00005B290000}"/>
    <cellStyle name="Normal 14 3 3 4 4" xfId="10458" xr:uid="{00000000-0005-0000-0000-00005C290000}"/>
    <cellStyle name="Normal 14 3 3 4 4 2" xfId="23892" xr:uid="{00000000-0005-0000-0000-00005D290000}"/>
    <cellStyle name="Normal 14 3 3 4 4 2 2" xfId="50804" xr:uid="{00000000-0005-0000-0000-00005E290000}"/>
    <cellStyle name="Normal 14 3 3 4 4 3" xfId="37370" xr:uid="{00000000-0005-0000-0000-00005F290000}"/>
    <cellStyle name="Normal 14 3 3 4 5" xfId="5980" xr:uid="{00000000-0005-0000-0000-000060290000}"/>
    <cellStyle name="Normal 14 3 3 4 5 2" xfId="19414" xr:uid="{00000000-0005-0000-0000-000061290000}"/>
    <cellStyle name="Normal 14 3 3 4 5 2 2" xfId="46326" xr:uid="{00000000-0005-0000-0000-000062290000}"/>
    <cellStyle name="Normal 14 3 3 4 5 3" xfId="32892" xr:uid="{00000000-0005-0000-0000-000063290000}"/>
    <cellStyle name="Normal 14 3 3 4 6" xfId="14935" xr:uid="{00000000-0005-0000-0000-000064290000}"/>
    <cellStyle name="Normal 14 3 3 4 6 2" xfId="41847" xr:uid="{00000000-0005-0000-0000-000065290000}"/>
    <cellStyle name="Normal 14 3 3 4 7" xfId="28413" xr:uid="{00000000-0005-0000-0000-000066290000}"/>
    <cellStyle name="Normal 14 3 3 5" xfId="1949" xr:uid="{00000000-0005-0000-0000-000067290000}"/>
    <cellStyle name="Normal 14 3 3 5 2" xfId="4186" xr:uid="{00000000-0005-0000-0000-000068290000}"/>
    <cellStyle name="Normal 14 3 3 5 2 2" xfId="13143" xr:uid="{00000000-0005-0000-0000-000069290000}"/>
    <cellStyle name="Normal 14 3 3 5 2 2 2" xfId="26577" xr:uid="{00000000-0005-0000-0000-00006A290000}"/>
    <cellStyle name="Normal 14 3 3 5 2 2 2 2" xfId="53489" xr:uid="{00000000-0005-0000-0000-00006B290000}"/>
    <cellStyle name="Normal 14 3 3 5 2 2 3" xfId="40055" xr:uid="{00000000-0005-0000-0000-00006C290000}"/>
    <cellStyle name="Normal 14 3 3 5 2 3" xfId="8665" xr:uid="{00000000-0005-0000-0000-00006D290000}"/>
    <cellStyle name="Normal 14 3 3 5 2 3 2" xfId="22099" xr:uid="{00000000-0005-0000-0000-00006E290000}"/>
    <cellStyle name="Normal 14 3 3 5 2 3 2 2" xfId="49011" xr:uid="{00000000-0005-0000-0000-00006F290000}"/>
    <cellStyle name="Normal 14 3 3 5 2 3 3" xfId="35577" xr:uid="{00000000-0005-0000-0000-000070290000}"/>
    <cellStyle name="Normal 14 3 3 5 2 4" xfId="17620" xr:uid="{00000000-0005-0000-0000-000071290000}"/>
    <cellStyle name="Normal 14 3 3 5 2 4 2" xfId="44532" xr:uid="{00000000-0005-0000-0000-000072290000}"/>
    <cellStyle name="Normal 14 3 3 5 2 5" xfId="31098" xr:uid="{00000000-0005-0000-0000-000073290000}"/>
    <cellStyle name="Normal 14 3 3 5 3" xfId="10906" xr:uid="{00000000-0005-0000-0000-000074290000}"/>
    <cellStyle name="Normal 14 3 3 5 3 2" xfId="24340" xr:uid="{00000000-0005-0000-0000-000075290000}"/>
    <cellStyle name="Normal 14 3 3 5 3 2 2" xfId="51252" xr:uid="{00000000-0005-0000-0000-000076290000}"/>
    <cellStyle name="Normal 14 3 3 5 3 3" xfId="37818" xr:uid="{00000000-0005-0000-0000-000077290000}"/>
    <cellStyle name="Normal 14 3 3 5 4" xfId="6428" xr:uid="{00000000-0005-0000-0000-000078290000}"/>
    <cellStyle name="Normal 14 3 3 5 4 2" xfId="19862" xr:uid="{00000000-0005-0000-0000-000079290000}"/>
    <cellStyle name="Normal 14 3 3 5 4 2 2" xfId="46774" xr:uid="{00000000-0005-0000-0000-00007A290000}"/>
    <cellStyle name="Normal 14 3 3 5 4 3" xfId="33340" xr:uid="{00000000-0005-0000-0000-00007B290000}"/>
    <cellStyle name="Normal 14 3 3 5 5" xfId="15383" xr:uid="{00000000-0005-0000-0000-00007C290000}"/>
    <cellStyle name="Normal 14 3 3 5 5 2" xfId="42295" xr:uid="{00000000-0005-0000-0000-00007D290000}"/>
    <cellStyle name="Normal 14 3 3 5 6" xfId="28861" xr:uid="{00000000-0005-0000-0000-00007E290000}"/>
    <cellStyle name="Normal 14 3 3 6" xfId="3068" xr:uid="{00000000-0005-0000-0000-00007F290000}"/>
    <cellStyle name="Normal 14 3 3 6 2" xfId="12025" xr:uid="{00000000-0005-0000-0000-000080290000}"/>
    <cellStyle name="Normal 14 3 3 6 2 2" xfId="25459" xr:uid="{00000000-0005-0000-0000-000081290000}"/>
    <cellStyle name="Normal 14 3 3 6 2 2 2" xfId="52371" xr:uid="{00000000-0005-0000-0000-000082290000}"/>
    <cellStyle name="Normal 14 3 3 6 2 3" xfId="38937" xr:uid="{00000000-0005-0000-0000-000083290000}"/>
    <cellStyle name="Normal 14 3 3 6 3" xfId="7547" xr:uid="{00000000-0005-0000-0000-000084290000}"/>
    <cellStyle name="Normal 14 3 3 6 3 2" xfId="20981" xr:uid="{00000000-0005-0000-0000-000085290000}"/>
    <cellStyle name="Normal 14 3 3 6 3 2 2" xfId="47893" xr:uid="{00000000-0005-0000-0000-000086290000}"/>
    <cellStyle name="Normal 14 3 3 6 3 3" xfId="34459" xr:uid="{00000000-0005-0000-0000-000087290000}"/>
    <cellStyle name="Normal 14 3 3 6 4" xfId="16502" xr:uid="{00000000-0005-0000-0000-000088290000}"/>
    <cellStyle name="Normal 14 3 3 6 4 2" xfId="43414" xr:uid="{00000000-0005-0000-0000-000089290000}"/>
    <cellStyle name="Normal 14 3 3 6 5" xfId="29980" xr:uid="{00000000-0005-0000-0000-00008A290000}"/>
    <cellStyle name="Normal 14 3 3 7" xfId="9788" xr:uid="{00000000-0005-0000-0000-00008B290000}"/>
    <cellStyle name="Normal 14 3 3 7 2" xfId="23222" xr:uid="{00000000-0005-0000-0000-00008C290000}"/>
    <cellStyle name="Normal 14 3 3 7 2 2" xfId="50134" xr:uid="{00000000-0005-0000-0000-00008D290000}"/>
    <cellStyle name="Normal 14 3 3 7 3" xfId="36700" xr:uid="{00000000-0005-0000-0000-00008E290000}"/>
    <cellStyle name="Normal 14 3 3 8" xfId="5310" xr:uid="{00000000-0005-0000-0000-00008F290000}"/>
    <cellStyle name="Normal 14 3 3 8 2" xfId="18744" xr:uid="{00000000-0005-0000-0000-000090290000}"/>
    <cellStyle name="Normal 14 3 3 8 2 2" xfId="45656" xr:uid="{00000000-0005-0000-0000-000091290000}"/>
    <cellStyle name="Normal 14 3 3 8 3" xfId="32222" xr:uid="{00000000-0005-0000-0000-000092290000}"/>
    <cellStyle name="Normal 14 3 3 9" xfId="14265" xr:uid="{00000000-0005-0000-0000-000093290000}"/>
    <cellStyle name="Normal 14 3 3 9 2" xfId="41177" xr:uid="{00000000-0005-0000-0000-000094290000}"/>
    <cellStyle name="Normal 14 3 4" xfId="981" xr:uid="{00000000-0005-0000-0000-000095290000}"/>
    <cellStyle name="Normal 14 3 4 2" xfId="1652" xr:uid="{00000000-0005-0000-0000-000096290000}"/>
    <cellStyle name="Normal 14 3 4 2 2" xfId="2770" xr:uid="{00000000-0005-0000-0000-000097290000}"/>
    <cellStyle name="Normal 14 3 4 2 2 2" xfId="5007" xr:uid="{00000000-0005-0000-0000-000098290000}"/>
    <cellStyle name="Normal 14 3 4 2 2 2 2" xfId="13964" xr:uid="{00000000-0005-0000-0000-000099290000}"/>
    <cellStyle name="Normal 14 3 4 2 2 2 2 2" xfId="27398" xr:uid="{00000000-0005-0000-0000-00009A290000}"/>
    <cellStyle name="Normal 14 3 4 2 2 2 2 2 2" xfId="54310" xr:uid="{00000000-0005-0000-0000-00009B290000}"/>
    <cellStyle name="Normal 14 3 4 2 2 2 2 3" xfId="40876" xr:uid="{00000000-0005-0000-0000-00009C290000}"/>
    <cellStyle name="Normal 14 3 4 2 2 2 3" xfId="9486" xr:uid="{00000000-0005-0000-0000-00009D290000}"/>
    <cellStyle name="Normal 14 3 4 2 2 2 3 2" xfId="22920" xr:uid="{00000000-0005-0000-0000-00009E290000}"/>
    <cellStyle name="Normal 14 3 4 2 2 2 3 2 2" xfId="49832" xr:uid="{00000000-0005-0000-0000-00009F290000}"/>
    <cellStyle name="Normal 14 3 4 2 2 2 3 3" xfId="36398" xr:uid="{00000000-0005-0000-0000-0000A0290000}"/>
    <cellStyle name="Normal 14 3 4 2 2 2 4" xfId="18441" xr:uid="{00000000-0005-0000-0000-0000A1290000}"/>
    <cellStyle name="Normal 14 3 4 2 2 2 4 2" xfId="45353" xr:uid="{00000000-0005-0000-0000-0000A2290000}"/>
    <cellStyle name="Normal 14 3 4 2 2 2 5" xfId="31919" xr:uid="{00000000-0005-0000-0000-0000A3290000}"/>
    <cellStyle name="Normal 14 3 4 2 2 3" xfId="11727" xr:uid="{00000000-0005-0000-0000-0000A4290000}"/>
    <cellStyle name="Normal 14 3 4 2 2 3 2" xfId="25161" xr:uid="{00000000-0005-0000-0000-0000A5290000}"/>
    <cellStyle name="Normal 14 3 4 2 2 3 2 2" xfId="52073" xr:uid="{00000000-0005-0000-0000-0000A6290000}"/>
    <cellStyle name="Normal 14 3 4 2 2 3 3" xfId="38639" xr:uid="{00000000-0005-0000-0000-0000A7290000}"/>
    <cellStyle name="Normal 14 3 4 2 2 4" xfId="7249" xr:uid="{00000000-0005-0000-0000-0000A8290000}"/>
    <cellStyle name="Normal 14 3 4 2 2 4 2" xfId="20683" xr:uid="{00000000-0005-0000-0000-0000A9290000}"/>
    <cellStyle name="Normal 14 3 4 2 2 4 2 2" xfId="47595" xr:uid="{00000000-0005-0000-0000-0000AA290000}"/>
    <cellStyle name="Normal 14 3 4 2 2 4 3" xfId="34161" xr:uid="{00000000-0005-0000-0000-0000AB290000}"/>
    <cellStyle name="Normal 14 3 4 2 2 5" xfId="16204" xr:uid="{00000000-0005-0000-0000-0000AC290000}"/>
    <cellStyle name="Normal 14 3 4 2 2 5 2" xfId="43116" xr:uid="{00000000-0005-0000-0000-0000AD290000}"/>
    <cellStyle name="Normal 14 3 4 2 2 6" xfId="29682" xr:uid="{00000000-0005-0000-0000-0000AE290000}"/>
    <cellStyle name="Normal 14 3 4 2 3" xfId="3889" xr:uid="{00000000-0005-0000-0000-0000AF290000}"/>
    <cellStyle name="Normal 14 3 4 2 3 2" xfId="12846" xr:uid="{00000000-0005-0000-0000-0000B0290000}"/>
    <cellStyle name="Normal 14 3 4 2 3 2 2" xfId="26280" xr:uid="{00000000-0005-0000-0000-0000B1290000}"/>
    <cellStyle name="Normal 14 3 4 2 3 2 2 2" xfId="53192" xr:uid="{00000000-0005-0000-0000-0000B2290000}"/>
    <cellStyle name="Normal 14 3 4 2 3 2 3" xfId="39758" xr:uid="{00000000-0005-0000-0000-0000B3290000}"/>
    <cellStyle name="Normal 14 3 4 2 3 3" xfId="8368" xr:uid="{00000000-0005-0000-0000-0000B4290000}"/>
    <cellStyle name="Normal 14 3 4 2 3 3 2" xfId="21802" xr:uid="{00000000-0005-0000-0000-0000B5290000}"/>
    <cellStyle name="Normal 14 3 4 2 3 3 2 2" xfId="48714" xr:uid="{00000000-0005-0000-0000-0000B6290000}"/>
    <cellStyle name="Normal 14 3 4 2 3 3 3" xfId="35280" xr:uid="{00000000-0005-0000-0000-0000B7290000}"/>
    <cellStyle name="Normal 14 3 4 2 3 4" xfId="17323" xr:uid="{00000000-0005-0000-0000-0000B8290000}"/>
    <cellStyle name="Normal 14 3 4 2 3 4 2" xfId="44235" xr:uid="{00000000-0005-0000-0000-0000B9290000}"/>
    <cellStyle name="Normal 14 3 4 2 3 5" xfId="30801" xr:uid="{00000000-0005-0000-0000-0000BA290000}"/>
    <cellStyle name="Normal 14 3 4 2 4" xfId="10609" xr:uid="{00000000-0005-0000-0000-0000BB290000}"/>
    <cellStyle name="Normal 14 3 4 2 4 2" xfId="24043" xr:uid="{00000000-0005-0000-0000-0000BC290000}"/>
    <cellStyle name="Normal 14 3 4 2 4 2 2" xfId="50955" xr:uid="{00000000-0005-0000-0000-0000BD290000}"/>
    <cellStyle name="Normal 14 3 4 2 4 3" xfId="37521" xr:uid="{00000000-0005-0000-0000-0000BE290000}"/>
    <cellStyle name="Normal 14 3 4 2 5" xfId="6131" xr:uid="{00000000-0005-0000-0000-0000BF290000}"/>
    <cellStyle name="Normal 14 3 4 2 5 2" xfId="19565" xr:uid="{00000000-0005-0000-0000-0000C0290000}"/>
    <cellStyle name="Normal 14 3 4 2 5 2 2" xfId="46477" xr:uid="{00000000-0005-0000-0000-0000C1290000}"/>
    <cellStyle name="Normal 14 3 4 2 5 3" xfId="33043" xr:uid="{00000000-0005-0000-0000-0000C2290000}"/>
    <cellStyle name="Normal 14 3 4 2 6" xfId="15086" xr:uid="{00000000-0005-0000-0000-0000C3290000}"/>
    <cellStyle name="Normal 14 3 4 2 6 2" xfId="41998" xr:uid="{00000000-0005-0000-0000-0000C4290000}"/>
    <cellStyle name="Normal 14 3 4 2 7" xfId="28564" xr:uid="{00000000-0005-0000-0000-0000C5290000}"/>
    <cellStyle name="Normal 14 3 4 3" xfId="2100" xr:uid="{00000000-0005-0000-0000-0000C6290000}"/>
    <cellStyle name="Normal 14 3 4 3 2" xfId="4337" xr:uid="{00000000-0005-0000-0000-0000C7290000}"/>
    <cellStyle name="Normal 14 3 4 3 2 2" xfId="13294" xr:uid="{00000000-0005-0000-0000-0000C8290000}"/>
    <cellStyle name="Normal 14 3 4 3 2 2 2" xfId="26728" xr:uid="{00000000-0005-0000-0000-0000C9290000}"/>
    <cellStyle name="Normal 14 3 4 3 2 2 2 2" xfId="53640" xr:uid="{00000000-0005-0000-0000-0000CA290000}"/>
    <cellStyle name="Normal 14 3 4 3 2 2 3" xfId="40206" xr:uid="{00000000-0005-0000-0000-0000CB290000}"/>
    <cellStyle name="Normal 14 3 4 3 2 3" xfId="8816" xr:uid="{00000000-0005-0000-0000-0000CC290000}"/>
    <cellStyle name="Normal 14 3 4 3 2 3 2" xfId="22250" xr:uid="{00000000-0005-0000-0000-0000CD290000}"/>
    <cellStyle name="Normal 14 3 4 3 2 3 2 2" xfId="49162" xr:uid="{00000000-0005-0000-0000-0000CE290000}"/>
    <cellStyle name="Normal 14 3 4 3 2 3 3" xfId="35728" xr:uid="{00000000-0005-0000-0000-0000CF290000}"/>
    <cellStyle name="Normal 14 3 4 3 2 4" xfId="17771" xr:uid="{00000000-0005-0000-0000-0000D0290000}"/>
    <cellStyle name="Normal 14 3 4 3 2 4 2" xfId="44683" xr:uid="{00000000-0005-0000-0000-0000D1290000}"/>
    <cellStyle name="Normal 14 3 4 3 2 5" xfId="31249" xr:uid="{00000000-0005-0000-0000-0000D2290000}"/>
    <cellStyle name="Normal 14 3 4 3 3" xfId="11057" xr:uid="{00000000-0005-0000-0000-0000D3290000}"/>
    <cellStyle name="Normal 14 3 4 3 3 2" xfId="24491" xr:uid="{00000000-0005-0000-0000-0000D4290000}"/>
    <cellStyle name="Normal 14 3 4 3 3 2 2" xfId="51403" xr:uid="{00000000-0005-0000-0000-0000D5290000}"/>
    <cellStyle name="Normal 14 3 4 3 3 3" xfId="37969" xr:uid="{00000000-0005-0000-0000-0000D6290000}"/>
    <cellStyle name="Normal 14 3 4 3 4" xfId="6579" xr:uid="{00000000-0005-0000-0000-0000D7290000}"/>
    <cellStyle name="Normal 14 3 4 3 4 2" xfId="20013" xr:uid="{00000000-0005-0000-0000-0000D8290000}"/>
    <cellStyle name="Normal 14 3 4 3 4 2 2" xfId="46925" xr:uid="{00000000-0005-0000-0000-0000D9290000}"/>
    <cellStyle name="Normal 14 3 4 3 4 3" xfId="33491" xr:uid="{00000000-0005-0000-0000-0000DA290000}"/>
    <cellStyle name="Normal 14 3 4 3 5" xfId="15534" xr:uid="{00000000-0005-0000-0000-0000DB290000}"/>
    <cellStyle name="Normal 14 3 4 3 5 2" xfId="42446" xr:uid="{00000000-0005-0000-0000-0000DC290000}"/>
    <cellStyle name="Normal 14 3 4 3 6" xfId="29012" xr:uid="{00000000-0005-0000-0000-0000DD290000}"/>
    <cellStyle name="Normal 14 3 4 4" xfId="3219" xr:uid="{00000000-0005-0000-0000-0000DE290000}"/>
    <cellStyle name="Normal 14 3 4 4 2" xfId="12176" xr:uid="{00000000-0005-0000-0000-0000DF290000}"/>
    <cellStyle name="Normal 14 3 4 4 2 2" xfId="25610" xr:uid="{00000000-0005-0000-0000-0000E0290000}"/>
    <cellStyle name="Normal 14 3 4 4 2 2 2" xfId="52522" xr:uid="{00000000-0005-0000-0000-0000E1290000}"/>
    <cellStyle name="Normal 14 3 4 4 2 3" xfId="39088" xr:uid="{00000000-0005-0000-0000-0000E2290000}"/>
    <cellStyle name="Normal 14 3 4 4 3" xfId="7698" xr:uid="{00000000-0005-0000-0000-0000E3290000}"/>
    <cellStyle name="Normal 14 3 4 4 3 2" xfId="21132" xr:uid="{00000000-0005-0000-0000-0000E4290000}"/>
    <cellStyle name="Normal 14 3 4 4 3 2 2" xfId="48044" xr:uid="{00000000-0005-0000-0000-0000E5290000}"/>
    <cellStyle name="Normal 14 3 4 4 3 3" xfId="34610" xr:uid="{00000000-0005-0000-0000-0000E6290000}"/>
    <cellStyle name="Normal 14 3 4 4 4" xfId="16653" xr:uid="{00000000-0005-0000-0000-0000E7290000}"/>
    <cellStyle name="Normal 14 3 4 4 4 2" xfId="43565" xr:uid="{00000000-0005-0000-0000-0000E8290000}"/>
    <cellStyle name="Normal 14 3 4 4 5" xfId="30131" xr:uid="{00000000-0005-0000-0000-0000E9290000}"/>
    <cellStyle name="Normal 14 3 4 5" xfId="9939" xr:uid="{00000000-0005-0000-0000-0000EA290000}"/>
    <cellStyle name="Normal 14 3 4 5 2" xfId="23373" xr:uid="{00000000-0005-0000-0000-0000EB290000}"/>
    <cellStyle name="Normal 14 3 4 5 2 2" xfId="50285" xr:uid="{00000000-0005-0000-0000-0000EC290000}"/>
    <cellStyle name="Normal 14 3 4 5 3" xfId="36851" xr:uid="{00000000-0005-0000-0000-0000ED290000}"/>
    <cellStyle name="Normal 14 3 4 6" xfId="5461" xr:uid="{00000000-0005-0000-0000-0000EE290000}"/>
    <cellStyle name="Normal 14 3 4 6 2" xfId="18895" xr:uid="{00000000-0005-0000-0000-0000EF290000}"/>
    <cellStyle name="Normal 14 3 4 6 2 2" xfId="45807" xr:uid="{00000000-0005-0000-0000-0000F0290000}"/>
    <cellStyle name="Normal 14 3 4 6 3" xfId="32373" xr:uid="{00000000-0005-0000-0000-0000F1290000}"/>
    <cellStyle name="Normal 14 3 4 7" xfId="14416" xr:uid="{00000000-0005-0000-0000-0000F2290000}"/>
    <cellStyle name="Normal 14 3 4 7 2" xfId="41328" xr:uid="{00000000-0005-0000-0000-0000F3290000}"/>
    <cellStyle name="Normal 14 3 4 8" xfId="27894" xr:uid="{00000000-0005-0000-0000-0000F4290000}"/>
    <cellStyle name="Normal 14 3 5" xfId="1206" xr:uid="{00000000-0005-0000-0000-0000F5290000}"/>
    <cellStyle name="Normal 14 3 5 2" xfId="2324" xr:uid="{00000000-0005-0000-0000-0000F6290000}"/>
    <cellStyle name="Normal 14 3 5 2 2" xfId="4561" xr:uid="{00000000-0005-0000-0000-0000F7290000}"/>
    <cellStyle name="Normal 14 3 5 2 2 2" xfId="13518" xr:uid="{00000000-0005-0000-0000-0000F8290000}"/>
    <cellStyle name="Normal 14 3 5 2 2 2 2" xfId="26952" xr:uid="{00000000-0005-0000-0000-0000F9290000}"/>
    <cellStyle name="Normal 14 3 5 2 2 2 2 2" xfId="53864" xr:uid="{00000000-0005-0000-0000-0000FA290000}"/>
    <cellStyle name="Normal 14 3 5 2 2 2 3" xfId="40430" xr:uid="{00000000-0005-0000-0000-0000FB290000}"/>
    <cellStyle name="Normal 14 3 5 2 2 3" xfId="9040" xr:uid="{00000000-0005-0000-0000-0000FC290000}"/>
    <cellStyle name="Normal 14 3 5 2 2 3 2" xfId="22474" xr:uid="{00000000-0005-0000-0000-0000FD290000}"/>
    <cellStyle name="Normal 14 3 5 2 2 3 2 2" xfId="49386" xr:uid="{00000000-0005-0000-0000-0000FE290000}"/>
    <cellStyle name="Normal 14 3 5 2 2 3 3" xfId="35952" xr:uid="{00000000-0005-0000-0000-0000FF290000}"/>
    <cellStyle name="Normal 14 3 5 2 2 4" xfId="17995" xr:uid="{00000000-0005-0000-0000-0000002A0000}"/>
    <cellStyle name="Normal 14 3 5 2 2 4 2" xfId="44907" xr:uid="{00000000-0005-0000-0000-0000012A0000}"/>
    <cellStyle name="Normal 14 3 5 2 2 5" xfId="31473" xr:uid="{00000000-0005-0000-0000-0000022A0000}"/>
    <cellStyle name="Normal 14 3 5 2 3" xfId="11281" xr:uid="{00000000-0005-0000-0000-0000032A0000}"/>
    <cellStyle name="Normal 14 3 5 2 3 2" xfId="24715" xr:uid="{00000000-0005-0000-0000-0000042A0000}"/>
    <cellStyle name="Normal 14 3 5 2 3 2 2" xfId="51627" xr:uid="{00000000-0005-0000-0000-0000052A0000}"/>
    <cellStyle name="Normal 14 3 5 2 3 3" xfId="38193" xr:uid="{00000000-0005-0000-0000-0000062A0000}"/>
    <cellStyle name="Normal 14 3 5 2 4" xfId="6803" xr:uid="{00000000-0005-0000-0000-0000072A0000}"/>
    <cellStyle name="Normal 14 3 5 2 4 2" xfId="20237" xr:uid="{00000000-0005-0000-0000-0000082A0000}"/>
    <cellStyle name="Normal 14 3 5 2 4 2 2" xfId="47149" xr:uid="{00000000-0005-0000-0000-0000092A0000}"/>
    <cellStyle name="Normal 14 3 5 2 4 3" xfId="33715" xr:uid="{00000000-0005-0000-0000-00000A2A0000}"/>
    <cellStyle name="Normal 14 3 5 2 5" xfId="15758" xr:uid="{00000000-0005-0000-0000-00000B2A0000}"/>
    <cellStyle name="Normal 14 3 5 2 5 2" xfId="42670" xr:uid="{00000000-0005-0000-0000-00000C2A0000}"/>
    <cellStyle name="Normal 14 3 5 2 6" xfId="29236" xr:uid="{00000000-0005-0000-0000-00000D2A0000}"/>
    <cellStyle name="Normal 14 3 5 3" xfId="3443" xr:uid="{00000000-0005-0000-0000-00000E2A0000}"/>
    <cellStyle name="Normal 14 3 5 3 2" xfId="12400" xr:uid="{00000000-0005-0000-0000-00000F2A0000}"/>
    <cellStyle name="Normal 14 3 5 3 2 2" xfId="25834" xr:uid="{00000000-0005-0000-0000-0000102A0000}"/>
    <cellStyle name="Normal 14 3 5 3 2 2 2" xfId="52746" xr:uid="{00000000-0005-0000-0000-0000112A0000}"/>
    <cellStyle name="Normal 14 3 5 3 2 3" xfId="39312" xr:uid="{00000000-0005-0000-0000-0000122A0000}"/>
    <cellStyle name="Normal 14 3 5 3 3" xfId="7922" xr:uid="{00000000-0005-0000-0000-0000132A0000}"/>
    <cellStyle name="Normal 14 3 5 3 3 2" xfId="21356" xr:uid="{00000000-0005-0000-0000-0000142A0000}"/>
    <cellStyle name="Normal 14 3 5 3 3 2 2" xfId="48268" xr:uid="{00000000-0005-0000-0000-0000152A0000}"/>
    <cellStyle name="Normal 14 3 5 3 3 3" xfId="34834" xr:uid="{00000000-0005-0000-0000-0000162A0000}"/>
    <cellStyle name="Normal 14 3 5 3 4" xfId="16877" xr:uid="{00000000-0005-0000-0000-0000172A0000}"/>
    <cellStyle name="Normal 14 3 5 3 4 2" xfId="43789" xr:uid="{00000000-0005-0000-0000-0000182A0000}"/>
    <cellStyle name="Normal 14 3 5 3 5" xfId="30355" xr:uid="{00000000-0005-0000-0000-0000192A0000}"/>
    <cellStyle name="Normal 14 3 5 4" xfId="10163" xr:uid="{00000000-0005-0000-0000-00001A2A0000}"/>
    <cellStyle name="Normal 14 3 5 4 2" xfId="23597" xr:uid="{00000000-0005-0000-0000-00001B2A0000}"/>
    <cellStyle name="Normal 14 3 5 4 2 2" xfId="50509" xr:uid="{00000000-0005-0000-0000-00001C2A0000}"/>
    <cellStyle name="Normal 14 3 5 4 3" xfId="37075" xr:uid="{00000000-0005-0000-0000-00001D2A0000}"/>
    <cellStyle name="Normal 14 3 5 5" xfId="5685" xr:uid="{00000000-0005-0000-0000-00001E2A0000}"/>
    <cellStyle name="Normal 14 3 5 5 2" xfId="19119" xr:uid="{00000000-0005-0000-0000-00001F2A0000}"/>
    <cellStyle name="Normal 14 3 5 5 2 2" xfId="46031" xr:uid="{00000000-0005-0000-0000-0000202A0000}"/>
    <cellStyle name="Normal 14 3 5 5 3" xfId="32597" xr:uid="{00000000-0005-0000-0000-0000212A0000}"/>
    <cellStyle name="Normal 14 3 5 6" xfId="14640" xr:uid="{00000000-0005-0000-0000-0000222A0000}"/>
    <cellStyle name="Normal 14 3 5 6 2" xfId="41552" xr:uid="{00000000-0005-0000-0000-0000232A0000}"/>
    <cellStyle name="Normal 14 3 5 7" xfId="28118" xr:uid="{00000000-0005-0000-0000-0000242A0000}"/>
    <cellStyle name="Normal 14 3 6" xfId="1429" xr:uid="{00000000-0005-0000-0000-0000252A0000}"/>
    <cellStyle name="Normal 14 3 6 2" xfId="2547" xr:uid="{00000000-0005-0000-0000-0000262A0000}"/>
    <cellStyle name="Normal 14 3 6 2 2" xfId="4784" xr:uid="{00000000-0005-0000-0000-0000272A0000}"/>
    <cellStyle name="Normal 14 3 6 2 2 2" xfId="13741" xr:uid="{00000000-0005-0000-0000-0000282A0000}"/>
    <cellStyle name="Normal 14 3 6 2 2 2 2" xfId="27175" xr:uid="{00000000-0005-0000-0000-0000292A0000}"/>
    <cellStyle name="Normal 14 3 6 2 2 2 2 2" xfId="54087" xr:uid="{00000000-0005-0000-0000-00002A2A0000}"/>
    <cellStyle name="Normal 14 3 6 2 2 2 3" xfId="40653" xr:uid="{00000000-0005-0000-0000-00002B2A0000}"/>
    <cellStyle name="Normal 14 3 6 2 2 3" xfId="9263" xr:uid="{00000000-0005-0000-0000-00002C2A0000}"/>
    <cellStyle name="Normal 14 3 6 2 2 3 2" xfId="22697" xr:uid="{00000000-0005-0000-0000-00002D2A0000}"/>
    <cellStyle name="Normal 14 3 6 2 2 3 2 2" xfId="49609" xr:uid="{00000000-0005-0000-0000-00002E2A0000}"/>
    <cellStyle name="Normal 14 3 6 2 2 3 3" xfId="36175" xr:uid="{00000000-0005-0000-0000-00002F2A0000}"/>
    <cellStyle name="Normal 14 3 6 2 2 4" xfId="18218" xr:uid="{00000000-0005-0000-0000-0000302A0000}"/>
    <cellStyle name="Normal 14 3 6 2 2 4 2" xfId="45130" xr:uid="{00000000-0005-0000-0000-0000312A0000}"/>
    <cellStyle name="Normal 14 3 6 2 2 5" xfId="31696" xr:uid="{00000000-0005-0000-0000-0000322A0000}"/>
    <cellStyle name="Normal 14 3 6 2 3" xfId="11504" xr:uid="{00000000-0005-0000-0000-0000332A0000}"/>
    <cellStyle name="Normal 14 3 6 2 3 2" xfId="24938" xr:uid="{00000000-0005-0000-0000-0000342A0000}"/>
    <cellStyle name="Normal 14 3 6 2 3 2 2" xfId="51850" xr:uid="{00000000-0005-0000-0000-0000352A0000}"/>
    <cellStyle name="Normal 14 3 6 2 3 3" xfId="38416" xr:uid="{00000000-0005-0000-0000-0000362A0000}"/>
    <cellStyle name="Normal 14 3 6 2 4" xfId="7026" xr:uid="{00000000-0005-0000-0000-0000372A0000}"/>
    <cellStyle name="Normal 14 3 6 2 4 2" xfId="20460" xr:uid="{00000000-0005-0000-0000-0000382A0000}"/>
    <cellStyle name="Normal 14 3 6 2 4 2 2" xfId="47372" xr:uid="{00000000-0005-0000-0000-0000392A0000}"/>
    <cellStyle name="Normal 14 3 6 2 4 3" xfId="33938" xr:uid="{00000000-0005-0000-0000-00003A2A0000}"/>
    <cellStyle name="Normal 14 3 6 2 5" xfId="15981" xr:uid="{00000000-0005-0000-0000-00003B2A0000}"/>
    <cellStyle name="Normal 14 3 6 2 5 2" xfId="42893" xr:uid="{00000000-0005-0000-0000-00003C2A0000}"/>
    <cellStyle name="Normal 14 3 6 2 6" xfId="29459" xr:uid="{00000000-0005-0000-0000-00003D2A0000}"/>
    <cellStyle name="Normal 14 3 6 3" xfId="3666" xr:uid="{00000000-0005-0000-0000-00003E2A0000}"/>
    <cellStyle name="Normal 14 3 6 3 2" xfId="12623" xr:uid="{00000000-0005-0000-0000-00003F2A0000}"/>
    <cellStyle name="Normal 14 3 6 3 2 2" xfId="26057" xr:uid="{00000000-0005-0000-0000-0000402A0000}"/>
    <cellStyle name="Normal 14 3 6 3 2 2 2" xfId="52969" xr:uid="{00000000-0005-0000-0000-0000412A0000}"/>
    <cellStyle name="Normal 14 3 6 3 2 3" xfId="39535" xr:uid="{00000000-0005-0000-0000-0000422A0000}"/>
    <cellStyle name="Normal 14 3 6 3 3" xfId="8145" xr:uid="{00000000-0005-0000-0000-0000432A0000}"/>
    <cellStyle name="Normal 14 3 6 3 3 2" xfId="21579" xr:uid="{00000000-0005-0000-0000-0000442A0000}"/>
    <cellStyle name="Normal 14 3 6 3 3 2 2" xfId="48491" xr:uid="{00000000-0005-0000-0000-0000452A0000}"/>
    <cellStyle name="Normal 14 3 6 3 3 3" xfId="35057" xr:uid="{00000000-0005-0000-0000-0000462A0000}"/>
    <cellStyle name="Normal 14 3 6 3 4" xfId="17100" xr:uid="{00000000-0005-0000-0000-0000472A0000}"/>
    <cellStyle name="Normal 14 3 6 3 4 2" xfId="44012" xr:uid="{00000000-0005-0000-0000-0000482A0000}"/>
    <cellStyle name="Normal 14 3 6 3 5" xfId="30578" xr:uid="{00000000-0005-0000-0000-0000492A0000}"/>
    <cellStyle name="Normal 14 3 6 4" xfId="10386" xr:uid="{00000000-0005-0000-0000-00004A2A0000}"/>
    <cellStyle name="Normal 14 3 6 4 2" xfId="23820" xr:uid="{00000000-0005-0000-0000-00004B2A0000}"/>
    <cellStyle name="Normal 14 3 6 4 2 2" xfId="50732" xr:uid="{00000000-0005-0000-0000-00004C2A0000}"/>
    <cellStyle name="Normal 14 3 6 4 3" xfId="37298" xr:uid="{00000000-0005-0000-0000-00004D2A0000}"/>
    <cellStyle name="Normal 14 3 6 5" xfId="5908" xr:uid="{00000000-0005-0000-0000-00004E2A0000}"/>
    <cellStyle name="Normal 14 3 6 5 2" xfId="19342" xr:uid="{00000000-0005-0000-0000-00004F2A0000}"/>
    <cellStyle name="Normal 14 3 6 5 2 2" xfId="46254" xr:uid="{00000000-0005-0000-0000-0000502A0000}"/>
    <cellStyle name="Normal 14 3 6 5 3" xfId="32820" xr:uid="{00000000-0005-0000-0000-0000512A0000}"/>
    <cellStyle name="Normal 14 3 6 6" xfId="14863" xr:uid="{00000000-0005-0000-0000-0000522A0000}"/>
    <cellStyle name="Normal 14 3 6 6 2" xfId="41775" xr:uid="{00000000-0005-0000-0000-0000532A0000}"/>
    <cellStyle name="Normal 14 3 6 7" xfId="28341" xr:uid="{00000000-0005-0000-0000-0000542A0000}"/>
    <cellStyle name="Normal 14 3 7" xfId="1877" xr:uid="{00000000-0005-0000-0000-0000552A0000}"/>
    <cellStyle name="Normal 14 3 7 2" xfId="4114" xr:uid="{00000000-0005-0000-0000-0000562A0000}"/>
    <cellStyle name="Normal 14 3 7 2 2" xfId="13071" xr:uid="{00000000-0005-0000-0000-0000572A0000}"/>
    <cellStyle name="Normal 14 3 7 2 2 2" xfId="26505" xr:uid="{00000000-0005-0000-0000-0000582A0000}"/>
    <cellStyle name="Normal 14 3 7 2 2 2 2" xfId="53417" xr:uid="{00000000-0005-0000-0000-0000592A0000}"/>
    <cellStyle name="Normal 14 3 7 2 2 3" xfId="39983" xr:uid="{00000000-0005-0000-0000-00005A2A0000}"/>
    <cellStyle name="Normal 14 3 7 2 3" xfId="8593" xr:uid="{00000000-0005-0000-0000-00005B2A0000}"/>
    <cellStyle name="Normal 14 3 7 2 3 2" xfId="22027" xr:uid="{00000000-0005-0000-0000-00005C2A0000}"/>
    <cellStyle name="Normal 14 3 7 2 3 2 2" xfId="48939" xr:uid="{00000000-0005-0000-0000-00005D2A0000}"/>
    <cellStyle name="Normal 14 3 7 2 3 3" xfId="35505" xr:uid="{00000000-0005-0000-0000-00005E2A0000}"/>
    <cellStyle name="Normal 14 3 7 2 4" xfId="17548" xr:uid="{00000000-0005-0000-0000-00005F2A0000}"/>
    <cellStyle name="Normal 14 3 7 2 4 2" xfId="44460" xr:uid="{00000000-0005-0000-0000-0000602A0000}"/>
    <cellStyle name="Normal 14 3 7 2 5" xfId="31026" xr:uid="{00000000-0005-0000-0000-0000612A0000}"/>
    <cellStyle name="Normal 14 3 7 3" xfId="10834" xr:uid="{00000000-0005-0000-0000-0000622A0000}"/>
    <cellStyle name="Normal 14 3 7 3 2" xfId="24268" xr:uid="{00000000-0005-0000-0000-0000632A0000}"/>
    <cellStyle name="Normal 14 3 7 3 2 2" xfId="51180" xr:uid="{00000000-0005-0000-0000-0000642A0000}"/>
    <cellStyle name="Normal 14 3 7 3 3" xfId="37746" xr:uid="{00000000-0005-0000-0000-0000652A0000}"/>
    <cellStyle name="Normal 14 3 7 4" xfId="6356" xr:uid="{00000000-0005-0000-0000-0000662A0000}"/>
    <cellStyle name="Normal 14 3 7 4 2" xfId="19790" xr:uid="{00000000-0005-0000-0000-0000672A0000}"/>
    <cellStyle name="Normal 14 3 7 4 2 2" xfId="46702" xr:uid="{00000000-0005-0000-0000-0000682A0000}"/>
    <cellStyle name="Normal 14 3 7 4 3" xfId="33268" xr:uid="{00000000-0005-0000-0000-0000692A0000}"/>
    <cellStyle name="Normal 14 3 7 5" xfId="15311" xr:uid="{00000000-0005-0000-0000-00006A2A0000}"/>
    <cellStyle name="Normal 14 3 7 5 2" xfId="42223" xr:uid="{00000000-0005-0000-0000-00006B2A0000}"/>
    <cellStyle name="Normal 14 3 7 6" xfId="28789" xr:uid="{00000000-0005-0000-0000-00006C2A0000}"/>
    <cellStyle name="Normal 14 3 8" xfId="2996" xr:uid="{00000000-0005-0000-0000-00006D2A0000}"/>
    <cellStyle name="Normal 14 3 8 2" xfId="11953" xr:uid="{00000000-0005-0000-0000-00006E2A0000}"/>
    <cellStyle name="Normal 14 3 8 2 2" xfId="25387" xr:uid="{00000000-0005-0000-0000-00006F2A0000}"/>
    <cellStyle name="Normal 14 3 8 2 2 2" xfId="52299" xr:uid="{00000000-0005-0000-0000-0000702A0000}"/>
    <cellStyle name="Normal 14 3 8 2 3" xfId="38865" xr:uid="{00000000-0005-0000-0000-0000712A0000}"/>
    <cellStyle name="Normal 14 3 8 3" xfId="7475" xr:uid="{00000000-0005-0000-0000-0000722A0000}"/>
    <cellStyle name="Normal 14 3 8 3 2" xfId="20909" xr:uid="{00000000-0005-0000-0000-0000732A0000}"/>
    <cellStyle name="Normal 14 3 8 3 2 2" xfId="47821" xr:uid="{00000000-0005-0000-0000-0000742A0000}"/>
    <cellStyle name="Normal 14 3 8 3 3" xfId="34387" xr:uid="{00000000-0005-0000-0000-0000752A0000}"/>
    <cellStyle name="Normal 14 3 8 4" xfId="16430" xr:uid="{00000000-0005-0000-0000-0000762A0000}"/>
    <cellStyle name="Normal 14 3 8 4 2" xfId="43342" xr:uid="{00000000-0005-0000-0000-0000772A0000}"/>
    <cellStyle name="Normal 14 3 8 5" xfId="29908" xr:uid="{00000000-0005-0000-0000-0000782A0000}"/>
    <cellStyle name="Normal 14 3 9" xfId="9716" xr:uid="{00000000-0005-0000-0000-0000792A0000}"/>
    <cellStyle name="Normal 14 3 9 2" xfId="23150" xr:uid="{00000000-0005-0000-0000-00007A2A0000}"/>
    <cellStyle name="Normal 14 3 9 2 2" xfId="50062" xr:uid="{00000000-0005-0000-0000-00007B2A0000}"/>
    <cellStyle name="Normal 14 3 9 3" xfId="36628" xr:uid="{00000000-0005-0000-0000-00007C2A0000}"/>
    <cellStyle name="Normal 14 4" xfId="812" xr:uid="{00000000-0005-0000-0000-00007D2A0000}"/>
    <cellStyle name="Normal 14 4 10" xfId="27770" xr:uid="{00000000-0005-0000-0000-00007E2A0000}"/>
    <cellStyle name="Normal 14 4 2" xfId="1080" xr:uid="{00000000-0005-0000-0000-00007F2A0000}"/>
    <cellStyle name="Normal 14 4 2 2" xfId="1751" xr:uid="{00000000-0005-0000-0000-0000802A0000}"/>
    <cellStyle name="Normal 14 4 2 2 2" xfId="2869" xr:uid="{00000000-0005-0000-0000-0000812A0000}"/>
    <cellStyle name="Normal 14 4 2 2 2 2" xfId="5106" xr:uid="{00000000-0005-0000-0000-0000822A0000}"/>
    <cellStyle name="Normal 14 4 2 2 2 2 2" xfId="14063" xr:uid="{00000000-0005-0000-0000-0000832A0000}"/>
    <cellStyle name="Normal 14 4 2 2 2 2 2 2" xfId="27497" xr:uid="{00000000-0005-0000-0000-0000842A0000}"/>
    <cellStyle name="Normal 14 4 2 2 2 2 2 2 2" xfId="54409" xr:uid="{00000000-0005-0000-0000-0000852A0000}"/>
    <cellStyle name="Normal 14 4 2 2 2 2 2 3" xfId="40975" xr:uid="{00000000-0005-0000-0000-0000862A0000}"/>
    <cellStyle name="Normal 14 4 2 2 2 2 3" xfId="9585" xr:uid="{00000000-0005-0000-0000-0000872A0000}"/>
    <cellStyle name="Normal 14 4 2 2 2 2 3 2" xfId="23019" xr:uid="{00000000-0005-0000-0000-0000882A0000}"/>
    <cellStyle name="Normal 14 4 2 2 2 2 3 2 2" xfId="49931" xr:uid="{00000000-0005-0000-0000-0000892A0000}"/>
    <cellStyle name="Normal 14 4 2 2 2 2 3 3" xfId="36497" xr:uid="{00000000-0005-0000-0000-00008A2A0000}"/>
    <cellStyle name="Normal 14 4 2 2 2 2 4" xfId="18540" xr:uid="{00000000-0005-0000-0000-00008B2A0000}"/>
    <cellStyle name="Normal 14 4 2 2 2 2 4 2" xfId="45452" xr:uid="{00000000-0005-0000-0000-00008C2A0000}"/>
    <cellStyle name="Normal 14 4 2 2 2 2 5" xfId="32018" xr:uid="{00000000-0005-0000-0000-00008D2A0000}"/>
    <cellStyle name="Normal 14 4 2 2 2 3" xfId="11826" xr:uid="{00000000-0005-0000-0000-00008E2A0000}"/>
    <cellStyle name="Normal 14 4 2 2 2 3 2" xfId="25260" xr:uid="{00000000-0005-0000-0000-00008F2A0000}"/>
    <cellStyle name="Normal 14 4 2 2 2 3 2 2" xfId="52172" xr:uid="{00000000-0005-0000-0000-0000902A0000}"/>
    <cellStyle name="Normal 14 4 2 2 2 3 3" xfId="38738" xr:uid="{00000000-0005-0000-0000-0000912A0000}"/>
    <cellStyle name="Normal 14 4 2 2 2 4" xfId="7348" xr:uid="{00000000-0005-0000-0000-0000922A0000}"/>
    <cellStyle name="Normal 14 4 2 2 2 4 2" xfId="20782" xr:uid="{00000000-0005-0000-0000-0000932A0000}"/>
    <cellStyle name="Normal 14 4 2 2 2 4 2 2" xfId="47694" xr:uid="{00000000-0005-0000-0000-0000942A0000}"/>
    <cellStyle name="Normal 14 4 2 2 2 4 3" xfId="34260" xr:uid="{00000000-0005-0000-0000-0000952A0000}"/>
    <cellStyle name="Normal 14 4 2 2 2 5" xfId="16303" xr:uid="{00000000-0005-0000-0000-0000962A0000}"/>
    <cellStyle name="Normal 14 4 2 2 2 5 2" xfId="43215" xr:uid="{00000000-0005-0000-0000-0000972A0000}"/>
    <cellStyle name="Normal 14 4 2 2 2 6" xfId="29781" xr:uid="{00000000-0005-0000-0000-0000982A0000}"/>
    <cellStyle name="Normal 14 4 2 2 3" xfId="3988" xr:uid="{00000000-0005-0000-0000-0000992A0000}"/>
    <cellStyle name="Normal 14 4 2 2 3 2" xfId="12945" xr:uid="{00000000-0005-0000-0000-00009A2A0000}"/>
    <cellStyle name="Normal 14 4 2 2 3 2 2" xfId="26379" xr:uid="{00000000-0005-0000-0000-00009B2A0000}"/>
    <cellStyle name="Normal 14 4 2 2 3 2 2 2" xfId="53291" xr:uid="{00000000-0005-0000-0000-00009C2A0000}"/>
    <cellStyle name="Normal 14 4 2 2 3 2 3" xfId="39857" xr:uid="{00000000-0005-0000-0000-00009D2A0000}"/>
    <cellStyle name="Normal 14 4 2 2 3 3" xfId="8467" xr:uid="{00000000-0005-0000-0000-00009E2A0000}"/>
    <cellStyle name="Normal 14 4 2 2 3 3 2" xfId="21901" xr:uid="{00000000-0005-0000-0000-00009F2A0000}"/>
    <cellStyle name="Normal 14 4 2 2 3 3 2 2" xfId="48813" xr:uid="{00000000-0005-0000-0000-0000A02A0000}"/>
    <cellStyle name="Normal 14 4 2 2 3 3 3" xfId="35379" xr:uid="{00000000-0005-0000-0000-0000A12A0000}"/>
    <cellStyle name="Normal 14 4 2 2 3 4" xfId="17422" xr:uid="{00000000-0005-0000-0000-0000A22A0000}"/>
    <cellStyle name="Normal 14 4 2 2 3 4 2" xfId="44334" xr:uid="{00000000-0005-0000-0000-0000A32A0000}"/>
    <cellStyle name="Normal 14 4 2 2 3 5" xfId="30900" xr:uid="{00000000-0005-0000-0000-0000A42A0000}"/>
    <cellStyle name="Normal 14 4 2 2 4" xfId="10708" xr:uid="{00000000-0005-0000-0000-0000A52A0000}"/>
    <cellStyle name="Normal 14 4 2 2 4 2" xfId="24142" xr:uid="{00000000-0005-0000-0000-0000A62A0000}"/>
    <cellStyle name="Normal 14 4 2 2 4 2 2" xfId="51054" xr:uid="{00000000-0005-0000-0000-0000A72A0000}"/>
    <cellStyle name="Normal 14 4 2 2 4 3" xfId="37620" xr:uid="{00000000-0005-0000-0000-0000A82A0000}"/>
    <cellStyle name="Normal 14 4 2 2 5" xfId="6230" xr:uid="{00000000-0005-0000-0000-0000A92A0000}"/>
    <cellStyle name="Normal 14 4 2 2 5 2" xfId="19664" xr:uid="{00000000-0005-0000-0000-0000AA2A0000}"/>
    <cellStyle name="Normal 14 4 2 2 5 2 2" xfId="46576" xr:uid="{00000000-0005-0000-0000-0000AB2A0000}"/>
    <cellStyle name="Normal 14 4 2 2 5 3" xfId="33142" xr:uid="{00000000-0005-0000-0000-0000AC2A0000}"/>
    <cellStyle name="Normal 14 4 2 2 6" xfId="15185" xr:uid="{00000000-0005-0000-0000-0000AD2A0000}"/>
    <cellStyle name="Normal 14 4 2 2 6 2" xfId="42097" xr:uid="{00000000-0005-0000-0000-0000AE2A0000}"/>
    <cellStyle name="Normal 14 4 2 2 7" xfId="28663" xr:uid="{00000000-0005-0000-0000-0000AF2A0000}"/>
    <cellStyle name="Normal 14 4 2 3" xfId="2199" xr:uid="{00000000-0005-0000-0000-0000B02A0000}"/>
    <cellStyle name="Normal 14 4 2 3 2" xfId="4436" xr:uid="{00000000-0005-0000-0000-0000B12A0000}"/>
    <cellStyle name="Normal 14 4 2 3 2 2" xfId="13393" xr:uid="{00000000-0005-0000-0000-0000B22A0000}"/>
    <cellStyle name="Normal 14 4 2 3 2 2 2" xfId="26827" xr:uid="{00000000-0005-0000-0000-0000B32A0000}"/>
    <cellStyle name="Normal 14 4 2 3 2 2 2 2" xfId="53739" xr:uid="{00000000-0005-0000-0000-0000B42A0000}"/>
    <cellStyle name="Normal 14 4 2 3 2 2 3" xfId="40305" xr:uid="{00000000-0005-0000-0000-0000B52A0000}"/>
    <cellStyle name="Normal 14 4 2 3 2 3" xfId="8915" xr:uid="{00000000-0005-0000-0000-0000B62A0000}"/>
    <cellStyle name="Normal 14 4 2 3 2 3 2" xfId="22349" xr:uid="{00000000-0005-0000-0000-0000B72A0000}"/>
    <cellStyle name="Normal 14 4 2 3 2 3 2 2" xfId="49261" xr:uid="{00000000-0005-0000-0000-0000B82A0000}"/>
    <cellStyle name="Normal 14 4 2 3 2 3 3" xfId="35827" xr:uid="{00000000-0005-0000-0000-0000B92A0000}"/>
    <cellStyle name="Normal 14 4 2 3 2 4" xfId="17870" xr:uid="{00000000-0005-0000-0000-0000BA2A0000}"/>
    <cellStyle name="Normal 14 4 2 3 2 4 2" xfId="44782" xr:uid="{00000000-0005-0000-0000-0000BB2A0000}"/>
    <cellStyle name="Normal 14 4 2 3 2 5" xfId="31348" xr:uid="{00000000-0005-0000-0000-0000BC2A0000}"/>
    <cellStyle name="Normal 14 4 2 3 3" xfId="11156" xr:uid="{00000000-0005-0000-0000-0000BD2A0000}"/>
    <cellStyle name="Normal 14 4 2 3 3 2" xfId="24590" xr:uid="{00000000-0005-0000-0000-0000BE2A0000}"/>
    <cellStyle name="Normal 14 4 2 3 3 2 2" xfId="51502" xr:uid="{00000000-0005-0000-0000-0000BF2A0000}"/>
    <cellStyle name="Normal 14 4 2 3 3 3" xfId="38068" xr:uid="{00000000-0005-0000-0000-0000C02A0000}"/>
    <cellStyle name="Normal 14 4 2 3 4" xfId="6678" xr:uid="{00000000-0005-0000-0000-0000C12A0000}"/>
    <cellStyle name="Normal 14 4 2 3 4 2" xfId="20112" xr:uid="{00000000-0005-0000-0000-0000C22A0000}"/>
    <cellStyle name="Normal 14 4 2 3 4 2 2" xfId="47024" xr:uid="{00000000-0005-0000-0000-0000C32A0000}"/>
    <cellStyle name="Normal 14 4 2 3 4 3" xfId="33590" xr:uid="{00000000-0005-0000-0000-0000C42A0000}"/>
    <cellStyle name="Normal 14 4 2 3 5" xfId="15633" xr:uid="{00000000-0005-0000-0000-0000C52A0000}"/>
    <cellStyle name="Normal 14 4 2 3 5 2" xfId="42545" xr:uid="{00000000-0005-0000-0000-0000C62A0000}"/>
    <cellStyle name="Normal 14 4 2 3 6" xfId="29111" xr:uid="{00000000-0005-0000-0000-0000C72A0000}"/>
    <cellStyle name="Normal 14 4 2 4" xfId="3318" xr:uid="{00000000-0005-0000-0000-0000C82A0000}"/>
    <cellStyle name="Normal 14 4 2 4 2" xfId="12275" xr:uid="{00000000-0005-0000-0000-0000C92A0000}"/>
    <cellStyle name="Normal 14 4 2 4 2 2" xfId="25709" xr:uid="{00000000-0005-0000-0000-0000CA2A0000}"/>
    <cellStyle name="Normal 14 4 2 4 2 2 2" xfId="52621" xr:uid="{00000000-0005-0000-0000-0000CB2A0000}"/>
    <cellStyle name="Normal 14 4 2 4 2 3" xfId="39187" xr:uid="{00000000-0005-0000-0000-0000CC2A0000}"/>
    <cellStyle name="Normal 14 4 2 4 3" xfId="7797" xr:uid="{00000000-0005-0000-0000-0000CD2A0000}"/>
    <cellStyle name="Normal 14 4 2 4 3 2" xfId="21231" xr:uid="{00000000-0005-0000-0000-0000CE2A0000}"/>
    <cellStyle name="Normal 14 4 2 4 3 2 2" xfId="48143" xr:uid="{00000000-0005-0000-0000-0000CF2A0000}"/>
    <cellStyle name="Normal 14 4 2 4 3 3" xfId="34709" xr:uid="{00000000-0005-0000-0000-0000D02A0000}"/>
    <cellStyle name="Normal 14 4 2 4 4" xfId="16752" xr:uid="{00000000-0005-0000-0000-0000D12A0000}"/>
    <cellStyle name="Normal 14 4 2 4 4 2" xfId="43664" xr:uid="{00000000-0005-0000-0000-0000D22A0000}"/>
    <cellStyle name="Normal 14 4 2 4 5" xfId="30230" xr:uid="{00000000-0005-0000-0000-0000D32A0000}"/>
    <cellStyle name="Normal 14 4 2 5" xfId="10038" xr:uid="{00000000-0005-0000-0000-0000D42A0000}"/>
    <cellStyle name="Normal 14 4 2 5 2" xfId="23472" xr:uid="{00000000-0005-0000-0000-0000D52A0000}"/>
    <cellStyle name="Normal 14 4 2 5 2 2" xfId="50384" xr:uid="{00000000-0005-0000-0000-0000D62A0000}"/>
    <cellStyle name="Normal 14 4 2 5 3" xfId="36950" xr:uid="{00000000-0005-0000-0000-0000D72A0000}"/>
    <cellStyle name="Normal 14 4 2 6" xfId="5560" xr:uid="{00000000-0005-0000-0000-0000D82A0000}"/>
    <cellStyle name="Normal 14 4 2 6 2" xfId="18994" xr:uid="{00000000-0005-0000-0000-0000D92A0000}"/>
    <cellStyle name="Normal 14 4 2 6 2 2" xfId="45906" xr:uid="{00000000-0005-0000-0000-0000DA2A0000}"/>
    <cellStyle name="Normal 14 4 2 6 3" xfId="32472" xr:uid="{00000000-0005-0000-0000-0000DB2A0000}"/>
    <cellStyle name="Normal 14 4 2 7" xfId="14515" xr:uid="{00000000-0005-0000-0000-0000DC2A0000}"/>
    <cellStyle name="Normal 14 4 2 7 2" xfId="41427" xr:uid="{00000000-0005-0000-0000-0000DD2A0000}"/>
    <cellStyle name="Normal 14 4 2 8" xfId="27993" xr:uid="{00000000-0005-0000-0000-0000DE2A0000}"/>
    <cellStyle name="Normal 14 4 3" xfId="1305" xr:uid="{00000000-0005-0000-0000-0000DF2A0000}"/>
    <cellStyle name="Normal 14 4 3 2" xfId="2423" xr:uid="{00000000-0005-0000-0000-0000E02A0000}"/>
    <cellStyle name="Normal 14 4 3 2 2" xfId="4660" xr:uid="{00000000-0005-0000-0000-0000E12A0000}"/>
    <cellStyle name="Normal 14 4 3 2 2 2" xfId="13617" xr:uid="{00000000-0005-0000-0000-0000E22A0000}"/>
    <cellStyle name="Normal 14 4 3 2 2 2 2" xfId="27051" xr:uid="{00000000-0005-0000-0000-0000E32A0000}"/>
    <cellStyle name="Normal 14 4 3 2 2 2 2 2" xfId="53963" xr:uid="{00000000-0005-0000-0000-0000E42A0000}"/>
    <cellStyle name="Normal 14 4 3 2 2 2 3" xfId="40529" xr:uid="{00000000-0005-0000-0000-0000E52A0000}"/>
    <cellStyle name="Normal 14 4 3 2 2 3" xfId="9139" xr:uid="{00000000-0005-0000-0000-0000E62A0000}"/>
    <cellStyle name="Normal 14 4 3 2 2 3 2" xfId="22573" xr:uid="{00000000-0005-0000-0000-0000E72A0000}"/>
    <cellStyle name="Normal 14 4 3 2 2 3 2 2" xfId="49485" xr:uid="{00000000-0005-0000-0000-0000E82A0000}"/>
    <cellStyle name="Normal 14 4 3 2 2 3 3" xfId="36051" xr:uid="{00000000-0005-0000-0000-0000E92A0000}"/>
    <cellStyle name="Normal 14 4 3 2 2 4" xfId="18094" xr:uid="{00000000-0005-0000-0000-0000EA2A0000}"/>
    <cellStyle name="Normal 14 4 3 2 2 4 2" xfId="45006" xr:uid="{00000000-0005-0000-0000-0000EB2A0000}"/>
    <cellStyle name="Normal 14 4 3 2 2 5" xfId="31572" xr:uid="{00000000-0005-0000-0000-0000EC2A0000}"/>
    <cellStyle name="Normal 14 4 3 2 3" xfId="11380" xr:uid="{00000000-0005-0000-0000-0000ED2A0000}"/>
    <cellStyle name="Normal 14 4 3 2 3 2" xfId="24814" xr:uid="{00000000-0005-0000-0000-0000EE2A0000}"/>
    <cellStyle name="Normal 14 4 3 2 3 2 2" xfId="51726" xr:uid="{00000000-0005-0000-0000-0000EF2A0000}"/>
    <cellStyle name="Normal 14 4 3 2 3 3" xfId="38292" xr:uid="{00000000-0005-0000-0000-0000F02A0000}"/>
    <cellStyle name="Normal 14 4 3 2 4" xfId="6902" xr:uid="{00000000-0005-0000-0000-0000F12A0000}"/>
    <cellStyle name="Normal 14 4 3 2 4 2" xfId="20336" xr:uid="{00000000-0005-0000-0000-0000F22A0000}"/>
    <cellStyle name="Normal 14 4 3 2 4 2 2" xfId="47248" xr:uid="{00000000-0005-0000-0000-0000F32A0000}"/>
    <cellStyle name="Normal 14 4 3 2 4 3" xfId="33814" xr:uid="{00000000-0005-0000-0000-0000F42A0000}"/>
    <cellStyle name="Normal 14 4 3 2 5" xfId="15857" xr:uid="{00000000-0005-0000-0000-0000F52A0000}"/>
    <cellStyle name="Normal 14 4 3 2 5 2" xfId="42769" xr:uid="{00000000-0005-0000-0000-0000F62A0000}"/>
    <cellStyle name="Normal 14 4 3 2 6" xfId="29335" xr:uid="{00000000-0005-0000-0000-0000F72A0000}"/>
    <cellStyle name="Normal 14 4 3 3" xfId="3542" xr:uid="{00000000-0005-0000-0000-0000F82A0000}"/>
    <cellStyle name="Normal 14 4 3 3 2" xfId="12499" xr:uid="{00000000-0005-0000-0000-0000F92A0000}"/>
    <cellStyle name="Normal 14 4 3 3 2 2" xfId="25933" xr:uid="{00000000-0005-0000-0000-0000FA2A0000}"/>
    <cellStyle name="Normal 14 4 3 3 2 2 2" xfId="52845" xr:uid="{00000000-0005-0000-0000-0000FB2A0000}"/>
    <cellStyle name="Normal 14 4 3 3 2 3" xfId="39411" xr:uid="{00000000-0005-0000-0000-0000FC2A0000}"/>
    <cellStyle name="Normal 14 4 3 3 3" xfId="8021" xr:uid="{00000000-0005-0000-0000-0000FD2A0000}"/>
    <cellStyle name="Normal 14 4 3 3 3 2" xfId="21455" xr:uid="{00000000-0005-0000-0000-0000FE2A0000}"/>
    <cellStyle name="Normal 14 4 3 3 3 2 2" xfId="48367" xr:uid="{00000000-0005-0000-0000-0000FF2A0000}"/>
    <cellStyle name="Normal 14 4 3 3 3 3" xfId="34933" xr:uid="{00000000-0005-0000-0000-0000002B0000}"/>
    <cellStyle name="Normal 14 4 3 3 4" xfId="16976" xr:uid="{00000000-0005-0000-0000-0000012B0000}"/>
    <cellStyle name="Normal 14 4 3 3 4 2" xfId="43888" xr:uid="{00000000-0005-0000-0000-0000022B0000}"/>
    <cellStyle name="Normal 14 4 3 3 5" xfId="30454" xr:uid="{00000000-0005-0000-0000-0000032B0000}"/>
    <cellStyle name="Normal 14 4 3 4" xfId="10262" xr:uid="{00000000-0005-0000-0000-0000042B0000}"/>
    <cellStyle name="Normal 14 4 3 4 2" xfId="23696" xr:uid="{00000000-0005-0000-0000-0000052B0000}"/>
    <cellStyle name="Normal 14 4 3 4 2 2" xfId="50608" xr:uid="{00000000-0005-0000-0000-0000062B0000}"/>
    <cellStyle name="Normal 14 4 3 4 3" xfId="37174" xr:uid="{00000000-0005-0000-0000-0000072B0000}"/>
    <cellStyle name="Normal 14 4 3 5" xfId="5784" xr:uid="{00000000-0005-0000-0000-0000082B0000}"/>
    <cellStyle name="Normal 14 4 3 5 2" xfId="19218" xr:uid="{00000000-0005-0000-0000-0000092B0000}"/>
    <cellStyle name="Normal 14 4 3 5 2 2" xfId="46130" xr:uid="{00000000-0005-0000-0000-00000A2B0000}"/>
    <cellStyle name="Normal 14 4 3 5 3" xfId="32696" xr:uid="{00000000-0005-0000-0000-00000B2B0000}"/>
    <cellStyle name="Normal 14 4 3 6" xfId="14739" xr:uid="{00000000-0005-0000-0000-00000C2B0000}"/>
    <cellStyle name="Normal 14 4 3 6 2" xfId="41651" xr:uid="{00000000-0005-0000-0000-00000D2B0000}"/>
    <cellStyle name="Normal 14 4 3 7" xfId="28217" xr:uid="{00000000-0005-0000-0000-00000E2B0000}"/>
    <cellStyle name="Normal 14 4 4" xfId="1528" xr:uid="{00000000-0005-0000-0000-00000F2B0000}"/>
    <cellStyle name="Normal 14 4 4 2" xfId="2646" xr:uid="{00000000-0005-0000-0000-0000102B0000}"/>
    <cellStyle name="Normal 14 4 4 2 2" xfId="4883" xr:uid="{00000000-0005-0000-0000-0000112B0000}"/>
    <cellStyle name="Normal 14 4 4 2 2 2" xfId="13840" xr:uid="{00000000-0005-0000-0000-0000122B0000}"/>
    <cellStyle name="Normal 14 4 4 2 2 2 2" xfId="27274" xr:uid="{00000000-0005-0000-0000-0000132B0000}"/>
    <cellStyle name="Normal 14 4 4 2 2 2 2 2" xfId="54186" xr:uid="{00000000-0005-0000-0000-0000142B0000}"/>
    <cellStyle name="Normal 14 4 4 2 2 2 3" xfId="40752" xr:uid="{00000000-0005-0000-0000-0000152B0000}"/>
    <cellStyle name="Normal 14 4 4 2 2 3" xfId="9362" xr:uid="{00000000-0005-0000-0000-0000162B0000}"/>
    <cellStyle name="Normal 14 4 4 2 2 3 2" xfId="22796" xr:uid="{00000000-0005-0000-0000-0000172B0000}"/>
    <cellStyle name="Normal 14 4 4 2 2 3 2 2" xfId="49708" xr:uid="{00000000-0005-0000-0000-0000182B0000}"/>
    <cellStyle name="Normal 14 4 4 2 2 3 3" xfId="36274" xr:uid="{00000000-0005-0000-0000-0000192B0000}"/>
    <cellStyle name="Normal 14 4 4 2 2 4" xfId="18317" xr:uid="{00000000-0005-0000-0000-00001A2B0000}"/>
    <cellStyle name="Normal 14 4 4 2 2 4 2" xfId="45229" xr:uid="{00000000-0005-0000-0000-00001B2B0000}"/>
    <cellStyle name="Normal 14 4 4 2 2 5" xfId="31795" xr:uid="{00000000-0005-0000-0000-00001C2B0000}"/>
    <cellStyle name="Normal 14 4 4 2 3" xfId="11603" xr:uid="{00000000-0005-0000-0000-00001D2B0000}"/>
    <cellStyle name="Normal 14 4 4 2 3 2" xfId="25037" xr:uid="{00000000-0005-0000-0000-00001E2B0000}"/>
    <cellStyle name="Normal 14 4 4 2 3 2 2" xfId="51949" xr:uid="{00000000-0005-0000-0000-00001F2B0000}"/>
    <cellStyle name="Normal 14 4 4 2 3 3" xfId="38515" xr:uid="{00000000-0005-0000-0000-0000202B0000}"/>
    <cellStyle name="Normal 14 4 4 2 4" xfId="7125" xr:uid="{00000000-0005-0000-0000-0000212B0000}"/>
    <cellStyle name="Normal 14 4 4 2 4 2" xfId="20559" xr:uid="{00000000-0005-0000-0000-0000222B0000}"/>
    <cellStyle name="Normal 14 4 4 2 4 2 2" xfId="47471" xr:uid="{00000000-0005-0000-0000-0000232B0000}"/>
    <cellStyle name="Normal 14 4 4 2 4 3" xfId="34037" xr:uid="{00000000-0005-0000-0000-0000242B0000}"/>
    <cellStyle name="Normal 14 4 4 2 5" xfId="16080" xr:uid="{00000000-0005-0000-0000-0000252B0000}"/>
    <cellStyle name="Normal 14 4 4 2 5 2" xfId="42992" xr:uid="{00000000-0005-0000-0000-0000262B0000}"/>
    <cellStyle name="Normal 14 4 4 2 6" xfId="29558" xr:uid="{00000000-0005-0000-0000-0000272B0000}"/>
    <cellStyle name="Normal 14 4 4 3" xfId="3765" xr:uid="{00000000-0005-0000-0000-0000282B0000}"/>
    <cellStyle name="Normal 14 4 4 3 2" xfId="12722" xr:uid="{00000000-0005-0000-0000-0000292B0000}"/>
    <cellStyle name="Normal 14 4 4 3 2 2" xfId="26156" xr:uid="{00000000-0005-0000-0000-00002A2B0000}"/>
    <cellStyle name="Normal 14 4 4 3 2 2 2" xfId="53068" xr:uid="{00000000-0005-0000-0000-00002B2B0000}"/>
    <cellStyle name="Normal 14 4 4 3 2 3" xfId="39634" xr:uid="{00000000-0005-0000-0000-00002C2B0000}"/>
    <cellStyle name="Normal 14 4 4 3 3" xfId="8244" xr:uid="{00000000-0005-0000-0000-00002D2B0000}"/>
    <cellStyle name="Normal 14 4 4 3 3 2" xfId="21678" xr:uid="{00000000-0005-0000-0000-00002E2B0000}"/>
    <cellStyle name="Normal 14 4 4 3 3 2 2" xfId="48590" xr:uid="{00000000-0005-0000-0000-00002F2B0000}"/>
    <cellStyle name="Normal 14 4 4 3 3 3" xfId="35156" xr:uid="{00000000-0005-0000-0000-0000302B0000}"/>
    <cellStyle name="Normal 14 4 4 3 4" xfId="17199" xr:uid="{00000000-0005-0000-0000-0000312B0000}"/>
    <cellStyle name="Normal 14 4 4 3 4 2" xfId="44111" xr:uid="{00000000-0005-0000-0000-0000322B0000}"/>
    <cellStyle name="Normal 14 4 4 3 5" xfId="30677" xr:uid="{00000000-0005-0000-0000-0000332B0000}"/>
    <cellStyle name="Normal 14 4 4 4" xfId="10485" xr:uid="{00000000-0005-0000-0000-0000342B0000}"/>
    <cellStyle name="Normal 14 4 4 4 2" xfId="23919" xr:uid="{00000000-0005-0000-0000-0000352B0000}"/>
    <cellStyle name="Normal 14 4 4 4 2 2" xfId="50831" xr:uid="{00000000-0005-0000-0000-0000362B0000}"/>
    <cellStyle name="Normal 14 4 4 4 3" xfId="37397" xr:uid="{00000000-0005-0000-0000-0000372B0000}"/>
    <cellStyle name="Normal 14 4 4 5" xfId="6007" xr:uid="{00000000-0005-0000-0000-0000382B0000}"/>
    <cellStyle name="Normal 14 4 4 5 2" xfId="19441" xr:uid="{00000000-0005-0000-0000-0000392B0000}"/>
    <cellStyle name="Normal 14 4 4 5 2 2" xfId="46353" xr:uid="{00000000-0005-0000-0000-00003A2B0000}"/>
    <cellStyle name="Normal 14 4 4 5 3" xfId="32919" xr:uid="{00000000-0005-0000-0000-00003B2B0000}"/>
    <cellStyle name="Normal 14 4 4 6" xfId="14962" xr:uid="{00000000-0005-0000-0000-00003C2B0000}"/>
    <cellStyle name="Normal 14 4 4 6 2" xfId="41874" xr:uid="{00000000-0005-0000-0000-00003D2B0000}"/>
    <cellStyle name="Normal 14 4 4 7" xfId="28440" xr:uid="{00000000-0005-0000-0000-00003E2B0000}"/>
    <cellStyle name="Normal 14 4 5" xfId="1976" xr:uid="{00000000-0005-0000-0000-00003F2B0000}"/>
    <cellStyle name="Normal 14 4 5 2" xfId="4213" xr:uid="{00000000-0005-0000-0000-0000402B0000}"/>
    <cellStyle name="Normal 14 4 5 2 2" xfId="13170" xr:uid="{00000000-0005-0000-0000-0000412B0000}"/>
    <cellStyle name="Normal 14 4 5 2 2 2" xfId="26604" xr:uid="{00000000-0005-0000-0000-0000422B0000}"/>
    <cellStyle name="Normal 14 4 5 2 2 2 2" xfId="53516" xr:uid="{00000000-0005-0000-0000-0000432B0000}"/>
    <cellStyle name="Normal 14 4 5 2 2 3" xfId="40082" xr:uid="{00000000-0005-0000-0000-0000442B0000}"/>
    <cellStyle name="Normal 14 4 5 2 3" xfId="8692" xr:uid="{00000000-0005-0000-0000-0000452B0000}"/>
    <cellStyle name="Normal 14 4 5 2 3 2" xfId="22126" xr:uid="{00000000-0005-0000-0000-0000462B0000}"/>
    <cellStyle name="Normal 14 4 5 2 3 2 2" xfId="49038" xr:uid="{00000000-0005-0000-0000-0000472B0000}"/>
    <cellStyle name="Normal 14 4 5 2 3 3" xfId="35604" xr:uid="{00000000-0005-0000-0000-0000482B0000}"/>
    <cellStyle name="Normal 14 4 5 2 4" xfId="17647" xr:uid="{00000000-0005-0000-0000-0000492B0000}"/>
    <cellStyle name="Normal 14 4 5 2 4 2" xfId="44559" xr:uid="{00000000-0005-0000-0000-00004A2B0000}"/>
    <cellStyle name="Normal 14 4 5 2 5" xfId="31125" xr:uid="{00000000-0005-0000-0000-00004B2B0000}"/>
    <cellStyle name="Normal 14 4 5 3" xfId="10933" xr:uid="{00000000-0005-0000-0000-00004C2B0000}"/>
    <cellStyle name="Normal 14 4 5 3 2" xfId="24367" xr:uid="{00000000-0005-0000-0000-00004D2B0000}"/>
    <cellStyle name="Normal 14 4 5 3 2 2" xfId="51279" xr:uid="{00000000-0005-0000-0000-00004E2B0000}"/>
    <cellStyle name="Normal 14 4 5 3 3" xfId="37845" xr:uid="{00000000-0005-0000-0000-00004F2B0000}"/>
    <cellStyle name="Normal 14 4 5 4" xfId="6455" xr:uid="{00000000-0005-0000-0000-0000502B0000}"/>
    <cellStyle name="Normal 14 4 5 4 2" xfId="19889" xr:uid="{00000000-0005-0000-0000-0000512B0000}"/>
    <cellStyle name="Normal 14 4 5 4 2 2" xfId="46801" xr:uid="{00000000-0005-0000-0000-0000522B0000}"/>
    <cellStyle name="Normal 14 4 5 4 3" xfId="33367" xr:uid="{00000000-0005-0000-0000-0000532B0000}"/>
    <cellStyle name="Normal 14 4 5 5" xfId="15410" xr:uid="{00000000-0005-0000-0000-0000542B0000}"/>
    <cellStyle name="Normal 14 4 5 5 2" xfId="42322" xr:uid="{00000000-0005-0000-0000-0000552B0000}"/>
    <cellStyle name="Normal 14 4 5 6" xfId="28888" xr:uid="{00000000-0005-0000-0000-0000562B0000}"/>
    <cellStyle name="Normal 14 4 6" xfId="3095" xr:uid="{00000000-0005-0000-0000-0000572B0000}"/>
    <cellStyle name="Normal 14 4 6 2" xfId="12052" xr:uid="{00000000-0005-0000-0000-0000582B0000}"/>
    <cellStyle name="Normal 14 4 6 2 2" xfId="25486" xr:uid="{00000000-0005-0000-0000-0000592B0000}"/>
    <cellStyle name="Normal 14 4 6 2 2 2" xfId="52398" xr:uid="{00000000-0005-0000-0000-00005A2B0000}"/>
    <cellStyle name="Normal 14 4 6 2 3" xfId="38964" xr:uid="{00000000-0005-0000-0000-00005B2B0000}"/>
    <cellStyle name="Normal 14 4 6 3" xfId="7574" xr:uid="{00000000-0005-0000-0000-00005C2B0000}"/>
    <cellStyle name="Normal 14 4 6 3 2" xfId="21008" xr:uid="{00000000-0005-0000-0000-00005D2B0000}"/>
    <cellStyle name="Normal 14 4 6 3 2 2" xfId="47920" xr:uid="{00000000-0005-0000-0000-00005E2B0000}"/>
    <cellStyle name="Normal 14 4 6 3 3" xfId="34486" xr:uid="{00000000-0005-0000-0000-00005F2B0000}"/>
    <cellStyle name="Normal 14 4 6 4" xfId="16529" xr:uid="{00000000-0005-0000-0000-0000602B0000}"/>
    <cellStyle name="Normal 14 4 6 4 2" xfId="43441" xr:uid="{00000000-0005-0000-0000-0000612B0000}"/>
    <cellStyle name="Normal 14 4 6 5" xfId="30007" xr:uid="{00000000-0005-0000-0000-0000622B0000}"/>
    <cellStyle name="Normal 14 4 7" xfId="9815" xr:uid="{00000000-0005-0000-0000-0000632B0000}"/>
    <cellStyle name="Normal 14 4 7 2" xfId="23249" xr:uid="{00000000-0005-0000-0000-0000642B0000}"/>
    <cellStyle name="Normal 14 4 7 2 2" xfId="50161" xr:uid="{00000000-0005-0000-0000-0000652B0000}"/>
    <cellStyle name="Normal 14 4 7 3" xfId="36727" xr:uid="{00000000-0005-0000-0000-0000662B0000}"/>
    <cellStyle name="Normal 14 4 8" xfId="5337" xr:uid="{00000000-0005-0000-0000-0000672B0000}"/>
    <cellStyle name="Normal 14 4 8 2" xfId="18771" xr:uid="{00000000-0005-0000-0000-0000682B0000}"/>
    <cellStyle name="Normal 14 4 8 2 2" xfId="45683" xr:uid="{00000000-0005-0000-0000-0000692B0000}"/>
    <cellStyle name="Normal 14 4 8 3" xfId="32249" xr:uid="{00000000-0005-0000-0000-00006A2B0000}"/>
    <cellStyle name="Normal 14 4 9" xfId="14292" xr:uid="{00000000-0005-0000-0000-00006B2B0000}"/>
    <cellStyle name="Normal 14 4 9 2" xfId="41204" xr:uid="{00000000-0005-0000-0000-00006C2B0000}"/>
    <cellStyle name="Normal 14 5" xfId="740" xr:uid="{00000000-0005-0000-0000-00006D2B0000}"/>
    <cellStyle name="Normal 14 5 10" xfId="27698" xr:uid="{00000000-0005-0000-0000-00006E2B0000}"/>
    <cellStyle name="Normal 14 5 2" xfId="1008" xr:uid="{00000000-0005-0000-0000-00006F2B0000}"/>
    <cellStyle name="Normal 14 5 2 2" xfId="1679" xr:uid="{00000000-0005-0000-0000-0000702B0000}"/>
    <cellStyle name="Normal 14 5 2 2 2" xfId="2797" xr:uid="{00000000-0005-0000-0000-0000712B0000}"/>
    <cellStyle name="Normal 14 5 2 2 2 2" xfId="5034" xr:uid="{00000000-0005-0000-0000-0000722B0000}"/>
    <cellStyle name="Normal 14 5 2 2 2 2 2" xfId="13991" xr:uid="{00000000-0005-0000-0000-0000732B0000}"/>
    <cellStyle name="Normal 14 5 2 2 2 2 2 2" xfId="27425" xr:uid="{00000000-0005-0000-0000-0000742B0000}"/>
    <cellStyle name="Normal 14 5 2 2 2 2 2 2 2" xfId="54337" xr:uid="{00000000-0005-0000-0000-0000752B0000}"/>
    <cellStyle name="Normal 14 5 2 2 2 2 2 3" xfId="40903" xr:uid="{00000000-0005-0000-0000-0000762B0000}"/>
    <cellStyle name="Normal 14 5 2 2 2 2 3" xfId="9513" xr:uid="{00000000-0005-0000-0000-0000772B0000}"/>
    <cellStyle name="Normal 14 5 2 2 2 2 3 2" xfId="22947" xr:uid="{00000000-0005-0000-0000-0000782B0000}"/>
    <cellStyle name="Normal 14 5 2 2 2 2 3 2 2" xfId="49859" xr:uid="{00000000-0005-0000-0000-0000792B0000}"/>
    <cellStyle name="Normal 14 5 2 2 2 2 3 3" xfId="36425" xr:uid="{00000000-0005-0000-0000-00007A2B0000}"/>
    <cellStyle name="Normal 14 5 2 2 2 2 4" xfId="18468" xr:uid="{00000000-0005-0000-0000-00007B2B0000}"/>
    <cellStyle name="Normal 14 5 2 2 2 2 4 2" xfId="45380" xr:uid="{00000000-0005-0000-0000-00007C2B0000}"/>
    <cellStyle name="Normal 14 5 2 2 2 2 5" xfId="31946" xr:uid="{00000000-0005-0000-0000-00007D2B0000}"/>
    <cellStyle name="Normal 14 5 2 2 2 3" xfId="11754" xr:uid="{00000000-0005-0000-0000-00007E2B0000}"/>
    <cellStyle name="Normal 14 5 2 2 2 3 2" xfId="25188" xr:uid="{00000000-0005-0000-0000-00007F2B0000}"/>
    <cellStyle name="Normal 14 5 2 2 2 3 2 2" xfId="52100" xr:uid="{00000000-0005-0000-0000-0000802B0000}"/>
    <cellStyle name="Normal 14 5 2 2 2 3 3" xfId="38666" xr:uid="{00000000-0005-0000-0000-0000812B0000}"/>
    <cellStyle name="Normal 14 5 2 2 2 4" xfId="7276" xr:uid="{00000000-0005-0000-0000-0000822B0000}"/>
    <cellStyle name="Normal 14 5 2 2 2 4 2" xfId="20710" xr:uid="{00000000-0005-0000-0000-0000832B0000}"/>
    <cellStyle name="Normal 14 5 2 2 2 4 2 2" xfId="47622" xr:uid="{00000000-0005-0000-0000-0000842B0000}"/>
    <cellStyle name="Normal 14 5 2 2 2 4 3" xfId="34188" xr:uid="{00000000-0005-0000-0000-0000852B0000}"/>
    <cellStyle name="Normal 14 5 2 2 2 5" xfId="16231" xr:uid="{00000000-0005-0000-0000-0000862B0000}"/>
    <cellStyle name="Normal 14 5 2 2 2 5 2" xfId="43143" xr:uid="{00000000-0005-0000-0000-0000872B0000}"/>
    <cellStyle name="Normal 14 5 2 2 2 6" xfId="29709" xr:uid="{00000000-0005-0000-0000-0000882B0000}"/>
    <cellStyle name="Normal 14 5 2 2 3" xfId="3916" xr:uid="{00000000-0005-0000-0000-0000892B0000}"/>
    <cellStyle name="Normal 14 5 2 2 3 2" xfId="12873" xr:uid="{00000000-0005-0000-0000-00008A2B0000}"/>
    <cellStyle name="Normal 14 5 2 2 3 2 2" xfId="26307" xr:uid="{00000000-0005-0000-0000-00008B2B0000}"/>
    <cellStyle name="Normal 14 5 2 2 3 2 2 2" xfId="53219" xr:uid="{00000000-0005-0000-0000-00008C2B0000}"/>
    <cellStyle name="Normal 14 5 2 2 3 2 3" xfId="39785" xr:uid="{00000000-0005-0000-0000-00008D2B0000}"/>
    <cellStyle name="Normal 14 5 2 2 3 3" xfId="8395" xr:uid="{00000000-0005-0000-0000-00008E2B0000}"/>
    <cellStyle name="Normal 14 5 2 2 3 3 2" xfId="21829" xr:uid="{00000000-0005-0000-0000-00008F2B0000}"/>
    <cellStyle name="Normal 14 5 2 2 3 3 2 2" xfId="48741" xr:uid="{00000000-0005-0000-0000-0000902B0000}"/>
    <cellStyle name="Normal 14 5 2 2 3 3 3" xfId="35307" xr:uid="{00000000-0005-0000-0000-0000912B0000}"/>
    <cellStyle name="Normal 14 5 2 2 3 4" xfId="17350" xr:uid="{00000000-0005-0000-0000-0000922B0000}"/>
    <cellStyle name="Normal 14 5 2 2 3 4 2" xfId="44262" xr:uid="{00000000-0005-0000-0000-0000932B0000}"/>
    <cellStyle name="Normal 14 5 2 2 3 5" xfId="30828" xr:uid="{00000000-0005-0000-0000-0000942B0000}"/>
    <cellStyle name="Normal 14 5 2 2 4" xfId="10636" xr:uid="{00000000-0005-0000-0000-0000952B0000}"/>
    <cellStyle name="Normal 14 5 2 2 4 2" xfId="24070" xr:uid="{00000000-0005-0000-0000-0000962B0000}"/>
    <cellStyle name="Normal 14 5 2 2 4 2 2" xfId="50982" xr:uid="{00000000-0005-0000-0000-0000972B0000}"/>
    <cellStyle name="Normal 14 5 2 2 4 3" xfId="37548" xr:uid="{00000000-0005-0000-0000-0000982B0000}"/>
    <cellStyle name="Normal 14 5 2 2 5" xfId="6158" xr:uid="{00000000-0005-0000-0000-0000992B0000}"/>
    <cellStyle name="Normal 14 5 2 2 5 2" xfId="19592" xr:uid="{00000000-0005-0000-0000-00009A2B0000}"/>
    <cellStyle name="Normal 14 5 2 2 5 2 2" xfId="46504" xr:uid="{00000000-0005-0000-0000-00009B2B0000}"/>
    <cellStyle name="Normal 14 5 2 2 5 3" xfId="33070" xr:uid="{00000000-0005-0000-0000-00009C2B0000}"/>
    <cellStyle name="Normal 14 5 2 2 6" xfId="15113" xr:uid="{00000000-0005-0000-0000-00009D2B0000}"/>
    <cellStyle name="Normal 14 5 2 2 6 2" xfId="42025" xr:uid="{00000000-0005-0000-0000-00009E2B0000}"/>
    <cellStyle name="Normal 14 5 2 2 7" xfId="28591" xr:uid="{00000000-0005-0000-0000-00009F2B0000}"/>
    <cellStyle name="Normal 14 5 2 3" xfId="2127" xr:uid="{00000000-0005-0000-0000-0000A02B0000}"/>
    <cellStyle name="Normal 14 5 2 3 2" xfId="4364" xr:uid="{00000000-0005-0000-0000-0000A12B0000}"/>
    <cellStyle name="Normal 14 5 2 3 2 2" xfId="13321" xr:uid="{00000000-0005-0000-0000-0000A22B0000}"/>
    <cellStyle name="Normal 14 5 2 3 2 2 2" xfId="26755" xr:uid="{00000000-0005-0000-0000-0000A32B0000}"/>
    <cellStyle name="Normal 14 5 2 3 2 2 2 2" xfId="53667" xr:uid="{00000000-0005-0000-0000-0000A42B0000}"/>
    <cellStyle name="Normal 14 5 2 3 2 2 3" xfId="40233" xr:uid="{00000000-0005-0000-0000-0000A52B0000}"/>
    <cellStyle name="Normal 14 5 2 3 2 3" xfId="8843" xr:uid="{00000000-0005-0000-0000-0000A62B0000}"/>
    <cellStyle name="Normal 14 5 2 3 2 3 2" xfId="22277" xr:uid="{00000000-0005-0000-0000-0000A72B0000}"/>
    <cellStyle name="Normal 14 5 2 3 2 3 2 2" xfId="49189" xr:uid="{00000000-0005-0000-0000-0000A82B0000}"/>
    <cellStyle name="Normal 14 5 2 3 2 3 3" xfId="35755" xr:uid="{00000000-0005-0000-0000-0000A92B0000}"/>
    <cellStyle name="Normal 14 5 2 3 2 4" xfId="17798" xr:uid="{00000000-0005-0000-0000-0000AA2B0000}"/>
    <cellStyle name="Normal 14 5 2 3 2 4 2" xfId="44710" xr:uid="{00000000-0005-0000-0000-0000AB2B0000}"/>
    <cellStyle name="Normal 14 5 2 3 2 5" xfId="31276" xr:uid="{00000000-0005-0000-0000-0000AC2B0000}"/>
    <cellStyle name="Normal 14 5 2 3 3" xfId="11084" xr:uid="{00000000-0005-0000-0000-0000AD2B0000}"/>
    <cellStyle name="Normal 14 5 2 3 3 2" xfId="24518" xr:uid="{00000000-0005-0000-0000-0000AE2B0000}"/>
    <cellStyle name="Normal 14 5 2 3 3 2 2" xfId="51430" xr:uid="{00000000-0005-0000-0000-0000AF2B0000}"/>
    <cellStyle name="Normal 14 5 2 3 3 3" xfId="37996" xr:uid="{00000000-0005-0000-0000-0000B02B0000}"/>
    <cellStyle name="Normal 14 5 2 3 4" xfId="6606" xr:uid="{00000000-0005-0000-0000-0000B12B0000}"/>
    <cellStyle name="Normal 14 5 2 3 4 2" xfId="20040" xr:uid="{00000000-0005-0000-0000-0000B22B0000}"/>
    <cellStyle name="Normal 14 5 2 3 4 2 2" xfId="46952" xr:uid="{00000000-0005-0000-0000-0000B32B0000}"/>
    <cellStyle name="Normal 14 5 2 3 4 3" xfId="33518" xr:uid="{00000000-0005-0000-0000-0000B42B0000}"/>
    <cellStyle name="Normal 14 5 2 3 5" xfId="15561" xr:uid="{00000000-0005-0000-0000-0000B52B0000}"/>
    <cellStyle name="Normal 14 5 2 3 5 2" xfId="42473" xr:uid="{00000000-0005-0000-0000-0000B62B0000}"/>
    <cellStyle name="Normal 14 5 2 3 6" xfId="29039" xr:uid="{00000000-0005-0000-0000-0000B72B0000}"/>
    <cellStyle name="Normal 14 5 2 4" xfId="3246" xr:uid="{00000000-0005-0000-0000-0000B82B0000}"/>
    <cellStyle name="Normal 14 5 2 4 2" xfId="12203" xr:uid="{00000000-0005-0000-0000-0000B92B0000}"/>
    <cellStyle name="Normal 14 5 2 4 2 2" xfId="25637" xr:uid="{00000000-0005-0000-0000-0000BA2B0000}"/>
    <cellStyle name="Normal 14 5 2 4 2 2 2" xfId="52549" xr:uid="{00000000-0005-0000-0000-0000BB2B0000}"/>
    <cellStyle name="Normal 14 5 2 4 2 3" xfId="39115" xr:uid="{00000000-0005-0000-0000-0000BC2B0000}"/>
    <cellStyle name="Normal 14 5 2 4 3" xfId="7725" xr:uid="{00000000-0005-0000-0000-0000BD2B0000}"/>
    <cellStyle name="Normal 14 5 2 4 3 2" xfId="21159" xr:uid="{00000000-0005-0000-0000-0000BE2B0000}"/>
    <cellStyle name="Normal 14 5 2 4 3 2 2" xfId="48071" xr:uid="{00000000-0005-0000-0000-0000BF2B0000}"/>
    <cellStyle name="Normal 14 5 2 4 3 3" xfId="34637" xr:uid="{00000000-0005-0000-0000-0000C02B0000}"/>
    <cellStyle name="Normal 14 5 2 4 4" xfId="16680" xr:uid="{00000000-0005-0000-0000-0000C12B0000}"/>
    <cellStyle name="Normal 14 5 2 4 4 2" xfId="43592" xr:uid="{00000000-0005-0000-0000-0000C22B0000}"/>
    <cellStyle name="Normal 14 5 2 4 5" xfId="30158" xr:uid="{00000000-0005-0000-0000-0000C32B0000}"/>
    <cellStyle name="Normal 14 5 2 5" xfId="9966" xr:uid="{00000000-0005-0000-0000-0000C42B0000}"/>
    <cellStyle name="Normal 14 5 2 5 2" xfId="23400" xr:uid="{00000000-0005-0000-0000-0000C52B0000}"/>
    <cellStyle name="Normal 14 5 2 5 2 2" xfId="50312" xr:uid="{00000000-0005-0000-0000-0000C62B0000}"/>
    <cellStyle name="Normal 14 5 2 5 3" xfId="36878" xr:uid="{00000000-0005-0000-0000-0000C72B0000}"/>
    <cellStyle name="Normal 14 5 2 6" xfId="5488" xr:uid="{00000000-0005-0000-0000-0000C82B0000}"/>
    <cellStyle name="Normal 14 5 2 6 2" xfId="18922" xr:uid="{00000000-0005-0000-0000-0000C92B0000}"/>
    <cellStyle name="Normal 14 5 2 6 2 2" xfId="45834" xr:uid="{00000000-0005-0000-0000-0000CA2B0000}"/>
    <cellStyle name="Normal 14 5 2 6 3" xfId="32400" xr:uid="{00000000-0005-0000-0000-0000CB2B0000}"/>
    <cellStyle name="Normal 14 5 2 7" xfId="14443" xr:uid="{00000000-0005-0000-0000-0000CC2B0000}"/>
    <cellStyle name="Normal 14 5 2 7 2" xfId="41355" xr:uid="{00000000-0005-0000-0000-0000CD2B0000}"/>
    <cellStyle name="Normal 14 5 2 8" xfId="27921" xr:uid="{00000000-0005-0000-0000-0000CE2B0000}"/>
    <cellStyle name="Normal 14 5 3" xfId="1233" xr:uid="{00000000-0005-0000-0000-0000CF2B0000}"/>
    <cellStyle name="Normal 14 5 3 2" xfId="2351" xr:uid="{00000000-0005-0000-0000-0000D02B0000}"/>
    <cellStyle name="Normal 14 5 3 2 2" xfId="4588" xr:uid="{00000000-0005-0000-0000-0000D12B0000}"/>
    <cellStyle name="Normal 14 5 3 2 2 2" xfId="13545" xr:uid="{00000000-0005-0000-0000-0000D22B0000}"/>
    <cellStyle name="Normal 14 5 3 2 2 2 2" xfId="26979" xr:uid="{00000000-0005-0000-0000-0000D32B0000}"/>
    <cellStyle name="Normal 14 5 3 2 2 2 2 2" xfId="53891" xr:uid="{00000000-0005-0000-0000-0000D42B0000}"/>
    <cellStyle name="Normal 14 5 3 2 2 2 3" xfId="40457" xr:uid="{00000000-0005-0000-0000-0000D52B0000}"/>
    <cellStyle name="Normal 14 5 3 2 2 3" xfId="9067" xr:uid="{00000000-0005-0000-0000-0000D62B0000}"/>
    <cellStyle name="Normal 14 5 3 2 2 3 2" xfId="22501" xr:uid="{00000000-0005-0000-0000-0000D72B0000}"/>
    <cellStyle name="Normal 14 5 3 2 2 3 2 2" xfId="49413" xr:uid="{00000000-0005-0000-0000-0000D82B0000}"/>
    <cellStyle name="Normal 14 5 3 2 2 3 3" xfId="35979" xr:uid="{00000000-0005-0000-0000-0000D92B0000}"/>
    <cellStyle name="Normal 14 5 3 2 2 4" xfId="18022" xr:uid="{00000000-0005-0000-0000-0000DA2B0000}"/>
    <cellStyle name="Normal 14 5 3 2 2 4 2" xfId="44934" xr:uid="{00000000-0005-0000-0000-0000DB2B0000}"/>
    <cellStyle name="Normal 14 5 3 2 2 5" xfId="31500" xr:uid="{00000000-0005-0000-0000-0000DC2B0000}"/>
    <cellStyle name="Normal 14 5 3 2 3" xfId="11308" xr:uid="{00000000-0005-0000-0000-0000DD2B0000}"/>
    <cellStyle name="Normal 14 5 3 2 3 2" xfId="24742" xr:uid="{00000000-0005-0000-0000-0000DE2B0000}"/>
    <cellStyle name="Normal 14 5 3 2 3 2 2" xfId="51654" xr:uid="{00000000-0005-0000-0000-0000DF2B0000}"/>
    <cellStyle name="Normal 14 5 3 2 3 3" xfId="38220" xr:uid="{00000000-0005-0000-0000-0000E02B0000}"/>
    <cellStyle name="Normal 14 5 3 2 4" xfId="6830" xr:uid="{00000000-0005-0000-0000-0000E12B0000}"/>
    <cellStyle name="Normal 14 5 3 2 4 2" xfId="20264" xr:uid="{00000000-0005-0000-0000-0000E22B0000}"/>
    <cellStyle name="Normal 14 5 3 2 4 2 2" xfId="47176" xr:uid="{00000000-0005-0000-0000-0000E32B0000}"/>
    <cellStyle name="Normal 14 5 3 2 4 3" xfId="33742" xr:uid="{00000000-0005-0000-0000-0000E42B0000}"/>
    <cellStyle name="Normal 14 5 3 2 5" xfId="15785" xr:uid="{00000000-0005-0000-0000-0000E52B0000}"/>
    <cellStyle name="Normal 14 5 3 2 5 2" xfId="42697" xr:uid="{00000000-0005-0000-0000-0000E62B0000}"/>
    <cellStyle name="Normal 14 5 3 2 6" xfId="29263" xr:uid="{00000000-0005-0000-0000-0000E72B0000}"/>
    <cellStyle name="Normal 14 5 3 3" xfId="3470" xr:uid="{00000000-0005-0000-0000-0000E82B0000}"/>
    <cellStyle name="Normal 14 5 3 3 2" xfId="12427" xr:uid="{00000000-0005-0000-0000-0000E92B0000}"/>
    <cellStyle name="Normal 14 5 3 3 2 2" xfId="25861" xr:uid="{00000000-0005-0000-0000-0000EA2B0000}"/>
    <cellStyle name="Normal 14 5 3 3 2 2 2" xfId="52773" xr:uid="{00000000-0005-0000-0000-0000EB2B0000}"/>
    <cellStyle name="Normal 14 5 3 3 2 3" xfId="39339" xr:uid="{00000000-0005-0000-0000-0000EC2B0000}"/>
    <cellStyle name="Normal 14 5 3 3 3" xfId="7949" xr:uid="{00000000-0005-0000-0000-0000ED2B0000}"/>
    <cellStyle name="Normal 14 5 3 3 3 2" xfId="21383" xr:uid="{00000000-0005-0000-0000-0000EE2B0000}"/>
    <cellStyle name="Normal 14 5 3 3 3 2 2" xfId="48295" xr:uid="{00000000-0005-0000-0000-0000EF2B0000}"/>
    <cellStyle name="Normal 14 5 3 3 3 3" xfId="34861" xr:uid="{00000000-0005-0000-0000-0000F02B0000}"/>
    <cellStyle name="Normal 14 5 3 3 4" xfId="16904" xr:uid="{00000000-0005-0000-0000-0000F12B0000}"/>
    <cellStyle name="Normal 14 5 3 3 4 2" xfId="43816" xr:uid="{00000000-0005-0000-0000-0000F22B0000}"/>
    <cellStyle name="Normal 14 5 3 3 5" xfId="30382" xr:uid="{00000000-0005-0000-0000-0000F32B0000}"/>
    <cellStyle name="Normal 14 5 3 4" xfId="10190" xr:uid="{00000000-0005-0000-0000-0000F42B0000}"/>
    <cellStyle name="Normal 14 5 3 4 2" xfId="23624" xr:uid="{00000000-0005-0000-0000-0000F52B0000}"/>
    <cellStyle name="Normal 14 5 3 4 2 2" xfId="50536" xr:uid="{00000000-0005-0000-0000-0000F62B0000}"/>
    <cellStyle name="Normal 14 5 3 4 3" xfId="37102" xr:uid="{00000000-0005-0000-0000-0000F72B0000}"/>
    <cellStyle name="Normal 14 5 3 5" xfId="5712" xr:uid="{00000000-0005-0000-0000-0000F82B0000}"/>
    <cellStyle name="Normal 14 5 3 5 2" xfId="19146" xr:uid="{00000000-0005-0000-0000-0000F92B0000}"/>
    <cellStyle name="Normal 14 5 3 5 2 2" xfId="46058" xr:uid="{00000000-0005-0000-0000-0000FA2B0000}"/>
    <cellStyle name="Normal 14 5 3 5 3" xfId="32624" xr:uid="{00000000-0005-0000-0000-0000FB2B0000}"/>
    <cellStyle name="Normal 14 5 3 6" xfId="14667" xr:uid="{00000000-0005-0000-0000-0000FC2B0000}"/>
    <cellStyle name="Normal 14 5 3 6 2" xfId="41579" xr:uid="{00000000-0005-0000-0000-0000FD2B0000}"/>
    <cellStyle name="Normal 14 5 3 7" xfId="28145" xr:uid="{00000000-0005-0000-0000-0000FE2B0000}"/>
    <cellStyle name="Normal 14 5 4" xfId="1456" xr:uid="{00000000-0005-0000-0000-0000FF2B0000}"/>
    <cellStyle name="Normal 14 5 4 2" xfId="2574" xr:uid="{00000000-0005-0000-0000-0000002C0000}"/>
    <cellStyle name="Normal 14 5 4 2 2" xfId="4811" xr:uid="{00000000-0005-0000-0000-0000012C0000}"/>
    <cellStyle name="Normal 14 5 4 2 2 2" xfId="13768" xr:uid="{00000000-0005-0000-0000-0000022C0000}"/>
    <cellStyle name="Normal 14 5 4 2 2 2 2" xfId="27202" xr:uid="{00000000-0005-0000-0000-0000032C0000}"/>
    <cellStyle name="Normal 14 5 4 2 2 2 2 2" xfId="54114" xr:uid="{00000000-0005-0000-0000-0000042C0000}"/>
    <cellStyle name="Normal 14 5 4 2 2 2 3" xfId="40680" xr:uid="{00000000-0005-0000-0000-0000052C0000}"/>
    <cellStyle name="Normal 14 5 4 2 2 3" xfId="9290" xr:uid="{00000000-0005-0000-0000-0000062C0000}"/>
    <cellStyle name="Normal 14 5 4 2 2 3 2" xfId="22724" xr:uid="{00000000-0005-0000-0000-0000072C0000}"/>
    <cellStyle name="Normal 14 5 4 2 2 3 2 2" xfId="49636" xr:uid="{00000000-0005-0000-0000-0000082C0000}"/>
    <cellStyle name="Normal 14 5 4 2 2 3 3" xfId="36202" xr:uid="{00000000-0005-0000-0000-0000092C0000}"/>
    <cellStyle name="Normal 14 5 4 2 2 4" xfId="18245" xr:uid="{00000000-0005-0000-0000-00000A2C0000}"/>
    <cellStyle name="Normal 14 5 4 2 2 4 2" xfId="45157" xr:uid="{00000000-0005-0000-0000-00000B2C0000}"/>
    <cellStyle name="Normal 14 5 4 2 2 5" xfId="31723" xr:uid="{00000000-0005-0000-0000-00000C2C0000}"/>
    <cellStyle name="Normal 14 5 4 2 3" xfId="11531" xr:uid="{00000000-0005-0000-0000-00000D2C0000}"/>
    <cellStyle name="Normal 14 5 4 2 3 2" xfId="24965" xr:uid="{00000000-0005-0000-0000-00000E2C0000}"/>
    <cellStyle name="Normal 14 5 4 2 3 2 2" xfId="51877" xr:uid="{00000000-0005-0000-0000-00000F2C0000}"/>
    <cellStyle name="Normal 14 5 4 2 3 3" xfId="38443" xr:uid="{00000000-0005-0000-0000-0000102C0000}"/>
    <cellStyle name="Normal 14 5 4 2 4" xfId="7053" xr:uid="{00000000-0005-0000-0000-0000112C0000}"/>
    <cellStyle name="Normal 14 5 4 2 4 2" xfId="20487" xr:uid="{00000000-0005-0000-0000-0000122C0000}"/>
    <cellStyle name="Normal 14 5 4 2 4 2 2" xfId="47399" xr:uid="{00000000-0005-0000-0000-0000132C0000}"/>
    <cellStyle name="Normal 14 5 4 2 4 3" xfId="33965" xr:uid="{00000000-0005-0000-0000-0000142C0000}"/>
    <cellStyle name="Normal 14 5 4 2 5" xfId="16008" xr:uid="{00000000-0005-0000-0000-0000152C0000}"/>
    <cellStyle name="Normal 14 5 4 2 5 2" xfId="42920" xr:uid="{00000000-0005-0000-0000-0000162C0000}"/>
    <cellStyle name="Normal 14 5 4 2 6" xfId="29486" xr:uid="{00000000-0005-0000-0000-0000172C0000}"/>
    <cellStyle name="Normal 14 5 4 3" xfId="3693" xr:uid="{00000000-0005-0000-0000-0000182C0000}"/>
    <cellStyle name="Normal 14 5 4 3 2" xfId="12650" xr:uid="{00000000-0005-0000-0000-0000192C0000}"/>
    <cellStyle name="Normal 14 5 4 3 2 2" xfId="26084" xr:uid="{00000000-0005-0000-0000-00001A2C0000}"/>
    <cellStyle name="Normal 14 5 4 3 2 2 2" xfId="52996" xr:uid="{00000000-0005-0000-0000-00001B2C0000}"/>
    <cellStyle name="Normal 14 5 4 3 2 3" xfId="39562" xr:uid="{00000000-0005-0000-0000-00001C2C0000}"/>
    <cellStyle name="Normal 14 5 4 3 3" xfId="8172" xr:uid="{00000000-0005-0000-0000-00001D2C0000}"/>
    <cellStyle name="Normal 14 5 4 3 3 2" xfId="21606" xr:uid="{00000000-0005-0000-0000-00001E2C0000}"/>
    <cellStyle name="Normal 14 5 4 3 3 2 2" xfId="48518" xr:uid="{00000000-0005-0000-0000-00001F2C0000}"/>
    <cellStyle name="Normal 14 5 4 3 3 3" xfId="35084" xr:uid="{00000000-0005-0000-0000-0000202C0000}"/>
    <cellStyle name="Normal 14 5 4 3 4" xfId="17127" xr:uid="{00000000-0005-0000-0000-0000212C0000}"/>
    <cellStyle name="Normal 14 5 4 3 4 2" xfId="44039" xr:uid="{00000000-0005-0000-0000-0000222C0000}"/>
    <cellStyle name="Normal 14 5 4 3 5" xfId="30605" xr:uid="{00000000-0005-0000-0000-0000232C0000}"/>
    <cellStyle name="Normal 14 5 4 4" xfId="10413" xr:uid="{00000000-0005-0000-0000-0000242C0000}"/>
    <cellStyle name="Normal 14 5 4 4 2" xfId="23847" xr:uid="{00000000-0005-0000-0000-0000252C0000}"/>
    <cellStyle name="Normal 14 5 4 4 2 2" xfId="50759" xr:uid="{00000000-0005-0000-0000-0000262C0000}"/>
    <cellStyle name="Normal 14 5 4 4 3" xfId="37325" xr:uid="{00000000-0005-0000-0000-0000272C0000}"/>
    <cellStyle name="Normal 14 5 4 5" xfId="5935" xr:uid="{00000000-0005-0000-0000-0000282C0000}"/>
    <cellStyle name="Normal 14 5 4 5 2" xfId="19369" xr:uid="{00000000-0005-0000-0000-0000292C0000}"/>
    <cellStyle name="Normal 14 5 4 5 2 2" xfId="46281" xr:uid="{00000000-0005-0000-0000-00002A2C0000}"/>
    <cellStyle name="Normal 14 5 4 5 3" xfId="32847" xr:uid="{00000000-0005-0000-0000-00002B2C0000}"/>
    <cellStyle name="Normal 14 5 4 6" xfId="14890" xr:uid="{00000000-0005-0000-0000-00002C2C0000}"/>
    <cellStyle name="Normal 14 5 4 6 2" xfId="41802" xr:uid="{00000000-0005-0000-0000-00002D2C0000}"/>
    <cellStyle name="Normal 14 5 4 7" xfId="28368" xr:uid="{00000000-0005-0000-0000-00002E2C0000}"/>
    <cellStyle name="Normal 14 5 5" xfId="1904" xr:uid="{00000000-0005-0000-0000-00002F2C0000}"/>
    <cellStyle name="Normal 14 5 5 2" xfId="4141" xr:uid="{00000000-0005-0000-0000-0000302C0000}"/>
    <cellStyle name="Normal 14 5 5 2 2" xfId="13098" xr:uid="{00000000-0005-0000-0000-0000312C0000}"/>
    <cellStyle name="Normal 14 5 5 2 2 2" xfId="26532" xr:uid="{00000000-0005-0000-0000-0000322C0000}"/>
    <cellStyle name="Normal 14 5 5 2 2 2 2" xfId="53444" xr:uid="{00000000-0005-0000-0000-0000332C0000}"/>
    <cellStyle name="Normal 14 5 5 2 2 3" xfId="40010" xr:uid="{00000000-0005-0000-0000-0000342C0000}"/>
    <cellStyle name="Normal 14 5 5 2 3" xfId="8620" xr:uid="{00000000-0005-0000-0000-0000352C0000}"/>
    <cellStyle name="Normal 14 5 5 2 3 2" xfId="22054" xr:uid="{00000000-0005-0000-0000-0000362C0000}"/>
    <cellStyle name="Normal 14 5 5 2 3 2 2" xfId="48966" xr:uid="{00000000-0005-0000-0000-0000372C0000}"/>
    <cellStyle name="Normal 14 5 5 2 3 3" xfId="35532" xr:uid="{00000000-0005-0000-0000-0000382C0000}"/>
    <cellStyle name="Normal 14 5 5 2 4" xfId="17575" xr:uid="{00000000-0005-0000-0000-0000392C0000}"/>
    <cellStyle name="Normal 14 5 5 2 4 2" xfId="44487" xr:uid="{00000000-0005-0000-0000-00003A2C0000}"/>
    <cellStyle name="Normal 14 5 5 2 5" xfId="31053" xr:uid="{00000000-0005-0000-0000-00003B2C0000}"/>
    <cellStyle name="Normal 14 5 5 3" xfId="10861" xr:uid="{00000000-0005-0000-0000-00003C2C0000}"/>
    <cellStyle name="Normal 14 5 5 3 2" xfId="24295" xr:uid="{00000000-0005-0000-0000-00003D2C0000}"/>
    <cellStyle name="Normal 14 5 5 3 2 2" xfId="51207" xr:uid="{00000000-0005-0000-0000-00003E2C0000}"/>
    <cellStyle name="Normal 14 5 5 3 3" xfId="37773" xr:uid="{00000000-0005-0000-0000-00003F2C0000}"/>
    <cellStyle name="Normal 14 5 5 4" xfId="6383" xr:uid="{00000000-0005-0000-0000-0000402C0000}"/>
    <cellStyle name="Normal 14 5 5 4 2" xfId="19817" xr:uid="{00000000-0005-0000-0000-0000412C0000}"/>
    <cellStyle name="Normal 14 5 5 4 2 2" xfId="46729" xr:uid="{00000000-0005-0000-0000-0000422C0000}"/>
    <cellStyle name="Normal 14 5 5 4 3" xfId="33295" xr:uid="{00000000-0005-0000-0000-0000432C0000}"/>
    <cellStyle name="Normal 14 5 5 5" xfId="15338" xr:uid="{00000000-0005-0000-0000-0000442C0000}"/>
    <cellStyle name="Normal 14 5 5 5 2" xfId="42250" xr:uid="{00000000-0005-0000-0000-0000452C0000}"/>
    <cellStyle name="Normal 14 5 5 6" xfId="28816" xr:uid="{00000000-0005-0000-0000-0000462C0000}"/>
    <cellStyle name="Normal 14 5 6" xfId="3023" xr:uid="{00000000-0005-0000-0000-0000472C0000}"/>
    <cellStyle name="Normal 14 5 6 2" xfId="11980" xr:uid="{00000000-0005-0000-0000-0000482C0000}"/>
    <cellStyle name="Normal 14 5 6 2 2" xfId="25414" xr:uid="{00000000-0005-0000-0000-0000492C0000}"/>
    <cellStyle name="Normal 14 5 6 2 2 2" xfId="52326" xr:uid="{00000000-0005-0000-0000-00004A2C0000}"/>
    <cellStyle name="Normal 14 5 6 2 3" xfId="38892" xr:uid="{00000000-0005-0000-0000-00004B2C0000}"/>
    <cellStyle name="Normal 14 5 6 3" xfId="7502" xr:uid="{00000000-0005-0000-0000-00004C2C0000}"/>
    <cellStyle name="Normal 14 5 6 3 2" xfId="20936" xr:uid="{00000000-0005-0000-0000-00004D2C0000}"/>
    <cellStyle name="Normal 14 5 6 3 2 2" xfId="47848" xr:uid="{00000000-0005-0000-0000-00004E2C0000}"/>
    <cellStyle name="Normal 14 5 6 3 3" xfId="34414" xr:uid="{00000000-0005-0000-0000-00004F2C0000}"/>
    <cellStyle name="Normal 14 5 6 4" xfId="16457" xr:uid="{00000000-0005-0000-0000-0000502C0000}"/>
    <cellStyle name="Normal 14 5 6 4 2" xfId="43369" xr:uid="{00000000-0005-0000-0000-0000512C0000}"/>
    <cellStyle name="Normal 14 5 6 5" xfId="29935" xr:uid="{00000000-0005-0000-0000-0000522C0000}"/>
    <cellStyle name="Normal 14 5 7" xfId="9743" xr:uid="{00000000-0005-0000-0000-0000532C0000}"/>
    <cellStyle name="Normal 14 5 7 2" xfId="23177" xr:uid="{00000000-0005-0000-0000-0000542C0000}"/>
    <cellStyle name="Normal 14 5 7 2 2" xfId="50089" xr:uid="{00000000-0005-0000-0000-0000552C0000}"/>
    <cellStyle name="Normal 14 5 7 3" xfId="36655" xr:uid="{00000000-0005-0000-0000-0000562C0000}"/>
    <cellStyle name="Normal 14 5 8" xfId="5265" xr:uid="{00000000-0005-0000-0000-0000572C0000}"/>
    <cellStyle name="Normal 14 5 8 2" xfId="18699" xr:uid="{00000000-0005-0000-0000-0000582C0000}"/>
    <cellStyle name="Normal 14 5 8 2 2" xfId="45611" xr:uid="{00000000-0005-0000-0000-0000592C0000}"/>
    <cellStyle name="Normal 14 5 8 3" xfId="32177" xr:uid="{00000000-0005-0000-0000-00005A2C0000}"/>
    <cellStyle name="Normal 14 5 9" xfId="14220" xr:uid="{00000000-0005-0000-0000-00005B2C0000}"/>
    <cellStyle name="Normal 14 5 9 2" xfId="41132" xr:uid="{00000000-0005-0000-0000-00005C2C0000}"/>
    <cellStyle name="Normal 14 6" xfId="936" xr:uid="{00000000-0005-0000-0000-00005D2C0000}"/>
    <cellStyle name="Normal 14 6 2" xfId="1607" xr:uid="{00000000-0005-0000-0000-00005E2C0000}"/>
    <cellStyle name="Normal 14 6 2 2" xfId="2725" xr:uid="{00000000-0005-0000-0000-00005F2C0000}"/>
    <cellStyle name="Normal 14 6 2 2 2" xfId="4962" xr:uid="{00000000-0005-0000-0000-0000602C0000}"/>
    <cellStyle name="Normal 14 6 2 2 2 2" xfId="13919" xr:uid="{00000000-0005-0000-0000-0000612C0000}"/>
    <cellStyle name="Normal 14 6 2 2 2 2 2" xfId="27353" xr:uid="{00000000-0005-0000-0000-0000622C0000}"/>
    <cellStyle name="Normal 14 6 2 2 2 2 2 2" xfId="54265" xr:uid="{00000000-0005-0000-0000-0000632C0000}"/>
    <cellStyle name="Normal 14 6 2 2 2 2 3" xfId="40831" xr:uid="{00000000-0005-0000-0000-0000642C0000}"/>
    <cellStyle name="Normal 14 6 2 2 2 3" xfId="9441" xr:uid="{00000000-0005-0000-0000-0000652C0000}"/>
    <cellStyle name="Normal 14 6 2 2 2 3 2" xfId="22875" xr:uid="{00000000-0005-0000-0000-0000662C0000}"/>
    <cellStyle name="Normal 14 6 2 2 2 3 2 2" xfId="49787" xr:uid="{00000000-0005-0000-0000-0000672C0000}"/>
    <cellStyle name="Normal 14 6 2 2 2 3 3" xfId="36353" xr:uid="{00000000-0005-0000-0000-0000682C0000}"/>
    <cellStyle name="Normal 14 6 2 2 2 4" xfId="18396" xr:uid="{00000000-0005-0000-0000-0000692C0000}"/>
    <cellStyle name="Normal 14 6 2 2 2 4 2" xfId="45308" xr:uid="{00000000-0005-0000-0000-00006A2C0000}"/>
    <cellStyle name="Normal 14 6 2 2 2 5" xfId="31874" xr:uid="{00000000-0005-0000-0000-00006B2C0000}"/>
    <cellStyle name="Normal 14 6 2 2 3" xfId="11682" xr:uid="{00000000-0005-0000-0000-00006C2C0000}"/>
    <cellStyle name="Normal 14 6 2 2 3 2" xfId="25116" xr:uid="{00000000-0005-0000-0000-00006D2C0000}"/>
    <cellStyle name="Normal 14 6 2 2 3 2 2" xfId="52028" xr:uid="{00000000-0005-0000-0000-00006E2C0000}"/>
    <cellStyle name="Normal 14 6 2 2 3 3" xfId="38594" xr:uid="{00000000-0005-0000-0000-00006F2C0000}"/>
    <cellStyle name="Normal 14 6 2 2 4" xfId="7204" xr:uid="{00000000-0005-0000-0000-0000702C0000}"/>
    <cellStyle name="Normal 14 6 2 2 4 2" xfId="20638" xr:uid="{00000000-0005-0000-0000-0000712C0000}"/>
    <cellStyle name="Normal 14 6 2 2 4 2 2" xfId="47550" xr:uid="{00000000-0005-0000-0000-0000722C0000}"/>
    <cellStyle name="Normal 14 6 2 2 4 3" xfId="34116" xr:uid="{00000000-0005-0000-0000-0000732C0000}"/>
    <cellStyle name="Normal 14 6 2 2 5" xfId="16159" xr:uid="{00000000-0005-0000-0000-0000742C0000}"/>
    <cellStyle name="Normal 14 6 2 2 5 2" xfId="43071" xr:uid="{00000000-0005-0000-0000-0000752C0000}"/>
    <cellStyle name="Normal 14 6 2 2 6" xfId="29637" xr:uid="{00000000-0005-0000-0000-0000762C0000}"/>
    <cellStyle name="Normal 14 6 2 3" xfId="3844" xr:uid="{00000000-0005-0000-0000-0000772C0000}"/>
    <cellStyle name="Normal 14 6 2 3 2" xfId="12801" xr:uid="{00000000-0005-0000-0000-0000782C0000}"/>
    <cellStyle name="Normal 14 6 2 3 2 2" xfId="26235" xr:uid="{00000000-0005-0000-0000-0000792C0000}"/>
    <cellStyle name="Normal 14 6 2 3 2 2 2" xfId="53147" xr:uid="{00000000-0005-0000-0000-00007A2C0000}"/>
    <cellStyle name="Normal 14 6 2 3 2 3" xfId="39713" xr:uid="{00000000-0005-0000-0000-00007B2C0000}"/>
    <cellStyle name="Normal 14 6 2 3 3" xfId="8323" xr:uid="{00000000-0005-0000-0000-00007C2C0000}"/>
    <cellStyle name="Normal 14 6 2 3 3 2" xfId="21757" xr:uid="{00000000-0005-0000-0000-00007D2C0000}"/>
    <cellStyle name="Normal 14 6 2 3 3 2 2" xfId="48669" xr:uid="{00000000-0005-0000-0000-00007E2C0000}"/>
    <cellStyle name="Normal 14 6 2 3 3 3" xfId="35235" xr:uid="{00000000-0005-0000-0000-00007F2C0000}"/>
    <cellStyle name="Normal 14 6 2 3 4" xfId="17278" xr:uid="{00000000-0005-0000-0000-0000802C0000}"/>
    <cellStyle name="Normal 14 6 2 3 4 2" xfId="44190" xr:uid="{00000000-0005-0000-0000-0000812C0000}"/>
    <cellStyle name="Normal 14 6 2 3 5" xfId="30756" xr:uid="{00000000-0005-0000-0000-0000822C0000}"/>
    <cellStyle name="Normal 14 6 2 4" xfId="10564" xr:uid="{00000000-0005-0000-0000-0000832C0000}"/>
    <cellStyle name="Normal 14 6 2 4 2" xfId="23998" xr:uid="{00000000-0005-0000-0000-0000842C0000}"/>
    <cellStyle name="Normal 14 6 2 4 2 2" xfId="50910" xr:uid="{00000000-0005-0000-0000-0000852C0000}"/>
    <cellStyle name="Normal 14 6 2 4 3" xfId="37476" xr:uid="{00000000-0005-0000-0000-0000862C0000}"/>
    <cellStyle name="Normal 14 6 2 5" xfId="6086" xr:uid="{00000000-0005-0000-0000-0000872C0000}"/>
    <cellStyle name="Normal 14 6 2 5 2" xfId="19520" xr:uid="{00000000-0005-0000-0000-0000882C0000}"/>
    <cellStyle name="Normal 14 6 2 5 2 2" xfId="46432" xr:uid="{00000000-0005-0000-0000-0000892C0000}"/>
    <cellStyle name="Normal 14 6 2 5 3" xfId="32998" xr:uid="{00000000-0005-0000-0000-00008A2C0000}"/>
    <cellStyle name="Normal 14 6 2 6" xfId="15041" xr:uid="{00000000-0005-0000-0000-00008B2C0000}"/>
    <cellStyle name="Normal 14 6 2 6 2" xfId="41953" xr:uid="{00000000-0005-0000-0000-00008C2C0000}"/>
    <cellStyle name="Normal 14 6 2 7" xfId="28519" xr:uid="{00000000-0005-0000-0000-00008D2C0000}"/>
    <cellStyle name="Normal 14 6 3" xfId="2055" xr:uid="{00000000-0005-0000-0000-00008E2C0000}"/>
    <cellStyle name="Normal 14 6 3 2" xfId="4292" xr:uid="{00000000-0005-0000-0000-00008F2C0000}"/>
    <cellStyle name="Normal 14 6 3 2 2" xfId="13249" xr:uid="{00000000-0005-0000-0000-0000902C0000}"/>
    <cellStyle name="Normal 14 6 3 2 2 2" xfId="26683" xr:uid="{00000000-0005-0000-0000-0000912C0000}"/>
    <cellStyle name="Normal 14 6 3 2 2 2 2" xfId="53595" xr:uid="{00000000-0005-0000-0000-0000922C0000}"/>
    <cellStyle name="Normal 14 6 3 2 2 3" xfId="40161" xr:uid="{00000000-0005-0000-0000-0000932C0000}"/>
    <cellStyle name="Normal 14 6 3 2 3" xfId="8771" xr:uid="{00000000-0005-0000-0000-0000942C0000}"/>
    <cellStyle name="Normal 14 6 3 2 3 2" xfId="22205" xr:uid="{00000000-0005-0000-0000-0000952C0000}"/>
    <cellStyle name="Normal 14 6 3 2 3 2 2" xfId="49117" xr:uid="{00000000-0005-0000-0000-0000962C0000}"/>
    <cellStyle name="Normal 14 6 3 2 3 3" xfId="35683" xr:uid="{00000000-0005-0000-0000-0000972C0000}"/>
    <cellStyle name="Normal 14 6 3 2 4" xfId="17726" xr:uid="{00000000-0005-0000-0000-0000982C0000}"/>
    <cellStyle name="Normal 14 6 3 2 4 2" xfId="44638" xr:uid="{00000000-0005-0000-0000-0000992C0000}"/>
    <cellStyle name="Normal 14 6 3 2 5" xfId="31204" xr:uid="{00000000-0005-0000-0000-00009A2C0000}"/>
    <cellStyle name="Normal 14 6 3 3" xfId="11012" xr:uid="{00000000-0005-0000-0000-00009B2C0000}"/>
    <cellStyle name="Normal 14 6 3 3 2" xfId="24446" xr:uid="{00000000-0005-0000-0000-00009C2C0000}"/>
    <cellStyle name="Normal 14 6 3 3 2 2" xfId="51358" xr:uid="{00000000-0005-0000-0000-00009D2C0000}"/>
    <cellStyle name="Normal 14 6 3 3 3" xfId="37924" xr:uid="{00000000-0005-0000-0000-00009E2C0000}"/>
    <cellStyle name="Normal 14 6 3 4" xfId="6534" xr:uid="{00000000-0005-0000-0000-00009F2C0000}"/>
    <cellStyle name="Normal 14 6 3 4 2" xfId="19968" xr:uid="{00000000-0005-0000-0000-0000A02C0000}"/>
    <cellStyle name="Normal 14 6 3 4 2 2" xfId="46880" xr:uid="{00000000-0005-0000-0000-0000A12C0000}"/>
    <cellStyle name="Normal 14 6 3 4 3" xfId="33446" xr:uid="{00000000-0005-0000-0000-0000A22C0000}"/>
    <cellStyle name="Normal 14 6 3 5" xfId="15489" xr:uid="{00000000-0005-0000-0000-0000A32C0000}"/>
    <cellStyle name="Normal 14 6 3 5 2" xfId="42401" xr:uid="{00000000-0005-0000-0000-0000A42C0000}"/>
    <cellStyle name="Normal 14 6 3 6" xfId="28967" xr:uid="{00000000-0005-0000-0000-0000A52C0000}"/>
    <cellStyle name="Normal 14 6 4" xfId="3174" xr:uid="{00000000-0005-0000-0000-0000A62C0000}"/>
    <cellStyle name="Normal 14 6 4 2" xfId="12131" xr:uid="{00000000-0005-0000-0000-0000A72C0000}"/>
    <cellStyle name="Normal 14 6 4 2 2" xfId="25565" xr:uid="{00000000-0005-0000-0000-0000A82C0000}"/>
    <cellStyle name="Normal 14 6 4 2 2 2" xfId="52477" xr:uid="{00000000-0005-0000-0000-0000A92C0000}"/>
    <cellStyle name="Normal 14 6 4 2 3" xfId="39043" xr:uid="{00000000-0005-0000-0000-0000AA2C0000}"/>
    <cellStyle name="Normal 14 6 4 3" xfId="7653" xr:uid="{00000000-0005-0000-0000-0000AB2C0000}"/>
    <cellStyle name="Normal 14 6 4 3 2" xfId="21087" xr:uid="{00000000-0005-0000-0000-0000AC2C0000}"/>
    <cellStyle name="Normal 14 6 4 3 2 2" xfId="47999" xr:uid="{00000000-0005-0000-0000-0000AD2C0000}"/>
    <cellStyle name="Normal 14 6 4 3 3" xfId="34565" xr:uid="{00000000-0005-0000-0000-0000AE2C0000}"/>
    <cellStyle name="Normal 14 6 4 4" xfId="16608" xr:uid="{00000000-0005-0000-0000-0000AF2C0000}"/>
    <cellStyle name="Normal 14 6 4 4 2" xfId="43520" xr:uid="{00000000-0005-0000-0000-0000B02C0000}"/>
    <cellStyle name="Normal 14 6 4 5" xfId="30086" xr:uid="{00000000-0005-0000-0000-0000B12C0000}"/>
    <cellStyle name="Normal 14 6 5" xfId="9894" xr:uid="{00000000-0005-0000-0000-0000B22C0000}"/>
    <cellStyle name="Normal 14 6 5 2" xfId="23328" xr:uid="{00000000-0005-0000-0000-0000B32C0000}"/>
    <cellStyle name="Normal 14 6 5 2 2" xfId="50240" xr:uid="{00000000-0005-0000-0000-0000B42C0000}"/>
    <cellStyle name="Normal 14 6 5 3" xfId="36806" xr:uid="{00000000-0005-0000-0000-0000B52C0000}"/>
    <cellStyle name="Normal 14 6 6" xfId="5416" xr:uid="{00000000-0005-0000-0000-0000B62C0000}"/>
    <cellStyle name="Normal 14 6 6 2" xfId="18850" xr:uid="{00000000-0005-0000-0000-0000B72C0000}"/>
    <cellStyle name="Normal 14 6 6 2 2" xfId="45762" xr:uid="{00000000-0005-0000-0000-0000B82C0000}"/>
    <cellStyle name="Normal 14 6 6 3" xfId="32328" xr:uid="{00000000-0005-0000-0000-0000B92C0000}"/>
    <cellStyle name="Normal 14 6 7" xfId="14371" xr:uid="{00000000-0005-0000-0000-0000BA2C0000}"/>
    <cellStyle name="Normal 14 6 7 2" xfId="41283" xr:uid="{00000000-0005-0000-0000-0000BB2C0000}"/>
    <cellStyle name="Normal 14 6 8" xfId="27849" xr:uid="{00000000-0005-0000-0000-0000BC2C0000}"/>
    <cellStyle name="Normal 14 7" xfId="1161" xr:uid="{00000000-0005-0000-0000-0000BD2C0000}"/>
    <cellStyle name="Normal 14 7 2" xfId="2279" xr:uid="{00000000-0005-0000-0000-0000BE2C0000}"/>
    <cellStyle name="Normal 14 7 2 2" xfId="4516" xr:uid="{00000000-0005-0000-0000-0000BF2C0000}"/>
    <cellStyle name="Normal 14 7 2 2 2" xfId="13473" xr:uid="{00000000-0005-0000-0000-0000C02C0000}"/>
    <cellStyle name="Normal 14 7 2 2 2 2" xfId="26907" xr:uid="{00000000-0005-0000-0000-0000C12C0000}"/>
    <cellStyle name="Normal 14 7 2 2 2 2 2" xfId="53819" xr:uid="{00000000-0005-0000-0000-0000C22C0000}"/>
    <cellStyle name="Normal 14 7 2 2 2 3" xfId="40385" xr:uid="{00000000-0005-0000-0000-0000C32C0000}"/>
    <cellStyle name="Normal 14 7 2 2 3" xfId="8995" xr:uid="{00000000-0005-0000-0000-0000C42C0000}"/>
    <cellStyle name="Normal 14 7 2 2 3 2" xfId="22429" xr:uid="{00000000-0005-0000-0000-0000C52C0000}"/>
    <cellStyle name="Normal 14 7 2 2 3 2 2" xfId="49341" xr:uid="{00000000-0005-0000-0000-0000C62C0000}"/>
    <cellStyle name="Normal 14 7 2 2 3 3" xfId="35907" xr:uid="{00000000-0005-0000-0000-0000C72C0000}"/>
    <cellStyle name="Normal 14 7 2 2 4" xfId="17950" xr:uid="{00000000-0005-0000-0000-0000C82C0000}"/>
    <cellStyle name="Normal 14 7 2 2 4 2" xfId="44862" xr:uid="{00000000-0005-0000-0000-0000C92C0000}"/>
    <cellStyle name="Normal 14 7 2 2 5" xfId="31428" xr:uid="{00000000-0005-0000-0000-0000CA2C0000}"/>
    <cellStyle name="Normal 14 7 2 3" xfId="11236" xr:uid="{00000000-0005-0000-0000-0000CB2C0000}"/>
    <cellStyle name="Normal 14 7 2 3 2" xfId="24670" xr:uid="{00000000-0005-0000-0000-0000CC2C0000}"/>
    <cellStyle name="Normal 14 7 2 3 2 2" xfId="51582" xr:uid="{00000000-0005-0000-0000-0000CD2C0000}"/>
    <cellStyle name="Normal 14 7 2 3 3" xfId="38148" xr:uid="{00000000-0005-0000-0000-0000CE2C0000}"/>
    <cellStyle name="Normal 14 7 2 4" xfId="6758" xr:uid="{00000000-0005-0000-0000-0000CF2C0000}"/>
    <cellStyle name="Normal 14 7 2 4 2" xfId="20192" xr:uid="{00000000-0005-0000-0000-0000D02C0000}"/>
    <cellStyle name="Normal 14 7 2 4 2 2" xfId="47104" xr:uid="{00000000-0005-0000-0000-0000D12C0000}"/>
    <cellStyle name="Normal 14 7 2 4 3" xfId="33670" xr:uid="{00000000-0005-0000-0000-0000D22C0000}"/>
    <cellStyle name="Normal 14 7 2 5" xfId="15713" xr:uid="{00000000-0005-0000-0000-0000D32C0000}"/>
    <cellStyle name="Normal 14 7 2 5 2" xfId="42625" xr:uid="{00000000-0005-0000-0000-0000D42C0000}"/>
    <cellStyle name="Normal 14 7 2 6" xfId="29191" xr:uid="{00000000-0005-0000-0000-0000D52C0000}"/>
    <cellStyle name="Normal 14 7 3" xfId="3398" xr:uid="{00000000-0005-0000-0000-0000D62C0000}"/>
    <cellStyle name="Normal 14 7 3 2" xfId="12355" xr:uid="{00000000-0005-0000-0000-0000D72C0000}"/>
    <cellStyle name="Normal 14 7 3 2 2" xfId="25789" xr:uid="{00000000-0005-0000-0000-0000D82C0000}"/>
    <cellStyle name="Normal 14 7 3 2 2 2" xfId="52701" xr:uid="{00000000-0005-0000-0000-0000D92C0000}"/>
    <cellStyle name="Normal 14 7 3 2 3" xfId="39267" xr:uid="{00000000-0005-0000-0000-0000DA2C0000}"/>
    <cellStyle name="Normal 14 7 3 3" xfId="7877" xr:uid="{00000000-0005-0000-0000-0000DB2C0000}"/>
    <cellStyle name="Normal 14 7 3 3 2" xfId="21311" xr:uid="{00000000-0005-0000-0000-0000DC2C0000}"/>
    <cellStyle name="Normal 14 7 3 3 2 2" xfId="48223" xr:uid="{00000000-0005-0000-0000-0000DD2C0000}"/>
    <cellStyle name="Normal 14 7 3 3 3" xfId="34789" xr:uid="{00000000-0005-0000-0000-0000DE2C0000}"/>
    <cellStyle name="Normal 14 7 3 4" xfId="16832" xr:uid="{00000000-0005-0000-0000-0000DF2C0000}"/>
    <cellStyle name="Normal 14 7 3 4 2" xfId="43744" xr:uid="{00000000-0005-0000-0000-0000E02C0000}"/>
    <cellStyle name="Normal 14 7 3 5" xfId="30310" xr:uid="{00000000-0005-0000-0000-0000E12C0000}"/>
    <cellStyle name="Normal 14 7 4" xfId="10118" xr:uid="{00000000-0005-0000-0000-0000E22C0000}"/>
    <cellStyle name="Normal 14 7 4 2" xfId="23552" xr:uid="{00000000-0005-0000-0000-0000E32C0000}"/>
    <cellStyle name="Normal 14 7 4 2 2" xfId="50464" xr:uid="{00000000-0005-0000-0000-0000E42C0000}"/>
    <cellStyle name="Normal 14 7 4 3" xfId="37030" xr:uid="{00000000-0005-0000-0000-0000E52C0000}"/>
    <cellStyle name="Normal 14 7 5" xfId="5640" xr:uid="{00000000-0005-0000-0000-0000E62C0000}"/>
    <cellStyle name="Normal 14 7 5 2" xfId="19074" xr:uid="{00000000-0005-0000-0000-0000E72C0000}"/>
    <cellStyle name="Normal 14 7 5 2 2" xfId="45986" xr:uid="{00000000-0005-0000-0000-0000E82C0000}"/>
    <cellStyle name="Normal 14 7 5 3" xfId="32552" xr:uid="{00000000-0005-0000-0000-0000E92C0000}"/>
    <cellStyle name="Normal 14 7 6" xfId="14595" xr:uid="{00000000-0005-0000-0000-0000EA2C0000}"/>
    <cellStyle name="Normal 14 7 6 2" xfId="41507" xr:uid="{00000000-0005-0000-0000-0000EB2C0000}"/>
    <cellStyle name="Normal 14 7 7" xfId="28073" xr:uid="{00000000-0005-0000-0000-0000EC2C0000}"/>
    <cellStyle name="Normal 14 8" xfId="1384" xr:uid="{00000000-0005-0000-0000-0000ED2C0000}"/>
    <cellStyle name="Normal 14 8 2" xfId="2502" xr:uid="{00000000-0005-0000-0000-0000EE2C0000}"/>
    <cellStyle name="Normal 14 8 2 2" xfId="4739" xr:uid="{00000000-0005-0000-0000-0000EF2C0000}"/>
    <cellStyle name="Normal 14 8 2 2 2" xfId="13696" xr:uid="{00000000-0005-0000-0000-0000F02C0000}"/>
    <cellStyle name="Normal 14 8 2 2 2 2" xfId="27130" xr:uid="{00000000-0005-0000-0000-0000F12C0000}"/>
    <cellStyle name="Normal 14 8 2 2 2 2 2" xfId="54042" xr:uid="{00000000-0005-0000-0000-0000F22C0000}"/>
    <cellStyle name="Normal 14 8 2 2 2 3" xfId="40608" xr:uid="{00000000-0005-0000-0000-0000F32C0000}"/>
    <cellStyle name="Normal 14 8 2 2 3" xfId="9218" xr:uid="{00000000-0005-0000-0000-0000F42C0000}"/>
    <cellStyle name="Normal 14 8 2 2 3 2" xfId="22652" xr:uid="{00000000-0005-0000-0000-0000F52C0000}"/>
    <cellStyle name="Normal 14 8 2 2 3 2 2" xfId="49564" xr:uid="{00000000-0005-0000-0000-0000F62C0000}"/>
    <cellStyle name="Normal 14 8 2 2 3 3" xfId="36130" xr:uid="{00000000-0005-0000-0000-0000F72C0000}"/>
    <cellStyle name="Normal 14 8 2 2 4" xfId="18173" xr:uid="{00000000-0005-0000-0000-0000F82C0000}"/>
    <cellStyle name="Normal 14 8 2 2 4 2" xfId="45085" xr:uid="{00000000-0005-0000-0000-0000F92C0000}"/>
    <cellStyle name="Normal 14 8 2 2 5" xfId="31651" xr:uid="{00000000-0005-0000-0000-0000FA2C0000}"/>
    <cellStyle name="Normal 14 8 2 3" xfId="11459" xr:uid="{00000000-0005-0000-0000-0000FB2C0000}"/>
    <cellStyle name="Normal 14 8 2 3 2" xfId="24893" xr:uid="{00000000-0005-0000-0000-0000FC2C0000}"/>
    <cellStyle name="Normal 14 8 2 3 2 2" xfId="51805" xr:uid="{00000000-0005-0000-0000-0000FD2C0000}"/>
    <cellStyle name="Normal 14 8 2 3 3" xfId="38371" xr:uid="{00000000-0005-0000-0000-0000FE2C0000}"/>
    <cellStyle name="Normal 14 8 2 4" xfId="6981" xr:uid="{00000000-0005-0000-0000-0000FF2C0000}"/>
    <cellStyle name="Normal 14 8 2 4 2" xfId="20415" xr:uid="{00000000-0005-0000-0000-0000002D0000}"/>
    <cellStyle name="Normal 14 8 2 4 2 2" xfId="47327" xr:uid="{00000000-0005-0000-0000-0000012D0000}"/>
    <cellStyle name="Normal 14 8 2 4 3" xfId="33893" xr:uid="{00000000-0005-0000-0000-0000022D0000}"/>
    <cellStyle name="Normal 14 8 2 5" xfId="15936" xr:uid="{00000000-0005-0000-0000-0000032D0000}"/>
    <cellStyle name="Normal 14 8 2 5 2" xfId="42848" xr:uid="{00000000-0005-0000-0000-0000042D0000}"/>
    <cellStyle name="Normal 14 8 2 6" xfId="29414" xr:uid="{00000000-0005-0000-0000-0000052D0000}"/>
    <cellStyle name="Normal 14 8 3" xfId="3621" xr:uid="{00000000-0005-0000-0000-0000062D0000}"/>
    <cellStyle name="Normal 14 8 3 2" xfId="12578" xr:uid="{00000000-0005-0000-0000-0000072D0000}"/>
    <cellStyle name="Normal 14 8 3 2 2" xfId="26012" xr:uid="{00000000-0005-0000-0000-0000082D0000}"/>
    <cellStyle name="Normal 14 8 3 2 2 2" xfId="52924" xr:uid="{00000000-0005-0000-0000-0000092D0000}"/>
    <cellStyle name="Normal 14 8 3 2 3" xfId="39490" xr:uid="{00000000-0005-0000-0000-00000A2D0000}"/>
    <cellStyle name="Normal 14 8 3 3" xfId="8100" xr:uid="{00000000-0005-0000-0000-00000B2D0000}"/>
    <cellStyle name="Normal 14 8 3 3 2" xfId="21534" xr:uid="{00000000-0005-0000-0000-00000C2D0000}"/>
    <cellStyle name="Normal 14 8 3 3 2 2" xfId="48446" xr:uid="{00000000-0005-0000-0000-00000D2D0000}"/>
    <cellStyle name="Normal 14 8 3 3 3" xfId="35012" xr:uid="{00000000-0005-0000-0000-00000E2D0000}"/>
    <cellStyle name="Normal 14 8 3 4" xfId="17055" xr:uid="{00000000-0005-0000-0000-00000F2D0000}"/>
    <cellStyle name="Normal 14 8 3 4 2" xfId="43967" xr:uid="{00000000-0005-0000-0000-0000102D0000}"/>
    <cellStyle name="Normal 14 8 3 5" xfId="30533" xr:uid="{00000000-0005-0000-0000-0000112D0000}"/>
    <cellStyle name="Normal 14 8 4" xfId="10341" xr:uid="{00000000-0005-0000-0000-0000122D0000}"/>
    <cellStyle name="Normal 14 8 4 2" xfId="23775" xr:uid="{00000000-0005-0000-0000-0000132D0000}"/>
    <cellStyle name="Normal 14 8 4 2 2" xfId="50687" xr:uid="{00000000-0005-0000-0000-0000142D0000}"/>
    <cellStyle name="Normal 14 8 4 3" xfId="37253" xr:uid="{00000000-0005-0000-0000-0000152D0000}"/>
    <cellStyle name="Normal 14 8 5" xfId="5863" xr:uid="{00000000-0005-0000-0000-0000162D0000}"/>
    <cellStyle name="Normal 14 8 5 2" xfId="19297" xr:uid="{00000000-0005-0000-0000-0000172D0000}"/>
    <cellStyle name="Normal 14 8 5 2 2" xfId="46209" xr:uid="{00000000-0005-0000-0000-0000182D0000}"/>
    <cellStyle name="Normal 14 8 5 3" xfId="32775" xr:uid="{00000000-0005-0000-0000-0000192D0000}"/>
    <cellStyle name="Normal 14 8 6" xfId="14818" xr:uid="{00000000-0005-0000-0000-00001A2D0000}"/>
    <cellStyle name="Normal 14 8 6 2" xfId="41730" xr:uid="{00000000-0005-0000-0000-00001B2D0000}"/>
    <cellStyle name="Normal 14 8 7" xfId="28296" xr:uid="{00000000-0005-0000-0000-00001C2D0000}"/>
    <cellStyle name="Normal 14 9" xfId="1832" xr:uid="{00000000-0005-0000-0000-00001D2D0000}"/>
    <cellStyle name="Normal 14 9 2" xfId="4069" xr:uid="{00000000-0005-0000-0000-00001E2D0000}"/>
    <cellStyle name="Normal 14 9 2 2" xfId="13026" xr:uid="{00000000-0005-0000-0000-00001F2D0000}"/>
    <cellStyle name="Normal 14 9 2 2 2" xfId="26460" xr:uid="{00000000-0005-0000-0000-0000202D0000}"/>
    <cellStyle name="Normal 14 9 2 2 2 2" xfId="53372" xr:uid="{00000000-0005-0000-0000-0000212D0000}"/>
    <cellStyle name="Normal 14 9 2 2 3" xfId="39938" xr:uid="{00000000-0005-0000-0000-0000222D0000}"/>
    <cellStyle name="Normal 14 9 2 3" xfId="8548" xr:uid="{00000000-0005-0000-0000-0000232D0000}"/>
    <cellStyle name="Normal 14 9 2 3 2" xfId="21982" xr:uid="{00000000-0005-0000-0000-0000242D0000}"/>
    <cellStyle name="Normal 14 9 2 3 2 2" xfId="48894" xr:uid="{00000000-0005-0000-0000-0000252D0000}"/>
    <cellStyle name="Normal 14 9 2 3 3" xfId="35460" xr:uid="{00000000-0005-0000-0000-0000262D0000}"/>
    <cellStyle name="Normal 14 9 2 4" xfId="17503" xr:uid="{00000000-0005-0000-0000-0000272D0000}"/>
    <cellStyle name="Normal 14 9 2 4 2" xfId="44415" xr:uid="{00000000-0005-0000-0000-0000282D0000}"/>
    <cellStyle name="Normal 14 9 2 5" xfId="30981" xr:uid="{00000000-0005-0000-0000-0000292D0000}"/>
    <cellStyle name="Normal 14 9 3" xfId="10789" xr:uid="{00000000-0005-0000-0000-00002A2D0000}"/>
    <cellStyle name="Normal 14 9 3 2" xfId="24223" xr:uid="{00000000-0005-0000-0000-00002B2D0000}"/>
    <cellStyle name="Normal 14 9 3 2 2" xfId="51135" xr:uid="{00000000-0005-0000-0000-00002C2D0000}"/>
    <cellStyle name="Normal 14 9 3 3" xfId="37701" xr:uid="{00000000-0005-0000-0000-00002D2D0000}"/>
    <cellStyle name="Normal 14 9 4" xfId="6311" xr:uid="{00000000-0005-0000-0000-00002E2D0000}"/>
    <cellStyle name="Normal 14 9 4 2" xfId="19745" xr:uid="{00000000-0005-0000-0000-00002F2D0000}"/>
    <cellStyle name="Normal 14 9 4 2 2" xfId="46657" xr:uid="{00000000-0005-0000-0000-0000302D0000}"/>
    <cellStyle name="Normal 14 9 4 3" xfId="33223" xr:uid="{00000000-0005-0000-0000-0000312D0000}"/>
    <cellStyle name="Normal 14 9 5" xfId="15266" xr:uid="{00000000-0005-0000-0000-0000322D0000}"/>
    <cellStyle name="Normal 14 9 5 2" xfId="42178" xr:uid="{00000000-0005-0000-0000-0000332D0000}"/>
    <cellStyle name="Normal 14 9 6" xfId="28744" xr:uid="{00000000-0005-0000-0000-0000342D0000}"/>
    <cellStyle name="Normal 15" xfId="662" xr:uid="{00000000-0005-0000-0000-0000352D0000}"/>
    <cellStyle name="Normal 15 10" xfId="2952" xr:uid="{00000000-0005-0000-0000-0000362D0000}"/>
    <cellStyle name="Normal 15 10 2" xfId="11909" xr:uid="{00000000-0005-0000-0000-0000372D0000}"/>
    <cellStyle name="Normal 15 10 2 2" xfId="25343" xr:uid="{00000000-0005-0000-0000-0000382D0000}"/>
    <cellStyle name="Normal 15 10 2 2 2" xfId="52255" xr:uid="{00000000-0005-0000-0000-0000392D0000}"/>
    <cellStyle name="Normal 15 10 2 3" xfId="38821" xr:uid="{00000000-0005-0000-0000-00003A2D0000}"/>
    <cellStyle name="Normal 15 10 3" xfId="7431" xr:uid="{00000000-0005-0000-0000-00003B2D0000}"/>
    <cellStyle name="Normal 15 10 3 2" xfId="20865" xr:uid="{00000000-0005-0000-0000-00003C2D0000}"/>
    <cellStyle name="Normal 15 10 3 2 2" xfId="47777" xr:uid="{00000000-0005-0000-0000-00003D2D0000}"/>
    <cellStyle name="Normal 15 10 3 3" xfId="34343" xr:uid="{00000000-0005-0000-0000-00003E2D0000}"/>
    <cellStyle name="Normal 15 10 4" xfId="16386" xr:uid="{00000000-0005-0000-0000-00003F2D0000}"/>
    <cellStyle name="Normal 15 10 4 2" xfId="43298" xr:uid="{00000000-0005-0000-0000-0000402D0000}"/>
    <cellStyle name="Normal 15 10 5" xfId="29864" xr:uid="{00000000-0005-0000-0000-0000412D0000}"/>
    <cellStyle name="Normal 15 11" xfId="9672" xr:uid="{00000000-0005-0000-0000-0000422D0000}"/>
    <cellStyle name="Normal 15 11 2" xfId="23106" xr:uid="{00000000-0005-0000-0000-0000432D0000}"/>
    <cellStyle name="Normal 15 11 2 2" xfId="50018" xr:uid="{00000000-0005-0000-0000-0000442D0000}"/>
    <cellStyle name="Normal 15 11 3" xfId="36584" xr:uid="{00000000-0005-0000-0000-0000452D0000}"/>
    <cellStyle name="Normal 15 12" xfId="5194" xr:uid="{00000000-0005-0000-0000-0000462D0000}"/>
    <cellStyle name="Normal 15 12 2" xfId="18628" xr:uid="{00000000-0005-0000-0000-0000472D0000}"/>
    <cellStyle name="Normal 15 12 2 2" xfId="45540" xr:uid="{00000000-0005-0000-0000-0000482D0000}"/>
    <cellStyle name="Normal 15 12 3" xfId="32106" xr:uid="{00000000-0005-0000-0000-0000492D0000}"/>
    <cellStyle name="Normal 15 13" xfId="14149" xr:uid="{00000000-0005-0000-0000-00004A2D0000}"/>
    <cellStyle name="Normal 15 13 2" xfId="41061" xr:uid="{00000000-0005-0000-0000-00004B2D0000}"/>
    <cellStyle name="Normal 15 14" xfId="27627" xr:uid="{00000000-0005-0000-0000-00004C2D0000}"/>
    <cellStyle name="Normal 15 2" xfId="689" xr:uid="{00000000-0005-0000-0000-00004D2D0000}"/>
    <cellStyle name="Normal 15 2 10" xfId="5214" xr:uid="{00000000-0005-0000-0000-00004E2D0000}"/>
    <cellStyle name="Normal 15 2 10 2" xfId="18648" xr:uid="{00000000-0005-0000-0000-00004F2D0000}"/>
    <cellStyle name="Normal 15 2 10 2 2" xfId="45560" xr:uid="{00000000-0005-0000-0000-0000502D0000}"/>
    <cellStyle name="Normal 15 2 10 3" xfId="32126" xr:uid="{00000000-0005-0000-0000-0000512D0000}"/>
    <cellStyle name="Normal 15 2 11" xfId="14169" xr:uid="{00000000-0005-0000-0000-0000522D0000}"/>
    <cellStyle name="Normal 15 2 11 2" xfId="41081" xr:uid="{00000000-0005-0000-0000-0000532D0000}"/>
    <cellStyle name="Normal 15 2 12" xfId="27647" xr:uid="{00000000-0005-0000-0000-0000542D0000}"/>
    <cellStyle name="Normal 15 2 2" xfId="833" xr:uid="{00000000-0005-0000-0000-0000552D0000}"/>
    <cellStyle name="Normal 15 2 2 10" xfId="27791" xr:uid="{00000000-0005-0000-0000-0000562D0000}"/>
    <cellStyle name="Normal 15 2 2 2" xfId="1101" xr:uid="{00000000-0005-0000-0000-0000572D0000}"/>
    <cellStyle name="Normal 15 2 2 2 2" xfId="1772" xr:uid="{00000000-0005-0000-0000-0000582D0000}"/>
    <cellStyle name="Normal 15 2 2 2 2 2" xfId="2890" xr:uid="{00000000-0005-0000-0000-0000592D0000}"/>
    <cellStyle name="Normal 15 2 2 2 2 2 2" xfId="5127" xr:uid="{00000000-0005-0000-0000-00005A2D0000}"/>
    <cellStyle name="Normal 15 2 2 2 2 2 2 2" xfId="14084" xr:uid="{00000000-0005-0000-0000-00005B2D0000}"/>
    <cellStyle name="Normal 15 2 2 2 2 2 2 2 2" xfId="27518" xr:uid="{00000000-0005-0000-0000-00005C2D0000}"/>
    <cellStyle name="Normal 15 2 2 2 2 2 2 2 2 2" xfId="54430" xr:uid="{00000000-0005-0000-0000-00005D2D0000}"/>
    <cellStyle name="Normal 15 2 2 2 2 2 2 2 3" xfId="40996" xr:uid="{00000000-0005-0000-0000-00005E2D0000}"/>
    <cellStyle name="Normal 15 2 2 2 2 2 2 3" xfId="9606" xr:uid="{00000000-0005-0000-0000-00005F2D0000}"/>
    <cellStyle name="Normal 15 2 2 2 2 2 2 3 2" xfId="23040" xr:uid="{00000000-0005-0000-0000-0000602D0000}"/>
    <cellStyle name="Normal 15 2 2 2 2 2 2 3 2 2" xfId="49952" xr:uid="{00000000-0005-0000-0000-0000612D0000}"/>
    <cellStyle name="Normal 15 2 2 2 2 2 2 3 3" xfId="36518" xr:uid="{00000000-0005-0000-0000-0000622D0000}"/>
    <cellStyle name="Normal 15 2 2 2 2 2 2 4" xfId="18561" xr:uid="{00000000-0005-0000-0000-0000632D0000}"/>
    <cellStyle name="Normal 15 2 2 2 2 2 2 4 2" xfId="45473" xr:uid="{00000000-0005-0000-0000-0000642D0000}"/>
    <cellStyle name="Normal 15 2 2 2 2 2 2 5" xfId="32039" xr:uid="{00000000-0005-0000-0000-0000652D0000}"/>
    <cellStyle name="Normal 15 2 2 2 2 2 3" xfId="11847" xr:uid="{00000000-0005-0000-0000-0000662D0000}"/>
    <cellStyle name="Normal 15 2 2 2 2 2 3 2" xfId="25281" xr:uid="{00000000-0005-0000-0000-0000672D0000}"/>
    <cellStyle name="Normal 15 2 2 2 2 2 3 2 2" xfId="52193" xr:uid="{00000000-0005-0000-0000-0000682D0000}"/>
    <cellStyle name="Normal 15 2 2 2 2 2 3 3" xfId="38759" xr:uid="{00000000-0005-0000-0000-0000692D0000}"/>
    <cellStyle name="Normal 15 2 2 2 2 2 4" xfId="7369" xr:uid="{00000000-0005-0000-0000-00006A2D0000}"/>
    <cellStyle name="Normal 15 2 2 2 2 2 4 2" xfId="20803" xr:uid="{00000000-0005-0000-0000-00006B2D0000}"/>
    <cellStyle name="Normal 15 2 2 2 2 2 4 2 2" xfId="47715" xr:uid="{00000000-0005-0000-0000-00006C2D0000}"/>
    <cellStyle name="Normal 15 2 2 2 2 2 4 3" xfId="34281" xr:uid="{00000000-0005-0000-0000-00006D2D0000}"/>
    <cellStyle name="Normal 15 2 2 2 2 2 5" xfId="16324" xr:uid="{00000000-0005-0000-0000-00006E2D0000}"/>
    <cellStyle name="Normal 15 2 2 2 2 2 5 2" xfId="43236" xr:uid="{00000000-0005-0000-0000-00006F2D0000}"/>
    <cellStyle name="Normal 15 2 2 2 2 2 6" xfId="29802" xr:uid="{00000000-0005-0000-0000-0000702D0000}"/>
    <cellStyle name="Normal 15 2 2 2 2 3" xfId="4009" xr:uid="{00000000-0005-0000-0000-0000712D0000}"/>
    <cellStyle name="Normal 15 2 2 2 2 3 2" xfId="12966" xr:uid="{00000000-0005-0000-0000-0000722D0000}"/>
    <cellStyle name="Normal 15 2 2 2 2 3 2 2" xfId="26400" xr:uid="{00000000-0005-0000-0000-0000732D0000}"/>
    <cellStyle name="Normal 15 2 2 2 2 3 2 2 2" xfId="53312" xr:uid="{00000000-0005-0000-0000-0000742D0000}"/>
    <cellStyle name="Normal 15 2 2 2 2 3 2 3" xfId="39878" xr:uid="{00000000-0005-0000-0000-0000752D0000}"/>
    <cellStyle name="Normal 15 2 2 2 2 3 3" xfId="8488" xr:uid="{00000000-0005-0000-0000-0000762D0000}"/>
    <cellStyle name="Normal 15 2 2 2 2 3 3 2" xfId="21922" xr:uid="{00000000-0005-0000-0000-0000772D0000}"/>
    <cellStyle name="Normal 15 2 2 2 2 3 3 2 2" xfId="48834" xr:uid="{00000000-0005-0000-0000-0000782D0000}"/>
    <cellStyle name="Normal 15 2 2 2 2 3 3 3" xfId="35400" xr:uid="{00000000-0005-0000-0000-0000792D0000}"/>
    <cellStyle name="Normal 15 2 2 2 2 3 4" xfId="17443" xr:uid="{00000000-0005-0000-0000-00007A2D0000}"/>
    <cellStyle name="Normal 15 2 2 2 2 3 4 2" xfId="44355" xr:uid="{00000000-0005-0000-0000-00007B2D0000}"/>
    <cellStyle name="Normal 15 2 2 2 2 3 5" xfId="30921" xr:uid="{00000000-0005-0000-0000-00007C2D0000}"/>
    <cellStyle name="Normal 15 2 2 2 2 4" xfId="10729" xr:uid="{00000000-0005-0000-0000-00007D2D0000}"/>
    <cellStyle name="Normal 15 2 2 2 2 4 2" xfId="24163" xr:uid="{00000000-0005-0000-0000-00007E2D0000}"/>
    <cellStyle name="Normal 15 2 2 2 2 4 2 2" xfId="51075" xr:uid="{00000000-0005-0000-0000-00007F2D0000}"/>
    <cellStyle name="Normal 15 2 2 2 2 4 3" xfId="37641" xr:uid="{00000000-0005-0000-0000-0000802D0000}"/>
    <cellStyle name="Normal 15 2 2 2 2 5" xfId="6251" xr:uid="{00000000-0005-0000-0000-0000812D0000}"/>
    <cellStyle name="Normal 15 2 2 2 2 5 2" xfId="19685" xr:uid="{00000000-0005-0000-0000-0000822D0000}"/>
    <cellStyle name="Normal 15 2 2 2 2 5 2 2" xfId="46597" xr:uid="{00000000-0005-0000-0000-0000832D0000}"/>
    <cellStyle name="Normal 15 2 2 2 2 5 3" xfId="33163" xr:uid="{00000000-0005-0000-0000-0000842D0000}"/>
    <cellStyle name="Normal 15 2 2 2 2 6" xfId="15206" xr:uid="{00000000-0005-0000-0000-0000852D0000}"/>
    <cellStyle name="Normal 15 2 2 2 2 6 2" xfId="42118" xr:uid="{00000000-0005-0000-0000-0000862D0000}"/>
    <cellStyle name="Normal 15 2 2 2 2 7" xfId="28684" xr:uid="{00000000-0005-0000-0000-0000872D0000}"/>
    <cellStyle name="Normal 15 2 2 2 3" xfId="2220" xr:uid="{00000000-0005-0000-0000-0000882D0000}"/>
    <cellStyle name="Normal 15 2 2 2 3 2" xfId="4457" xr:uid="{00000000-0005-0000-0000-0000892D0000}"/>
    <cellStyle name="Normal 15 2 2 2 3 2 2" xfId="13414" xr:uid="{00000000-0005-0000-0000-00008A2D0000}"/>
    <cellStyle name="Normal 15 2 2 2 3 2 2 2" xfId="26848" xr:uid="{00000000-0005-0000-0000-00008B2D0000}"/>
    <cellStyle name="Normal 15 2 2 2 3 2 2 2 2" xfId="53760" xr:uid="{00000000-0005-0000-0000-00008C2D0000}"/>
    <cellStyle name="Normal 15 2 2 2 3 2 2 3" xfId="40326" xr:uid="{00000000-0005-0000-0000-00008D2D0000}"/>
    <cellStyle name="Normal 15 2 2 2 3 2 3" xfId="8936" xr:uid="{00000000-0005-0000-0000-00008E2D0000}"/>
    <cellStyle name="Normal 15 2 2 2 3 2 3 2" xfId="22370" xr:uid="{00000000-0005-0000-0000-00008F2D0000}"/>
    <cellStyle name="Normal 15 2 2 2 3 2 3 2 2" xfId="49282" xr:uid="{00000000-0005-0000-0000-0000902D0000}"/>
    <cellStyle name="Normal 15 2 2 2 3 2 3 3" xfId="35848" xr:uid="{00000000-0005-0000-0000-0000912D0000}"/>
    <cellStyle name="Normal 15 2 2 2 3 2 4" xfId="17891" xr:uid="{00000000-0005-0000-0000-0000922D0000}"/>
    <cellStyle name="Normal 15 2 2 2 3 2 4 2" xfId="44803" xr:uid="{00000000-0005-0000-0000-0000932D0000}"/>
    <cellStyle name="Normal 15 2 2 2 3 2 5" xfId="31369" xr:uid="{00000000-0005-0000-0000-0000942D0000}"/>
    <cellStyle name="Normal 15 2 2 2 3 3" xfId="11177" xr:uid="{00000000-0005-0000-0000-0000952D0000}"/>
    <cellStyle name="Normal 15 2 2 2 3 3 2" xfId="24611" xr:uid="{00000000-0005-0000-0000-0000962D0000}"/>
    <cellStyle name="Normal 15 2 2 2 3 3 2 2" xfId="51523" xr:uid="{00000000-0005-0000-0000-0000972D0000}"/>
    <cellStyle name="Normal 15 2 2 2 3 3 3" xfId="38089" xr:uid="{00000000-0005-0000-0000-0000982D0000}"/>
    <cellStyle name="Normal 15 2 2 2 3 4" xfId="6699" xr:uid="{00000000-0005-0000-0000-0000992D0000}"/>
    <cellStyle name="Normal 15 2 2 2 3 4 2" xfId="20133" xr:uid="{00000000-0005-0000-0000-00009A2D0000}"/>
    <cellStyle name="Normal 15 2 2 2 3 4 2 2" xfId="47045" xr:uid="{00000000-0005-0000-0000-00009B2D0000}"/>
    <cellStyle name="Normal 15 2 2 2 3 4 3" xfId="33611" xr:uid="{00000000-0005-0000-0000-00009C2D0000}"/>
    <cellStyle name="Normal 15 2 2 2 3 5" xfId="15654" xr:uid="{00000000-0005-0000-0000-00009D2D0000}"/>
    <cellStyle name="Normal 15 2 2 2 3 5 2" xfId="42566" xr:uid="{00000000-0005-0000-0000-00009E2D0000}"/>
    <cellStyle name="Normal 15 2 2 2 3 6" xfId="29132" xr:uid="{00000000-0005-0000-0000-00009F2D0000}"/>
    <cellStyle name="Normal 15 2 2 2 4" xfId="3339" xr:uid="{00000000-0005-0000-0000-0000A02D0000}"/>
    <cellStyle name="Normal 15 2 2 2 4 2" xfId="12296" xr:uid="{00000000-0005-0000-0000-0000A12D0000}"/>
    <cellStyle name="Normal 15 2 2 2 4 2 2" xfId="25730" xr:uid="{00000000-0005-0000-0000-0000A22D0000}"/>
    <cellStyle name="Normal 15 2 2 2 4 2 2 2" xfId="52642" xr:uid="{00000000-0005-0000-0000-0000A32D0000}"/>
    <cellStyle name="Normal 15 2 2 2 4 2 3" xfId="39208" xr:uid="{00000000-0005-0000-0000-0000A42D0000}"/>
    <cellStyle name="Normal 15 2 2 2 4 3" xfId="7818" xr:uid="{00000000-0005-0000-0000-0000A52D0000}"/>
    <cellStyle name="Normal 15 2 2 2 4 3 2" xfId="21252" xr:uid="{00000000-0005-0000-0000-0000A62D0000}"/>
    <cellStyle name="Normal 15 2 2 2 4 3 2 2" xfId="48164" xr:uid="{00000000-0005-0000-0000-0000A72D0000}"/>
    <cellStyle name="Normal 15 2 2 2 4 3 3" xfId="34730" xr:uid="{00000000-0005-0000-0000-0000A82D0000}"/>
    <cellStyle name="Normal 15 2 2 2 4 4" xfId="16773" xr:uid="{00000000-0005-0000-0000-0000A92D0000}"/>
    <cellStyle name="Normal 15 2 2 2 4 4 2" xfId="43685" xr:uid="{00000000-0005-0000-0000-0000AA2D0000}"/>
    <cellStyle name="Normal 15 2 2 2 4 5" xfId="30251" xr:uid="{00000000-0005-0000-0000-0000AB2D0000}"/>
    <cellStyle name="Normal 15 2 2 2 5" xfId="10059" xr:uid="{00000000-0005-0000-0000-0000AC2D0000}"/>
    <cellStyle name="Normal 15 2 2 2 5 2" xfId="23493" xr:uid="{00000000-0005-0000-0000-0000AD2D0000}"/>
    <cellStyle name="Normal 15 2 2 2 5 2 2" xfId="50405" xr:uid="{00000000-0005-0000-0000-0000AE2D0000}"/>
    <cellStyle name="Normal 15 2 2 2 5 3" xfId="36971" xr:uid="{00000000-0005-0000-0000-0000AF2D0000}"/>
    <cellStyle name="Normal 15 2 2 2 6" xfId="5581" xr:uid="{00000000-0005-0000-0000-0000B02D0000}"/>
    <cellStyle name="Normal 15 2 2 2 6 2" xfId="19015" xr:uid="{00000000-0005-0000-0000-0000B12D0000}"/>
    <cellStyle name="Normal 15 2 2 2 6 2 2" xfId="45927" xr:uid="{00000000-0005-0000-0000-0000B22D0000}"/>
    <cellStyle name="Normal 15 2 2 2 6 3" xfId="32493" xr:uid="{00000000-0005-0000-0000-0000B32D0000}"/>
    <cellStyle name="Normal 15 2 2 2 7" xfId="14536" xr:uid="{00000000-0005-0000-0000-0000B42D0000}"/>
    <cellStyle name="Normal 15 2 2 2 7 2" xfId="41448" xr:uid="{00000000-0005-0000-0000-0000B52D0000}"/>
    <cellStyle name="Normal 15 2 2 2 8" xfId="28014" xr:uid="{00000000-0005-0000-0000-0000B62D0000}"/>
    <cellStyle name="Normal 15 2 2 3" xfId="1326" xr:uid="{00000000-0005-0000-0000-0000B72D0000}"/>
    <cellStyle name="Normal 15 2 2 3 2" xfId="2444" xr:uid="{00000000-0005-0000-0000-0000B82D0000}"/>
    <cellStyle name="Normal 15 2 2 3 2 2" xfId="4681" xr:uid="{00000000-0005-0000-0000-0000B92D0000}"/>
    <cellStyle name="Normal 15 2 2 3 2 2 2" xfId="13638" xr:uid="{00000000-0005-0000-0000-0000BA2D0000}"/>
    <cellStyle name="Normal 15 2 2 3 2 2 2 2" xfId="27072" xr:uid="{00000000-0005-0000-0000-0000BB2D0000}"/>
    <cellStyle name="Normal 15 2 2 3 2 2 2 2 2" xfId="53984" xr:uid="{00000000-0005-0000-0000-0000BC2D0000}"/>
    <cellStyle name="Normal 15 2 2 3 2 2 2 3" xfId="40550" xr:uid="{00000000-0005-0000-0000-0000BD2D0000}"/>
    <cellStyle name="Normal 15 2 2 3 2 2 3" xfId="9160" xr:uid="{00000000-0005-0000-0000-0000BE2D0000}"/>
    <cellStyle name="Normal 15 2 2 3 2 2 3 2" xfId="22594" xr:uid="{00000000-0005-0000-0000-0000BF2D0000}"/>
    <cellStyle name="Normal 15 2 2 3 2 2 3 2 2" xfId="49506" xr:uid="{00000000-0005-0000-0000-0000C02D0000}"/>
    <cellStyle name="Normal 15 2 2 3 2 2 3 3" xfId="36072" xr:uid="{00000000-0005-0000-0000-0000C12D0000}"/>
    <cellStyle name="Normal 15 2 2 3 2 2 4" xfId="18115" xr:uid="{00000000-0005-0000-0000-0000C22D0000}"/>
    <cellStyle name="Normal 15 2 2 3 2 2 4 2" xfId="45027" xr:uid="{00000000-0005-0000-0000-0000C32D0000}"/>
    <cellStyle name="Normal 15 2 2 3 2 2 5" xfId="31593" xr:uid="{00000000-0005-0000-0000-0000C42D0000}"/>
    <cellStyle name="Normal 15 2 2 3 2 3" xfId="11401" xr:uid="{00000000-0005-0000-0000-0000C52D0000}"/>
    <cellStyle name="Normal 15 2 2 3 2 3 2" xfId="24835" xr:uid="{00000000-0005-0000-0000-0000C62D0000}"/>
    <cellStyle name="Normal 15 2 2 3 2 3 2 2" xfId="51747" xr:uid="{00000000-0005-0000-0000-0000C72D0000}"/>
    <cellStyle name="Normal 15 2 2 3 2 3 3" xfId="38313" xr:uid="{00000000-0005-0000-0000-0000C82D0000}"/>
    <cellStyle name="Normal 15 2 2 3 2 4" xfId="6923" xr:uid="{00000000-0005-0000-0000-0000C92D0000}"/>
    <cellStyle name="Normal 15 2 2 3 2 4 2" xfId="20357" xr:uid="{00000000-0005-0000-0000-0000CA2D0000}"/>
    <cellStyle name="Normal 15 2 2 3 2 4 2 2" xfId="47269" xr:uid="{00000000-0005-0000-0000-0000CB2D0000}"/>
    <cellStyle name="Normal 15 2 2 3 2 4 3" xfId="33835" xr:uid="{00000000-0005-0000-0000-0000CC2D0000}"/>
    <cellStyle name="Normal 15 2 2 3 2 5" xfId="15878" xr:uid="{00000000-0005-0000-0000-0000CD2D0000}"/>
    <cellStyle name="Normal 15 2 2 3 2 5 2" xfId="42790" xr:uid="{00000000-0005-0000-0000-0000CE2D0000}"/>
    <cellStyle name="Normal 15 2 2 3 2 6" xfId="29356" xr:uid="{00000000-0005-0000-0000-0000CF2D0000}"/>
    <cellStyle name="Normal 15 2 2 3 3" xfId="3563" xr:uid="{00000000-0005-0000-0000-0000D02D0000}"/>
    <cellStyle name="Normal 15 2 2 3 3 2" xfId="12520" xr:uid="{00000000-0005-0000-0000-0000D12D0000}"/>
    <cellStyle name="Normal 15 2 2 3 3 2 2" xfId="25954" xr:uid="{00000000-0005-0000-0000-0000D22D0000}"/>
    <cellStyle name="Normal 15 2 2 3 3 2 2 2" xfId="52866" xr:uid="{00000000-0005-0000-0000-0000D32D0000}"/>
    <cellStyle name="Normal 15 2 2 3 3 2 3" xfId="39432" xr:uid="{00000000-0005-0000-0000-0000D42D0000}"/>
    <cellStyle name="Normal 15 2 2 3 3 3" xfId="8042" xr:uid="{00000000-0005-0000-0000-0000D52D0000}"/>
    <cellStyle name="Normal 15 2 2 3 3 3 2" xfId="21476" xr:uid="{00000000-0005-0000-0000-0000D62D0000}"/>
    <cellStyle name="Normal 15 2 2 3 3 3 2 2" xfId="48388" xr:uid="{00000000-0005-0000-0000-0000D72D0000}"/>
    <cellStyle name="Normal 15 2 2 3 3 3 3" xfId="34954" xr:uid="{00000000-0005-0000-0000-0000D82D0000}"/>
    <cellStyle name="Normal 15 2 2 3 3 4" xfId="16997" xr:uid="{00000000-0005-0000-0000-0000D92D0000}"/>
    <cellStyle name="Normal 15 2 2 3 3 4 2" xfId="43909" xr:uid="{00000000-0005-0000-0000-0000DA2D0000}"/>
    <cellStyle name="Normal 15 2 2 3 3 5" xfId="30475" xr:uid="{00000000-0005-0000-0000-0000DB2D0000}"/>
    <cellStyle name="Normal 15 2 2 3 4" xfId="10283" xr:uid="{00000000-0005-0000-0000-0000DC2D0000}"/>
    <cellStyle name="Normal 15 2 2 3 4 2" xfId="23717" xr:uid="{00000000-0005-0000-0000-0000DD2D0000}"/>
    <cellStyle name="Normal 15 2 2 3 4 2 2" xfId="50629" xr:uid="{00000000-0005-0000-0000-0000DE2D0000}"/>
    <cellStyle name="Normal 15 2 2 3 4 3" xfId="37195" xr:uid="{00000000-0005-0000-0000-0000DF2D0000}"/>
    <cellStyle name="Normal 15 2 2 3 5" xfId="5805" xr:uid="{00000000-0005-0000-0000-0000E02D0000}"/>
    <cellStyle name="Normal 15 2 2 3 5 2" xfId="19239" xr:uid="{00000000-0005-0000-0000-0000E12D0000}"/>
    <cellStyle name="Normal 15 2 2 3 5 2 2" xfId="46151" xr:uid="{00000000-0005-0000-0000-0000E22D0000}"/>
    <cellStyle name="Normal 15 2 2 3 5 3" xfId="32717" xr:uid="{00000000-0005-0000-0000-0000E32D0000}"/>
    <cellStyle name="Normal 15 2 2 3 6" xfId="14760" xr:uid="{00000000-0005-0000-0000-0000E42D0000}"/>
    <cellStyle name="Normal 15 2 2 3 6 2" xfId="41672" xr:uid="{00000000-0005-0000-0000-0000E52D0000}"/>
    <cellStyle name="Normal 15 2 2 3 7" xfId="28238" xr:uid="{00000000-0005-0000-0000-0000E62D0000}"/>
    <cellStyle name="Normal 15 2 2 4" xfId="1549" xr:uid="{00000000-0005-0000-0000-0000E72D0000}"/>
    <cellStyle name="Normal 15 2 2 4 2" xfId="2667" xr:uid="{00000000-0005-0000-0000-0000E82D0000}"/>
    <cellStyle name="Normal 15 2 2 4 2 2" xfId="4904" xr:uid="{00000000-0005-0000-0000-0000E92D0000}"/>
    <cellStyle name="Normal 15 2 2 4 2 2 2" xfId="13861" xr:uid="{00000000-0005-0000-0000-0000EA2D0000}"/>
    <cellStyle name="Normal 15 2 2 4 2 2 2 2" xfId="27295" xr:uid="{00000000-0005-0000-0000-0000EB2D0000}"/>
    <cellStyle name="Normal 15 2 2 4 2 2 2 2 2" xfId="54207" xr:uid="{00000000-0005-0000-0000-0000EC2D0000}"/>
    <cellStyle name="Normal 15 2 2 4 2 2 2 3" xfId="40773" xr:uid="{00000000-0005-0000-0000-0000ED2D0000}"/>
    <cellStyle name="Normal 15 2 2 4 2 2 3" xfId="9383" xr:uid="{00000000-0005-0000-0000-0000EE2D0000}"/>
    <cellStyle name="Normal 15 2 2 4 2 2 3 2" xfId="22817" xr:uid="{00000000-0005-0000-0000-0000EF2D0000}"/>
    <cellStyle name="Normal 15 2 2 4 2 2 3 2 2" xfId="49729" xr:uid="{00000000-0005-0000-0000-0000F02D0000}"/>
    <cellStyle name="Normal 15 2 2 4 2 2 3 3" xfId="36295" xr:uid="{00000000-0005-0000-0000-0000F12D0000}"/>
    <cellStyle name="Normal 15 2 2 4 2 2 4" xfId="18338" xr:uid="{00000000-0005-0000-0000-0000F22D0000}"/>
    <cellStyle name="Normal 15 2 2 4 2 2 4 2" xfId="45250" xr:uid="{00000000-0005-0000-0000-0000F32D0000}"/>
    <cellStyle name="Normal 15 2 2 4 2 2 5" xfId="31816" xr:uid="{00000000-0005-0000-0000-0000F42D0000}"/>
    <cellStyle name="Normal 15 2 2 4 2 3" xfId="11624" xr:uid="{00000000-0005-0000-0000-0000F52D0000}"/>
    <cellStyle name="Normal 15 2 2 4 2 3 2" xfId="25058" xr:uid="{00000000-0005-0000-0000-0000F62D0000}"/>
    <cellStyle name="Normal 15 2 2 4 2 3 2 2" xfId="51970" xr:uid="{00000000-0005-0000-0000-0000F72D0000}"/>
    <cellStyle name="Normal 15 2 2 4 2 3 3" xfId="38536" xr:uid="{00000000-0005-0000-0000-0000F82D0000}"/>
    <cellStyle name="Normal 15 2 2 4 2 4" xfId="7146" xr:uid="{00000000-0005-0000-0000-0000F92D0000}"/>
    <cellStyle name="Normal 15 2 2 4 2 4 2" xfId="20580" xr:uid="{00000000-0005-0000-0000-0000FA2D0000}"/>
    <cellStyle name="Normal 15 2 2 4 2 4 2 2" xfId="47492" xr:uid="{00000000-0005-0000-0000-0000FB2D0000}"/>
    <cellStyle name="Normal 15 2 2 4 2 4 3" xfId="34058" xr:uid="{00000000-0005-0000-0000-0000FC2D0000}"/>
    <cellStyle name="Normal 15 2 2 4 2 5" xfId="16101" xr:uid="{00000000-0005-0000-0000-0000FD2D0000}"/>
    <cellStyle name="Normal 15 2 2 4 2 5 2" xfId="43013" xr:uid="{00000000-0005-0000-0000-0000FE2D0000}"/>
    <cellStyle name="Normal 15 2 2 4 2 6" xfId="29579" xr:uid="{00000000-0005-0000-0000-0000FF2D0000}"/>
    <cellStyle name="Normal 15 2 2 4 3" xfId="3786" xr:uid="{00000000-0005-0000-0000-0000002E0000}"/>
    <cellStyle name="Normal 15 2 2 4 3 2" xfId="12743" xr:uid="{00000000-0005-0000-0000-0000012E0000}"/>
    <cellStyle name="Normal 15 2 2 4 3 2 2" xfId="26177" xr:uid="{00000000-0005-0000-0000-0000022E0000}"/>
    <cellStyle name="Normal 15 2 2 4 3 2 2 2" xfId="53089" xr:uid="{00000000-0005-0000-0000-0000032E0000}"/>
    <cellStyle name="Normal 15 2 2 4 3 2 3" xfId="39655" xr:uid="{00000000-0005-0000-0000-0000042E0000}"/>
    <cellStyle name="Normal 15 2 2 4 3 3" xfId="8265" xr:uid="{00000000-0005-0000-0000-0000052E0000}"/>
    <cellStyle name="Normal 15 2 2 4 3 3 2" xfId="21699" xr:uid="{00000000-0005-0000-0000-0000062E0000}"/>
    <cellStyle name="Normal 15 2 2 4 3 3 2 2" xfId="48611" xr:uid="{00000000-0005-0000-0000-0000072E0000}"/>
    <cellStyle name="Normal 15 2 2 4 3 3 3" xfId="35177" xr:uid="{00000000-0005-0000-0000-0000082E0000}"/>
    <cellStyle name="Normal 15 2 2 4 3 4" xfId="17220" xr:uid="{00000000-0005-0000-0000-0000092E0000}"/>
    <cellStyle name="Normal 15 2 2 4 3 4 2" xfId="44132" xr:uid="{00000000-0005-0000-0000-00000A2E0000}"/>
    <cellStyle name="Normal 15 2 2 4 3 5" xfId="30698" xr:uid="{00000000-0005-0000-0000-00000B2E0000}"/>
    <cellStyle name="Normal 15 2 2 4 4" xfId="10506" xr:uid="{00000000-0005-0000-0000-00000C2E0000}"/>
    <cellStyle name="Normal 15 2 2 4 4 2" xfId="23940" xr:uid="{00000000-0005-0000-0000-00000D2E0000}"/>
    <cellStyle name="Normal 15 2 2 4 4 2 2" xfId="50852" xr:uid="{00000000-0005-0000-0000-00000E2E0000}"/>
    <cellStyle name="Normal 15 2 2 4 4 3" xfId="37418" xr:uid="{00000000-0005-0000-0000-00000F2E0000}"/>
    <cellStyle name="Normal 15 2 2 4 5" xfId="6028" xr:uid="{00000000-0005-0000-0000-0000102E0000}"/>
    <cellStyle name="Normal 15 2 2 4 5 2" xfId="19462" xr:uid="{00000000-0005-0000-0000-0000112E0000}"/>
    <cellStyle name="Normal 15 2 2 4 5 2 2" xfId="46374" xr:uid="{00000000-0005-0000-0000-0000122E0000}"/>
    <cellStyle name="Normal 15 2 2 4 5 3" xfId="32940" xr:uid="{00000000-0005-0000-0000-0000132E0000}"/>
    <cellStyle name="Normal 15 2 2 4 6" xfId="14983" xr:uid="{00000000-0005-0000-0000-0000142E0000}"/>
    <cellStyle name="Normal 15 2 2 4 6 2" xfId="41895" xr:uid="{00000000-0005-0000-0000-0000152E0000}"/>
    <cellStyle name="Normal 15 2 2 4 7" xfId="28461" xr:uid="{00000000-0005-0000-0000-0000162E0000}"/>
    <cellStyle name="Normal 15 2 2 5" xfId="1997" xr:uid="{00000000-0005-0000-0000-0000172E0000}"/>
    <cellStyle name="Normal 15 2 2 5 2" xfId="4234" xr:uid="{00000000-0005-0000-0000-0000182E0000}"/>
    <cellStyle name="Normal 15 2 2 5 2 2" xfId="13191" xr:uid="{00000000-0005-0000-0000-0000192E0000}"/>
    <cellStyle name="Normal 15 2 2 5 2 2 2" xfId="26625" xr:uid="{00000000-0005-0000-0000-00001A2E0000}"/>
    <cellStyle name="Normal 15 2 2 5 2 2 2 2" xfId="53537" xr:uid="{00000000-0005-0000-0000-00001B2E0000}"/>
    <cellStyle name="Normal 15 2 2 5 2 2 3" xfId="40103" xr:uid="{00000000-0005-0000-0000-00001C2E0000}"/>
    <cellStyle name="Normal 15 2 2 5 2 3" xfId="8713" xr:uid="{00000000-0005-0000-0000-00001D2E0000}"/>
    <cellStyle name="Normal 15 2 2 5 2 3 2" xfId="22147" xr:uid="{00000000-0005-0000-0000-00001E2E0000}"/>
    <cellStyle name="Normal 15 2 2 5 2 3 2 2" xfId="49059" xr:uid="{00000000-0005-0000-0000-00001F2E0000}"/>
    <cellStyle name="Normal 15 2 2 5 2 3 3" xfId="35625" xr:uid="{00000000-0005-0000-0000-0000202E0000}"/>
    <cellStyle name="Normal 15 2 2 5 2 4" xfId="17668" xr:uid="{00000000-0005-0000-0000-0000212E0000}"/>
    <cellStyle name="Normal 15 2 2 5 2 4 2" xfId="44580" xr:uid="{00000000-0005-0000-0000-0000222E0000}"/>
    <cellStyle name="Normal 15 2 2 5 2 5" xfId="31146" xr:uid="{00000000-0005-0000-0000-0000232E0000}"/>
    <cellStyle name="Normal 15 2 2 5 3" xfId="10954" xr:uid="{00000000-0005-0000-0000-0000242E0000}"/>
    <cellStyle name="Normal 15 2 2 5 3 2" xfId="24388" xr:uid="{00000000-0005-0000-0000-0000252E0000}"/>
    <cellStyle name="Normal 15 2 2 5 3 2 2" xfId="51300" xr:uid="{00000000-0005-0000-0000-0000262E0000}"/>
    <cellStyle name="Normal 15 2 2 5 3 3" xfId="37866" xr:uid="{00000000-0005-0000-0000-0000272E0000}"/>
    <cellStyle name="Normal 15 2 2 5 4" xfId="6476" xr:uid="{00000000-0005-0000-0000-0000282E0000}"/>
    <cellStyle name="Normal 15 2 2 5 4 2" xfId="19910" xr:uid="{00000000-0005-0000-0000-0000292E0000}"/>
    <cellStyle name="Normal 15 2 2 5 4 2 2" xfId="46822" xr:uid="{00000000-0005-0000-0000-00002A2E0000}"/>
    <cellStyle name="Normal 15 2 2 5 4 3" xfId="33388" xr:uid="{00000000-0005-0000-0000-00002B2E0000}"/>
    <cellStyle name="Normal 15 2 2 5 5" xfId="15431" xr:uid="{00000000-0005-0000-0000-00002C2E0000}"/>
    <cellStyle name="Normal 15 2 2 5 5 2" xfId="42343" xr:uid="{00000000-0005-0000-0000-00002D2E0000}"/>
    <cellStyle name="Normal 15 2 2 5 6" xfId="28909" xr:uid="{00000000-0005-0000-0000-00002E2E0000}"/>
    <cellStyle name="Normal 15 2 2 6" xfId="3116" xr:uid="{00000000-0005-0000-0000-00002F2E0000}"/>
    <cellStyle name="Normal 15 2 2 6 2" xfId="12073" xr:uid="{00000000-0005-0000-0000-0000302E0000}"/>
    <cellStyle name="Normal 15 2 2 6 2 2" xfId="25507" xr:uid="{00000000-0005-0000-0000-0000312E0000}"/>
    <cellStyle name="Normal 15 2 2 6 2 2 2" xfId="52419" xr:uid="{00000000-0005-0000-0000-0000322E0000}"/>
    <cellStyle name="Normal 15 2 2 6 2 3" xfId="38985" xr:uid="{00000000-0005-0000-0000-0000332E0000}"/>
    <cellStyle name="Normal 15 2 2 6 3" xfId="7595" xr:uid="{00000000-0005-0000-0000-0000342E0000}"/>
    <cellStyle name="Normal 15 2 2 6 3 2" xfId="21029" xr:uid="{00000000-0005-0000-0000-0000352E0000}"/>
    <cellStyle name="Normal 15 2 2 6 3 2 2" xfId="47941" xr:uid="{00000000-0005-0000-0000-0000362E0000}"/>
    <cellStyle name="Normal 15 2 2 6 3 3" xfId="34507" xr:uid="{00000000-0005-0000-0000-0000372E0000}"/>
    <cellStyle name="Normal 15 2 2 6 4" xfId="16550" xr:uid="{00000000-0005-0000-0000-0000382E0000}"/>
    <cellStyle name="Normal 15 2 2 6 4 2" xfId="43462" xr:uid="{00000000-0005-0000-0000-0000392E0000}"/>
    <cellStyle name="Normal 15 2 2 6 5" xfId="30028" xr:uid="{00000000-0005-0000-0000-00003A2E0000}"/>
    <cellStyle name="Normal 15 2 2 7" xfId="9836" xr:uid="{00000000-0005-0000-0000-00003B2E0000}"/>
    <cellStyle name="Normal 15 2 2 7 2" xfId="23270" xr:uid="{00000000-0005-0000-0000-00003C2E0000}"/>
    <cellStyle name="Normal 15 2 2 7 2 2" xfId="50182" xr:uid="{00000000-0005-0000-0000-00003D2E0000}"/>
    <cellStyle name="Normal 15 2 2 7 3" xfId="36748" xr:uid="{00000000-0005-0000-0000-00003E2E0000}"/>
    <cellStyle name="Normal 15 2 2 8" xfId="5358" xr:uid="{00000000-0005-0000-0000-00003F2E0000}"/>
    <cellStyle name="Normal 15 2 2 8 2" xfId="18792" xr:uid="{00000000-0005-0000-0000-0000402E0000}"/>
    <cellStyle name="Normal 15 2 2 8 2 2" xfId="45704" xr:uid="{00000000-0005-0000-0000-0000412E0000}"/>
    <cellStyle name="Normal 15 2 2 8 3" xfId="32270" xr:uid="{00000000-0005-0000-0000-0000422E0000}"/>
    <cellStyle name="Normal 15 2 2 9" xfId="14313" xr:uid="{00000000-0005-0000-0000-0000432E0000}"/>
    <cellStyle name="Normal 15 2 2 9 2" xfId="41225" xr:uid="{00000000-0005-0000-0000-0000442E0000}"/>
    <cellStyle name="Normal 15 2 3" xfId="761" xr:uid="{00000000-0005-0000-0000-0000452E0000}"/>
    <cellStyle name="Normal 15 2 3 10" xfId="27719" xr:uid="{00000000-0005-0000-0000-0000462E0000}"/>
    <cellStyle name="Normal 15 2 3 2" xfId="1029" xr:uid="{00000000-0005-0000-0000-0000472E0000}"/>
    <cellStyle name="Normal 15 2 3 2 2" xfId="1700" xr:uid="{00000000-0005-0000-0000-0000482E0000}"/>
    <cellStyle name="Normal 15 2 3 2 2 2" xfId="2818" xr:uid="{00000000-0005-0000-0000-0000492E0000}"/>
    <cellStyle name="Normal 15 2 3 2 2 2 2" xfId="5055" xr:uid="{00000000-0005-0000-0000-00004A2E0000}"/>
    <cellStyle name="Normal 15 2 3 2 2 2 2 2" xfId="14012" xr:uid="{00000000-0005-0000-0000-00004B2E0000}"/>
    <cellStyle name="Normal 15 2 3 2 2 2 2 2 2" xfId="27446" xr:uid="{00000000-0005-0000-0000-00004C2E0000}"/>
    <cellStyle name="Normal 15 2 3 2 2 2 2 2 2 2" xfId="54358" xr:uid="{00000000-0005-0000-0000-00004D2E0000}"/>
    <cellStyle name="Normal 15 2 3 2 2 2 2 2 3" xfId="40924" xr:uid="{00000000-0005-0000-0000-00004E2E0000}"/>
    <cellStyle name="Normal 15 2 3 2 2 2 2 3" xfId="9534" xr:uid="{00000000-0005-0000-0000-00004F2E0000}"/>
    <cellStyle name="Normal 15 2 3 2 2 2 2 3 2" xfId="22968" xr:uid="{00000000-0005-0000-0000-0000502E0000}"/>
    <cellStyle name="Normal 15 2 3 2 2 2 2 3 2 2" xfId="49880" xr:uid="{00000000-0005-0000-0000-0000512E0000}"/>
    <cellStyle name="Normal 15 2 3 2 2 2 2 3 3" xfId="36446" xr:uid="{00000000-0005-0000-0000-0000522E0000}"/>
    <cellStyle name="Normal 15 2 3 2 2 2 2 4" xfId="18489" xr:uid="{00000000-0005-0000-0000-0000532E0000}"/>
    <cellStyle name="Normal 15 2 3 2 2 2 2 4 2" xfId="45401" xr:uid="{00000000-0005-0000-0000-0000542E0000}"/>
    <cellStyle name="Normal 15 2 3 2 2 2 2 5" xfId="31967" xr:uid="{00000000-0005-0000-0000-0000552E0000}"/>
    <cellStyle name="Normal 15 2 3 2 2 2 3" xfId="11775" xr:uid="{00000000-0005-0000-0000-0000562E0000}"/>
    <cellStyle name="Normal 15 2 3 2 2 2 3 2" xfId="25209" xr:uid="{00000000-0005-0000-0000-0000572E0000}"/>
    <cellStyle name="Normal 15 2 3 2 2 2 3 2 2" xfId="52121" xr:uid="{00000000-0005-0000-0000-0000582E0000}"/>
    <cellStyle name="Normal 15 2 3 2 2 2 3 3" xfId="38687" xr:uid="{00000000-0005-0000-0000-0000592E0000}"/>
    <cellStyle name="Normal 15 2 3 2 2 2 4" xfId="7297" xr:uid="{00000000-0005-0000-0000-00005A2E0000}"/>
    <cellStyle name="Normal 15 2 3 2 2 2 4 2" xfId="20731" xr:uid="{00000000-0005-0000-0000-00005B2E0000}"/>
    <cellStyle name="Normal 15 2 3 2 2 2 4 2 2" xfId="47643" xr:uid="{00000000-0005-0000-0000-00005C2E0000}"/>
    <cellStyle name="Normal 15 2 3 2 2 2 4 3" xfId="34209" xr:uid="{00000000-0005-0000-0000-00005D2E0000}"/>
    <cellStyle name="Normal 15 2 3 2 2 2 5" xfId="16252" xr:uid="{00000000-0005-0000-0000-00005E2E0000}"/>
    <cellStyle name="Normal 15 2 3 2 2 2 5 2" xfId="43164" xr:uid="{00000000-0005-0000-0000-00005F2E0000}"/>
    <cellStyle name="Normal 15 2 3 2 2 2 6" xfId="29730" xr:uid="{00000000-0005-0000-0000-0000602E0000}"/>
    <cellStyle name="Normal 15 2 3 2 2 3" xfId="3937" xr:uid="{00000000-0005-0000-0000-0000612E0000}"/>
    <cellStyle name="Normal 15 2 3 2 2 3 2" xfId="12894" xr:uid="{00000000-0005-0000-0000-0000622E0000}"/>
    <cellStyle name="Normal 15 2 3 2 2 3 2 2" xfId="26328" xr:uid="{00000000-0005-0000-0000-0000632E0000}"/>
    <cellStyle name="Normal 15 2 3 2 2 3 2 2 2" xfId="53240" xr:uid="{00000000-0005-0000-0000-0000642E0000}"/>
    <cellStyle name="Normal 15 2 3 2 2 3 2 3" xfId="39806" xr:uid="{00000000-0005-0000-0000-0000652E0000}"/>
    <cellStyle name="Normal 15 2 3 2 2 3 3" xfId="8416" xr:uid="{00000000-0005-0000-0000-0000662E0000}"/>
    <cellStyle name="Normal 15 2 3 2 2 3 3 2" xfId="21850" xr:uid="{00000000-0005-0000-0000-0000672E0000}"/>
    <cellStyle name="Normal 15 2 3 2 2 3 3 2 2" xfId="48762" xr:uid="{00000000-0005-0000-0000-0000682E0000}"/>
    <cellStyle name="Normal 15 2 3 2 2 3 3 3" xfId="35328" xr:uid="{00000000-0005-0000-0000-0000692E0000}"/>
    <cellStyle name="Normal 15 2 3 2 2 3 4" xfId="17371" xr:uid="{00000000-0005-0000-0000-00006A2E0000}"/>
    <cellStyle name="Normal 15 2 3 2 2 3 4 2" xfId="44283" xr:uid="{00000000-0005-0000-0000-00006B2E0000}"/>
    <cellStyle name="Normal 15 2 3 2 2 3 5" xfId="30849" xr:uid="{00000000-0005-0000-0000-00006C2E0000}"/>
    <cellStyle name="Normal 15 2 3 2 2 4" xfId="10657" xr:uid="{00000000-0005-0000-0000-00006D2E0000}"/>
    <cellStyle name="Normal 15 2 3 2 2 4 2" xfId="24091" xr:uid="{00000000-0005-0000-0000-00006E2E0000}"/>
    <cellStyle name="Normal 15 2 3 2 2 4 2 2" xfId="51003" xr:uid="{00000000-0005-0000-0000-00006F2E0000}"/>
    <cellStyle name="Normal 15 2 3 2 2 4 3" xfId="37569" xr:uid="{00000000-0005-0000-0000-0000702E0000}"/>
    <cellStyle name="Normal 15 2 3 2 2 5" xfId="6179" xr:uid="{00000000-0005-0000-0000-0000712E0000}"/>
    <cellStyle name="Normal 15 2 3 2 2 5 2" xfId="19613" xr:uid="{00000000-0005-0000-0000-0000722E0000}"/>
    <cellStyle name="Normal 15 2 3 2 2 5 2 2" xfId="46525" xr:uid="{00000000-0005-0000-0000-0000732E0000}"/>
    <cellStyle name="Normal 15 2 3 2 2 5 3" xfId="33091" xr:uid="{00000000-0005-0000-0000-0000742E0000}"/>
    <cellStyle name="Normal 15 2 3 2 2 6" xfId="15134" xr:uid="{00000000-0005-0000-0000-0000752E0000}"/>
    <cellStyle name="Normal 15 2 3 2 2 6 2" xfId="42046" xr:uid="{00000000-0005-0000-0000-0000762E0000}"/>
    <cellStyle name="Normal 15 2 3 2 2 7" xfId="28612" xr:uid="{00000000-0005-0000-0000-0000772E0000}"/>
    <cellStyle name="Normal 15 2 3 2 3" xfId="2148" xr:uid="{00000000-0005-0000-0000-0000782E0000}"/>
    <cellStyle name="Normal 15 2 3 2 3 2" xfId="4385" xr:uid="{00000000-0005-0000-0000-0000792E0000}"/>
    <cellStyle name="Normal 15 2 3 2 3 2 2" xfId="13342" xr:uid="{00000000-0005-0000-0000-00007A2E0000}"/>
    <cellStyle name="Normal 15 2 3 2 3 2 2 2" xfId="26776" xr:uid="{00000000-0005-0000-0000-00007B2E0000}"/>
    <cellStyle name="Normal 15 2 3 2 3 2 2 2 2" xfId="53688" xr:uid="{00000000-0005-0000-0000-00007C2E0000}"/>
    <cellStyle name="Normal 15 2 3 2 3 2 2 3" xfId="40254" xr:uid="{00000000-0005-0000-0000-00007D2E0000}"/>
    <cellStyle name="Normal 15 2 3 2 3 2 3" xfId="8864" xr:uid="{00000000-0005-0000-0000-00007E2E0000}"/>
    <cellStyle name="Normal 15 2 3 2 3 2 3 2" xfId="22298" xr:uid="{00000000-0005-0000-0000-00007F2E0000}"/>
    <cellStyle name="Normal 15 2 3 2 3 2 3 2 2" xfId="49210" xr:uid="{00000000-0005-0000-0000-0000802E0000}"/>
    <cellStyle name="Normal 15 2 3 2 3 2 3 3" xfId="35776" xr:uid="{00000000-0005-0000-0000-0000812E0000}"/>
    <cellStyle name="Normal 15 2 3 2 3 2 4" xfId="17819" xr:uid="{00000000-0005-0000-0000-0000822E0000}"/>
    <cellStyle name="Normal 15 2 3 2 3 2 4 2" xfId="44731" xr:uid="{00000000-0005-0000-0000-0000832E0000}"/>
    <cellStyle name="Normal 15 2 3 2 3 2 5" xfId="31297" xr:uid="{00000000-0005-0000-0000-0000842E0000}"/>
    <cellStyle name="Normal 15 2 3 2 3 3" xfId="11105" xr:uid="{00000000-0005-0000-0000-0000852E0000}"/>
    <cellStyle name="Normal 15 2 3 2 3 3 2" xfId="24539" xr:uid="{00000000-0005-0000-0000-0000862E0000}"/>
    <cellStyle name="Normal 15 2 3 2 3 3 2 2" xfId="51451" xr:uid="{00000000-0005-0000-0000-0000872E0000}"/>
    <cellStyle name="Normal 15 2 3 2 3 3 3" xfId="38017" xr:uid="{00000000-0005-0000-0000-0000882E0000}"/>
    <cellStyle name="Normal 15 2 3 2 3 4" xfId="6627" xr:uid="{00000000-0005-0000-0000-0000892E0000}"/>
    <cellStyle name="Normal 15 2 3 2 3 4 2" xfId="20061" xr:uid="{00000000-0005-0000-0000-00008A2E0000}"/>
    <cellStyle name="Normal 15 2 3 2 3 4 2 2" xfId="46973" xr:uid="{00000000-0005-0000-0000-00008B2E0000}"/>
    <cellStyle name="Normal 15 2 3 2 3 4 3" xfId="33539" xr:uid="{00000000-0005-0000-0000-00008C2E0000}"/>
    <cellStyle name="Normal 15 2 3 2 3 5" xfId="15582" xr:uid="{00000000-0005-0000-0000-00008D2E0000}"/>
    <cellStyle name="Normal 15 2 3 2 3 5 2" xfId="42494" xr:uid="{00000000-0005-0000-0000-00008E2E0000}"/>
    <cellStyle name="Normal 15 2 3 2 3 6" xfId="29060" xr:uid="{00000000-0005-0000-0000-00008F2E0000}"/>
    <cellStyle name="Normal 15 2 3 2 4" xfId="3267" xr:uid="{00000000-0005-0000-0000-0000902E0000}"/>
    <cellStyle name="Normal 15 2 3 2 4 2" xfId="12224" xr:uid="{00000000-0005-0000-0000-0000912E0000}"/>
    <cellStyle name="Normal 15 2 3 2 4 2 2" xfId="25658" xr:uid="{00000000-0005-0000-0000-0000922E0000}"/>
    <cellStyle name="Normal 15 2 3 2 4 2 2 2" xfId="52570" xr:uid="{00000000-0005-0000-0000-0000932E0000}"/>
    <cellStyle name="Normal 15 2 3 2 4 2 3" xfId="39136" xr:uid="{00000000-0005-0000-0000-0000942E0000}"/>
    <cellStyle name="Normal 15 2 3 2 4 3" xfId="7746" xr:uid="{00000000-0005-0000-0000-0000952E0000}"/>
    <cellStyle name="Normal 15 2 3 2 4 3 2" xfId="21180" xr:uid="{00000000-0005-0000-0000-0000962E0000}"/>
    <cellStyle name="Normal 15 2 3 2 4 3 2 2" xfId="48092" xr:uid="{00000000-0005-0000-0000-0000972E0000}"/>
    <cellStyle name="Normal 15 2 3 2 4 3 3" xfId="34658" xr:uid="{00000000-0005-0000-0000-0000982E0000}"/>
    <cellStyle name="Normal 15 2 3 2 4 4" xfId="16701" xr:uid="{00000000-0005-0000-0000-0000992E0000}"/>
    <cellStyle name="Normal 15 2 3 2 4 4 2" xfId="43613" xr:uid="{00000000-0005-0000-0000-00009A2E0000}"/>
    <cellStyle name="Normal 15 2 3 2 4 5" xfId="30179" xr:uid="{00000000-0005-0000-0000-00009B2E0000}"/>
    <cellStyle name="Normal 15 2 3 2 5" xfId="9987" xr:uid="{00000000-0005-0000-0000-00009C2E0000}"/>
    <cellStyle name="Normal 15 2 3 2 5 2" xfId="23421" xr:uid="{00000000-0005-0000-0000-00009D2E0000}"/>
    <cellStyle name="Normal 15 2 3 2 5 2 2" xfId="50333" xr:uid="{00000000-0005-0000-0000-00009E2E0000}"/>
    <cellStyle name="Normal 15 2 3 2 5 3" xfId="36899" xr:uid="{00000000-0005-0000-0000-00009F2E0000}"/>
    <cellStyle name="Normal 15 2 3 2 6" xfId="5509" xr:uid="{00000000-0005-0000-0000-0000A02E0000}"/>
    <cellStyle name="Normal 15 2 3 2 6 2" xfId="18943" xr:uid="{00000000-0005-0000-0000-0000A12E0000}"/>
    <cellStyle name="Normal 15 2 3 2 6 2 2" xfId="45855" xr:uid="{00000000-0005-0000-0000-0000A22E0000}"/>
    <cellStyle name="Normal 15 2 3 2 6 3" xfId="32421" xr:uid="{00000000-0005-0000-0000-0000A32E0000}"/>
    <cellStyle name="Normal 15 2 3 2 7" xfId="14464" xr:uid="{00000000-0005-0000-0000-0000A42E0000}"/>
    <cellStyle name="Normal 15 2 3 2 7 2" xfId="41376" xr:uid="{00000000-0005-0000-0000-0000A52E0000}"/>
    <cellStyle name="Normal 15 2 3 2 8" xfId="27942" xr:uid="{00000000-0005-0000-0000-0000A62E0000}"/>
    <cellStyle name="Normal 15 2 3 3" xfId="1254" xr:uid="{00000000-0005-0000-0000-0000A72E0000}"/>
    <cellStyle name="Normal 15 2 3 3 2" xfId="2372" xr:uid="{00000000-0005-0000-0000-0000A82E0000}"/>
    <cellStyle name="Normal 15 2 3 3 2 2" xfId="4609" xr:uid="{00000000-0005-0000-0000-0000A92E0000}"/>
    <cellStyle name="Normal 15 2 3 3 2 2 2" xfId="13566" xr:uid="{00000000-0005-0000-0000-0000AA2E0000}"/>
    <cellStyle name="Normal 15 2 3 3 2 2 2 2" xfId="27000" xr:uid="{00000000-0005-0000-0000-0000AB2E0000}"/>
    <cellStyle name="Normal 15 2 3 3 2 2 2 2 2" xfId="53912" xr:uid="{00000000-0005-0000-0000-0000AC2E0000}"/>
    <cellStyle name="Normal 15 2 3 3 2 2 2 3" xfId="40478" xr:uid="{00000000-0005-0000-0000-0000AD2E0000}"/>
    <cellStyle name="Normal 15 2 3 3 2 2 3" xfId="9088" xr:uid="{00000000-0005-0000-0000-0000AE2E0000}"/>
    <cellStyle name="Normal 15 2 3 3 2 2 3 2" xfId="22522" xr:uid="{00000000-0005-0000-0000-0000AF2E0000}"/>
    <cellStyle name="Normal 15 2 3 3 2 2 3 2 2" xfId="49434" xr:uid="{00000000-0005-0000-0000-0000B02E0000}"/>
    <cellStyle name="Normal 15 2 3 3 2 2 3 3" xfId="36000" xr:uid="{00000000-0005-0000-0000-0000B12E0000}"/>
    <cellStyle name="Normal 15 2 3 3 2 2 4" xfId="18043" xr:uid="{00000000-0005-0000-0000-0000B22E0000}"/>
    <cellStyle name="Normal 15 2 3 3 2 2 4 2" xfId="44955" xr:uid="{00000000-0005-0000-0000-0000B32E0000}"/>
    <cellStyle name="Normal 15 2 3 3 2 2 5" xfId="31521" xr:uid="{00000000-0005-0000-0000-0000B42E0000}"/>
    <cellStyle name="Normal 15 2 3 3 2 3" xfId="11329" xr:uid="{00000000-0005-0000-0000-0000B52E0000}"/>
    <cellStyle name="Normal 15 2 3 3 2 3 2" xfId="24763" xr:uid="{00000000-0005-0000-0000-0000B62E0000}"/>
    <cellStyle name="Normal 15 2 3 3 2 3 2 2" xfId="51675" xr:uid="{00000000-0005-0000-0000-0000B72E0000}"/>
    <cellStyle name="Normal 15 2 3 3 2 3 3" xfId="38241" xr:uid="{00000000-0005-0000-0000-0000B82E0000}"/>
    <cellStyle name="Normal 15 2 3 3 2 4" xfId="6851" xr:uid="{00000000-0005-0000-0000-0000B92E0000}"/>
    <cellStyle name="Normal 15 2 3 3 2 4 2" xfId="20285" xr:uid="{00000000-0005-0000-0000-0000BA2E0000}"/>
    <cellStyle name="Normal 15 2 3 3 2 4 2 2" xfId="47197" xr:uid="{00000000-0005-0000-0000-0000BB2E0000}"/>
    <cellStyle name="Normal 15 2 3 3 2 4 3" xfId="33763" xr:uid="{00000000-0005-0000-0000-0000BC2E0000}"/>
    <cellStyle name="Normal 15 2 3 3 2 5" xfId="15806" xr:uid="{00000000-0005-0000-0000-0000BD2E0000}"/>
    <cellStyle name="Normal 15 2 3 3 2 5 2" xfId="42718" xr:uid="{00000000-0005-0000-0000-0000BE2E0000}"/>
    <cellStyle name="Normal 15 2 3 3 2 6" xfId="29284" xr:uid="{00000000-0005-0000-0000-0000BF2E0000}"/>
    <cellStyle name="Normal 15 2 3 3 3" xfId="3491" xr:uid="{00000000-0005-0000-0000-0000C02E0000}"/>
    <cellStyle name="Normal 15 2 3 3 3 2" xfId="12448" xr:uid="{00000000-0005-0000-0000-0000C12E0000}"/>
    <cellStyle name="Normal 15 2 3 3 3 2 2" xfId="25882" xr:uid="{00000000-0005-0000-0000-0000C22E0000}"/>
    <cellStyle name="Normal 15 2 3 3 3 2 2 2" xfId="52794" xr:uid="{00000000-0005-0000-0000-0000C32E0000}"/>
    <cellStyle name="Normal 15 2 3 3 3 2 3" xfId="39360" xr:uid="{00000000-0005-0000-0000-0000C42E0000}"/>
    <cellStyle name="Normal 15 2 3 3 3 3" xfId="7970" xr:uid="{00000000-0005-0000-0000-0000C52E0000}"/>
    <cellStyle name="Normal 15 2 3 3 3 3 2" xfId="21404" xr:uid="{00000000-0005-0000-0000-0000C62E0000}"/>
    <cellStyle name="Normal 15 2 3 3 3 3 2 2" xfId="48316" xr:uid="{00000000-0005-0000-0000-0000C72E0000}"/>
    <cellStyle name="Normal 15 2 3 3 3 3 3" xfId="34882" xr:uid="{00000000-0005-0000-0000-0000C82E0000}"/>
    <cellStyle name="Normal 15 2 3 3 3 4" xfId="16925" xr:uid="{00000000-0005-0000-0000-0000C92E0000}"/>
    <cellStyle name="Normal 15 2 3 3 3 4 2" xfId="43837" xr:uid="{00000000-0005-0000-0000-0000CA2E0000}"/>
    <cellStyle name="Normal 15 2 3 3 3 5" xfId="30403" xr:uid="{00000000-0005-0000-0000-0000CB2E0000}"/>
    <cellStyle name="Normal 15 2 3 3 4" xfId="10211" xr:uid="{00000000-0005-0000-0000-0000CC2E0000}"/>
    <cellStyle name="Normal 15 2 3 3 4 2" xfId="23645" xr:uid="{00000000-0005-0000-0000-0000CD2E0000}"/>
    <cellStyle name="Normal 15 2 3 3 4 2 2" xfId="50557" xr:uid="{00000000-0005-0000-0000-0000CE2E0000}"/>
    <cellStyle name="Normal 15 2 3 3 4 3" xfId="37123" xr:uid="{00000000-0005-0000-0000-0000CF2E0000}"/>
    <cellStyle name="Normal 15 2 3 3 5" xfId="5733" xr:uid="{00000000-0005-0000-0000-0000D02E0000}"/>
    <cellStyle name="Normal 15 2 3 3 5 2" xfId="19167" xr:uid="{00000000-0005-0000-0000-0000D12E0000}"/>
    <cellStyle name="Normal 15 2 3 3 5 2 2" xfId="46079" xr:uid="{00000000-0005-0000-0000-0000D22E0000}"/>
    <cellStyle name="Normal 15 2 3 3 5 3" xfId="32645" xr:uid="{00000000-0005-0000-0000-0000D32E0000}"/>
    <cellStyle name="Normal 15 2 3 3 6" xfId="14688" xr:uid="{00000000-0005-0000-0000-0000D42E0000}"/>
    <cellStyle name="Normal 15 2 3 3 6 2" xfId="41600" xr:uid="{00000000-0005-0000-0000-0000D52E0000}"/>
    <cellStyle name="Normal 15 2 3 3 7" xfId="28166" xr:uid="{00000000-0005-0000-0000-0000D62E0000}"/>
    <cellStyle name="Normal 15 2 3 4" xfId="1477" xr:uid="{00000000-0005-0000-0000-0000D72E0000}"/>
    <cellStyle name="Normal 15 2 3 4 2" xfId="2595" xr:uid="{00000000-0005-0000-0000-0000D82E0000}"/>
    <cellStyle name="Normal 15 2 3 4 2 2" xfId="4832" xr:uid="{00000000-0005-0000-0000-0000D92E0000}"/>
    <cellStyle name="Normal 15 2 3 4 2 2 2" xfId="13789" xr:uid="{00000000-0005-0000-0000-0000DA2E0000}"/>
    <cellStyle name="Normal 15 2 3 4 2 2 2 2" xfId="27223" xr:uid="{00000000-0005-0000-0000-0000DB2E0000}"/>
    <cellStyle name="Normal 15 2 3 4 2 2 2 2 2" xfId="54135" xr:uid="{00000000-0005-0000-0000-0000DC2E0000}"/>
    <cellStyle name="Normal 15 2 3 4 2 2 2 3" xfId="40701" xr:uid="{00000000-0005-0000-0000-0000DD2E0000}"/>
    <cellStyle name="Normal 15 2 3 4 2 2 3" xfId="9311" xr:uid="{00000000-0005-0000-0000-0000DE2E0000}"/>
    <cellStyle name="Normal 15 2 3 4 2 2 3 2" xfId="22745" xr:uid="{00000000-0005-0000-0000-0000DF2E0000}"/>
    <cellStyle name="Normal 15 2 3 4 2 2 3 2 2" xfId="49657" xr:uid="{00000000-0005-0000-0000-0000E02E0000}"/>
    <cellStyle name="Normal 15 2 3 4 2 2 3 3" xfId="36223" xr:uid="{00000000-0005-0000-0000-0000E12E0000}"/>
    <cellStyle name="Normal 15 2 3 4 2 2 4" xfId="18266" xr:uid="{00000000-0005-0000-0000-0000E22E0000}"/>
    <cellStyle name="Normal 15 2 3 4 2 2 4 2" xfId="45178" xr:uid="{00000000-0005-0000-0000-0000E32E0000}"/>
    <cellStyle name="Normal 15 2 3 4 2 2 5" xfId="31744" xr:uid="{00000000-0005-0000-0000-0000E42E0000}"/>
    <cellStyle name="Normal 15 2 3 4 2 3" xfId="11552" xr:uid="{00000000-0005-0000-0000-0000E52E0000}"/>
    <cellStyle name="Normal 15 2 3 4 2 3 2" xfId="24986" xr:uid="{00000000-0005-0000-0000-0000E62E0000}"/>
    <cellStyle name="Normal 15 2 3 4 2 3 2 2" xfId="51898" xr:uid="{00000000-0005-0000-0000-0000E72E0000}"/>
    <cellStyle name="Normal 15 2 3 4 2 3 3" xfId="38464" xr:uid="{00000000-0005-0000-0000-0000E82E0000}"/>
    <cellStyle name="Normal 15 2 3 4 2 4" xfId="7074" xr:uid="{00000000-0005-0000-0000-0000E92E0000}"/>
    <cellStyle name="Normal 15 2 3 4 2 4 2" xfId="20508" xr:uid="{00000000-0005-0000-0000-0000EA2E0000}"/>
    <cellStyle name="Normal 15 2 3 4 2 4 2 2" xfId="47420" xr:uid="{00000000-0005-0000-0000-0000EB2E0000}"/>
    <cellStyle name="Normal 15 2 3 4 2 4 3" xfId="33986" xr:uid="{00000000-0005-0000-0000-0000EC2E0000}"/>
    <cellStyle name="Normal 15 2 3 4 2 5" xfId="16029" xr:uid="{00000000-0005-0000-0000-0000ED2E0000}"/>
    <cellStyle name="Normal 15 2 3 4 2 5 2" xfId="42941" xr:uid="{00000000-0005-0000-0000-0000EE2E0000}"/>
    <cellStyle name="Normal 15 2 3 4 2 6" xfId="29507" xr:uid="{00000000-0005-0000-0000-0000EF2E0000}"/>
    <cellStyle name="Normal 15 2 3 4 3" xfId="3714" xr:uid="{00000000-0005-0000-0000-0000F02E0000}"/>
    <cellStyle name="Normal 15 2 3 4 3 2" xfId="12671" xr:uid="{00000000-0005-0000-0000-0000F12E0000}"/>
    <cellStyle name="Normal 15 2 3 4 3 2 2" xfId="26105" xr:uid="{00000000-0005-0000-0000-0000F22E0000}"/>
    <cellStyle name="Normal 15 2 3 4 3 2 2 2" xfId="53017" xr:uid="{00000000-0005-0000-0000-0000F32E0000}"/>
    <cellStyle name="Normal 15 2 3 4 3 2 3" xfId="39583" xr:uid="{00000000-0005-0000-0000-0000F42E0000}"/>
    <cellStyle name="Normal 15 2 3 4 3 3" xfId="8193" xr:uid="{00000000-0005-0000-0000-0000F52E0000}"/>
    <cellStyle name="Normal 15 2 3 4 3 3 2" xfId="21627" xr:uid="{00000000-0005-0000-0000-0000F62E0000}"/>
    <cellStyle name="Normal 15 2 3 4 3 3 2 2" xfId="48539" xr:uid="{00000000-0005-0000-0000-0000F72E0000}"/>
    <cellStyle name="Normal 15 2 3 4 3 3 3" xfId="35105" xr:uid="{00000000-0005-0000-0000-0000F82E0000}"/>
    <cellStyle name="Normal 15 2 3 4 3 4" xfId="17148" xr:uid="{00000000-0005-0000-0000-0000F92E0000}"/>
    <cellStyle name="Normal 15 2 3 4 3 4 2" xfId="44060" xr:uid="{00000000-0005-0000-0000-0000FA2E0000}"/>
    <cellStyle name="Normal 15 2 3 4 3 5" xfId="30626" xr:uid="{00000000-0005-0000-0000-0000FB2E0000}"/>
    <cellStyle name="Normal 15 2 3 4 4" xfId="10434" xr:uid="{00000000-0005-0000-0000-0000FC2E0000}"/>
    <cellStyle name="Normal 15 2 3 4 4 2" xfId="23868" xr:uid="{00000000-0005-0000-0000-0000FD2E0000}"/>
    <cellStyle name="Normal 15 2 3 4 4 2 2" xfId="50780" xr:uid="{00000000-0005-0000-0000-0000FE2E0000}"/>
    <cellStyle name="Normal 15 2 3 4 4 3" xfId="37346" xr:uid="{00000000-0005-0000-0000-0000FF2E0000}"/>
    <cellStyle name="Normal 15 2 3 4 5" xfId="5956" xr:uid="{00000000-0005-0000-0000-0000002F0000}"/>
    <cellStyle name="Normal 15 2 3 4 5 2" xfId="19390" xr:uid="{00000000-0005-0000-0000-0000012F0000}"/>
    <cellStyle name="Normal 15 2 3 4 5 2 2" xfId="46302" xr:uid="{00000000-0005-0000-0000-0000022F0000}"/>
    <cellStyle name="Normal 15 2 3 4 5 3" xfId="32868" xr:uid="{00000000-0005-0000-0000-0000032F0000}"/>
    <cellStyle name="Normal 15 2 3 4 6" xfId="14911" xr:uid="{00000000-0005-0000-0000-0000042F0000}"/>
    <cellStyle name="Normal 15 2 3 4 6 2" xfId="41823" xr:uid="{00000000-0005-0000-0000-0000052F0000}"/>
    <cellStyle name="Normal 15 2 3 4 7" xfId="28389" xr:uid="{00000000-0005-0000-0000-0000062F0000}"/>
    <cellStyle name="Normal 15 2 3 5" xfId="1925" xr:uid="{00000000-0005-0000-0000-0000072F0000}"/>
    <cellStyle name="Normal 15 2 3 5 2" xfId="4162" xr:uid="{00000000-0005-0000-0000-0000082F0000}"/>
    <cellStyle name="Normal 15 2 3 5 2 2" xfId="13119" xr:uid="{00000000-0005-0000-0000-0000092F0000}"/>
    <cellStyle name="Normal 15 2 3 5 2 2 2" xfId="26553" xr:uid="{00000000-0005-0000-0000-00000A2F0000}"/>
    <cellStyle name="Normal 15 2 3 5 2 2 2 2" xfId="53465" xr:uid="{00000000-0005-0000-0000-00000B2F0000}"/>
    <cellStyle name="Normal 15 2 3 5 2 2 3" xfId="40031" xr:uid="{00000000-0005-0000-0000-00000C2F0000}"/>
    <cellStyle name="Normal 15 2 3 5 2 3" xfId="8641" xr:uid="{00000000-0005-0000-0000-00000D2F0000}"/>
    <cellStyle name="Normal 15 2 3 5 2 3 2" xfId="22075" xr:uid="{00000000-0005-0000-0000-00000E2F0000}"/>
    <cellStyle name="Normal 15 2 3 5 2 3 2 2" xfId="48987" xr:uid="{00000000-0005-0000-0000-00000F2F0000}"/>
    <cellStyle name="Normal 15 2 3 5 2 3 3" xfId="35553" xr:uid="{00000000-0005-0000-0000-0000102F0000}"/>
    <cellStyle name="Normal 15 2 3 5 2 4" xfId="17596" xr:uid="{00000000-0005-0000-0000-0000112F0000}"/>
    <cellStyle name="Normal 15 2 3 5 2 4 2" xfId="44508" xr:uid="{00000000-0005-0000-0000-0000122F0000}"/>
    <cellStyle name="Normal 15 2 3 5 2 5" xfId="31074" xr:uid="{00000000-0005-0000-0000-0000132F0000}"/>
    <cellStyle name="Normal 15 2 3 5 3" xfId="10882" xr:uid="{00000000-0005-0000-0000-0000142F0000}"/>
    <cellStyle name="Normal 15 2 3 5 3 2" xfId="24316" xr:uid="{00000000-0005-0000-0000-0000152F0000}"/>
    <cellStyle name="Normal 15 2 3 5 3 2 2" xfId="51228" xr:uid="{00000000-0005-0000-0000-0000162F0000}"/>
    <cellStyle name="Normal 15 2 3 5 3 3" xfId="37794" xr:uid="{00000000-0005-0000-0000-0000172F0000}"/>
    <cellStyle name="Normal 15 2 3 5 4" xfId="6404" xr:uid="{00000000-0005-0000-0000-0000182F0000}"/>
    <cellStyle name="Normal 15 2 3 5 4 2" xfId="19838" xr:uid="{00000000-0005-0000-0000-0000192F0000}"/>
    <cellStyle name="Normal 15 2 3 5 4 2 2" xfId="46750" xr:uid="{00000000-0005-0000-0000-00001A2F0000}"/>
    <cellStyle name="Normal 15 2 3 5 4 3" xfId="33316" xr:uid="{00000000-0005-0000-0000-00001B2F0000}"/>
    <cellStyle name="Normal 15 2 3 5 5" xfId="15359" xr:uid="{00000000-0005-0000-0000-00001C2F0000}"/>
    <cellStyle name="Normal 15 2 3 5 5 2" xfId="42271" xr:uid="{00000000-0005-0000-0000-00001D2F0000}"/>
    <cellStyle name="Normal 15 2 3 5 6" xfId="28837" xr:uid="{00000000-0005-0000-0000-00001E2F0000}"/>
    <cellStyle name="Normal 15 2 3 6" xfId="3044" xr:uid="{00000000-0005-0000-0000-00001F2F0000}"/>
    <cellStyle name="Normal 15 2 3 6 2" xfId="12001" xr:uid="{00000000-0005-0000-0000-0000202F0000}"/>
    <cellStyle name="Normal 15 2 3 6 2 2" xfId="25435" xr:uid="{00000000-0005-0000-0000-0000212F0000}"/>
    <cellStyle name="Normal 15 2 3 6 2 2 2" xfId="52347" xr:uid="{00000000-0005-0000-0000-0000222F0000}"/>
    <cellStyle name="Normal 15 2 3 6 2 3" xfId="38913" xr:uid="{00000000-0005-0000-0000-0000232F0000}"/>
    <cellStyle name="Normal 15 2 3 6 3" xfId="7523" xr:uid="{00000000-0005-0000-0000-0000242F0000}"/>
    <cellStyle name="Normal 15 2 3 6 3 2" xfId="20957" xr:uid="{00000000-0005-0000-0000-0000252F0000}"/>
    <cellStyle name="Normal 15 2 3 6 3 2 2" xfId="47869" xr:uid="{00000000-0005-0000-0000-0000262F0000}"/>
    <cellStyle name="Normal 15 2 3 6 3 3" xfId="34435" xr:uid="{00000000-0005-0000-0000-0000272F0000}"/>
    <cellStyle name="Normal 15 2 3 6 4" xfId="16478" xr:uid="{00000000-0005-0000-0000-0000282F0000}"/>
    <cellStyle name="Normal 15 2 3 6 4 2" xfId="43390" xr:uid="{00000000-0005-0000-0000-0000292F0000}"/>
    <cellStyle name="Normal 15 2 3 6 5" xfId="29956" xr:uid="{00000000-0005-0000-0000-00002A2F0000}"/>
    <cellStyle name="Normal 15 2 3 7" xfId="9764" xr:uid="{00000000-0005-0000-0000-00002B2F0000}"/>
    <cellStyle name="Normal 15 2 3 7 2" xfId="23198" xr:uid="{00000000-0005-0000-0000-00002C2F0000}"/>
    <cellStyle name="Normal 15 2 3 7 2 2" xfId="50110" xr:uid="{00000000-0005-0000-0000-00002D2F0000}"/>
    <cellStyle name="Normal 15 2 3 7 3" xfId="36676" xr:uid="{00000000-0005-0000-0000-00002E2F0000}"/>
    <cellStyle name="Normal 15 2 3 8" xfId="5286" xr:uid="{00000000-0005-0000-0000-00002F2F0000}"/>
    <cellStyle name="Normal 15 2 3 8 2" xfId="18720" xr:uid="{00000000-0005-0000-0000-0000302F0000}"/>
    <cellStyle name="Normal 15 2 3 8 2 2" xfId="45632" xr:uid="{00000000-0005-0000-0000-0000312F0000}"/>
    <cellStyle name="Normal 15 2 3 8 3" xfId="32198" xr:uid="{00000000-0005-0000-0000-0000322F0000}"/>
    <cellStyle name="Normal 15 2 3 9" xfId="14241" xr:uid="{00000000-0005-0000-0000-0000332F0000}"/>
    <cellStyle name="Normal 15 2 3 9 2" xfId="41153" xr:uid="{00000000-0005-0000-0000-0000342F0000}"/>
    <cellStyle name="Normal 15 2 4" xfId="957" xr:uid="{00000000-0005-0000-0000-0000352F0000}"/>
    <cellStyle name="Normal 15 2 4 2" xfId="1628" xr:uid="{00000000-0005-0000-0000-0000362F0000}"/>
    <cellStyle name="Normal 15 2 4 2 2" xfId="2746" xr:uid="{00000000-0005-0000-0000-0000372F0000}"/>
    <cellStyle name="Normal 15 2 4 2 2 2" xfId="4983" xr:uid="{00000000-0005-0000-0000-0000382F0000}"/>
    <cellStyle name="Normal 15 2 4 2 2 2 2" xfId="13940" xr:uid="{00000000-0005-0000-0000-0000392F0000}"/>
    <cellStyle name="Normal 15 2 4 2 2 2 2 2" xfId="27374" xr:uid="{00000000-0005-0000-0000-00003A2F0000}"/>
    <cellStyle name="Normal 15 2 4 2 2 2 2 2 2" xfId="54286" xr:uid="{00000000-0005-0000-0000-00003B2F0000}"/>
    <cellStyle name="Normal 15 2 4 2 2 2 2 3" xfId="40852" xr:uid="{00000000-0005-0000-0000-00003C2F0000}"/>
    <cellStyle name="Normal 15 2 4 2 2 2 3" xfId="9462" xr:uid="{00000000-0005-0000-0000-00003D2F0000}"/>
    <cellStyle name="Normal 15 2 4 2 2 2 3 2" xfId="22896" xr:uid="{00000000-0005-0000-0000-00003E2F0000}"/>
    <cellStyle name="Normal 15 2 4 2 2 2 3 2 2" xfId="49808" xr:uid="{00000000-0005-0000-0000-00003F2F0000}"/>
    <cellStyle name="Normal 15 2 4 2 2 2 3 3" xfId="36374" xr:uid="{00000000-0005-0000-0000-0000402F0000}"/>
    <cellStyle name="Normal 15 2 4 2 2 2 4" xfId="18417" xr:uid="{00000000-0005-0000-0000-0000412F0000}"/>
    <cellStyle name="Normal 15 2 4 2 2 2 4 2" xfId="45329" xr:uid="{00000000-0005-0000-0000-0000422F0000}"/>
    <cellStyle name="Normal 15 2 4 2 2 2 5" xfId="31895" xr:uid="{00000000-0005-0000-0000-0000432F0000}"/>
    <cellStyle name="Normal 15 2 4 2 2 3" xfId="11703" xr:uid="{00000000-0005-0000-0000-0000442F0000}"/>
    <cellStyle name="Normal 15 2 4 2 2 3 2" xfId="25137" xr:uid="{00000000-0005-0000-0000-0000452F0000}"/>
    <cellStyle name="Normal 15 2 4 2 2 3 2 2" xfId="52049" xr:uid="{00000000-0005-0000-0000-0000462F0000}"/>
    <cellStyle name="Normal 15 2 4 2 2 3 3" xfId="38615" xr:uid="{00000000-0005-0000-0000-0000472F0000}"/>
    <cellStyle name="Normal 15 2 4 2 2 4" xfId="7225" xr:uid="{00000000-0005-0000-0000-0000482F0000}"/>
    <cellStyle name="Normal 15 2 4 2 2 4 2" xfId="20659" xr:uid="{00000000-0005-0000-0000-0000492F0000}"/>
    <cellStyle name="Normal 15 2 4 2 2 4 2 2" xfId="47571" xr:uid="{00000000-0005-0000-0000-00004A2F0000}"/>
    <cellStyle name="Normal 15 2 4 2 2 4 3" xfId="34137" xr:uid="{00000000-0005-0000-0000-00004B2F0000}"/>
    <cellStyle name="Normal 15 2 4 2 2 5" xfId="16180" xr:uid="{00000000-0005-0000-0000-00004C2F0000}"/>
    <cellStyle name="Normal 15 2 4 2 2 5 2" xfId="43092" xr:uid="{00000000-0005-0000-0000-00004D2F0000}"/>
    <cellStyle name="Normal 15 2 4 2 2 6" xfId="29658" xr:uid="{00000000-0005-0000-0000-00004E2F0000}"/>
    <cellStyle name="Normal 15 2 4 2 3" xfId="3865" xr:uid="{00000000-0005-0000-0000-00004F2F0000}"/>
    <cellStyle name="Normal 15 2 4 2 3 2" xfId="12822" xr:uid="{00000000-0005-0000-0000-0000502F0000}"/>
    <cellStyle name="Normal 15 2 4 2 3 2 2" xfId="26256" xr:uid="{00000000-0005-0000-0000-0000512F0000}"/>
    <cellStyle name="Normal 15 2 4 2 3 2 2 2" xfId="53168" xr:uid="{00000000-0005-0000-0000-0000522F0000}"/>
    <cellStyle name="Normal 15 2 4 2 3 2 3" xfId="39734" xr:uid="{00000000-0005-0000-0000-0000532F0000}"/>
    <cellStyle name="Normal 15 2 4 2 3 3" xfId="8344" xr:uid="{00000000-0005-0000-0000-0000542F0000}"/>
    <cellStyle name="Normal 15 2 4 2 3 3 2" xfId="21778" xr:uid="{00000000-0005-0000-0000-0000552F0000}"/>
    <cellStyle name="Normal 15 2 4 2 3 3 2 2" xfId="48690" xr:uid="{00000000-0005-0000-0000-0000562F0000}"/>
    <cellStyle name="Normal 15 2 4 2 3 3 3" xfId="35256" xr:uid="{00000000-0005-0000-0000-0000572F0000}"/>
    <cellStyle name="Normal 15 2 4 2 3 4" xfId="17299" xr:uid="{00000000-0005-0000-0000-0000582F0000}"/>
    <cellStyle name="Normal 15 2 4 2 3 4 2" xfId="44211" xr:uid="{00000000-0005-0000-0000-0000592F0000}"/>
    <cellStyle name="Normal 15 2 4 2 3 5" xfId="30777" xr:uid="{00000000-0005-0000-0000-00005A2F0000}"/>
    <cellStyle name="Normal 15 2 4 2 4" xfId="10585" xr:uid="{00000000-0005-0000-0000-00005B2F0000}"/>
    <cellStyle name="Normal 15 2 4 2 4 2" xfId="24019" xr:uid="{00000000-0005-0000-0000-00005C2F0000}"/>
    <cellStyle name="Normal 15 2 4 2 4 2 2" xfId="50931" xr:uid="{00000000-0005-0000-0000-00005D2F0000}"/>
    <cellStyle name="Normal 15 2 4 2 4 3" xfId="37497" xr:uid="{00000000-0005-0000-0000-00005E2F0000}"/>
    <cellStyle name="Normal 15 2 4 2 5" xfId="6107" xr:uid="{00000000-0005-0000-0000-00005F2F0000}"/>
    <cellStyle name="Normal 15 2 4 2 5 2" xfId="19541" xr:uid="{00000000-0005-0000-0000-0000602F0000}"/>
    <cellStyle name="Normal 15 2 4 2 5 2 2" xfId="46453" xr:uid="{00000000-0005-0000-0000-0000612F0000}"/>
    <cellStyle name="Normal 15 2 4 2 5 3" xfId="33019" xr:uid="{00000000-0005-0000-0000-0000622F0000}"/>
    <cellStyle name="Normal 15 2 4 2 6" xfId="15062" xr:uid="{00000000-0005-0000-0000-0000632F0000}"/>
    <cellStyle name="Normal 15 2 4 2 6 2" xfId="41974" xr:uid="{00000000-0005-0000-0000-0000642F0000}"/>
    <cellStyle name="Normal 15 2 4 2 7" xfId="28540" xr:uid="{00000000-0005-0000-0000-0000652F0000}"/>
    <cellStyle name="Normal 15 2 4 3" xfId="2076" xr:uid="{00000000-0005-0000-0000-0000662F0000}"/>
    <cellStyle name="Normal 15 2 4 3 2" xfId="4313" xr:uid="{00000000-0005-0000-0000-0000672F0000}"/>
    <cellStyle name="Normal 15 2 4 3 2 2" xfId="13270" xr:uid="{00000000-0005-0000-0000-0000682F0000}"/>
    <cellStyle name="Normal 15 2 4 3 2 2 2" xfId="26704" xr:uid="{00000000-0005-0000-0000-0000692F0000}"/>
    <cellStyle name="Normal 15 2 4 3 2 2 2 2" xfId="53616" xr:uid="{00000000-0005-0000-0000-00006A2F0000}"/>
    <cellStyle name="Normal 15 2 4 3 2 2 3" xfId="40182" xr:uid="{00000000-0005-0000-0000-00006B2F0000}"/>
    <cellStyle name="Normal 15 2 4 3 2 3" xfId="8792" xr:uid="{00000000-0005-0000-0000-00006C2F0000}"/>
    <cellStyle name="Normal 15 2 4 3 2 3 2" xfId="22226" xr:uid="{00000000-0005-0000-0000-00006D2F0000}"/>
    <cellStyle name="Normal 15 2 4 3 2 3 2 2" xfId="49138" xr:uid="{00000000-0005-0000-0000-00006E2F0000}"/>
    <cellStyle name="Normal 15 2 4 3 2 3 3" xfId="35704" xr:uid="{00000000-0005-0000-0000-00006F2F0000}"/>
    <cellStyle name="Normal 15 2 4 3 2 4" xfId="17747" xr:uid="{00000000-0005-0000-0000-0000702F0000}"/>
    <cellStyle name="Normal 15 2 4 3 2 4 2" xfId="44659" xr:uid="{00000000-0005-0000-0000-0000712F0000}"/>
    <cellStyle name="Normal 15 2 4 3 2 5" xfId="31225" xr:uid="{00000000-0005-0000-0000-0000722F0000}"/>
    <cellStyle name="Normal 15 2 4 3 3" xfId="11033" xr:uid="{00000000-0005-0000-0000-0000732F0000}"/>
    <cellStyle name="Normal 15 2 4 3 3 2" xfId="24467" xr:uid="{00000000-0005-0000-0000-0000742F0000}"/>
    <cellStyle name="Normal 15 2 4 3 3 2 2" xfId="51379" xr:uid="{00000000-0005-0000-0000-0000752F0000}"/>
    <cellStyle name="Normal 15 2 4 3 3 3" xfId="37945" xr:uid="{00000000-0005-0000-0000-0000762F0000}"/>
    <cellStyle name="Normal 15 2 4 3 4" xfId="6555" xr:uid="{00000000-0005-0000-0000-0000772F0000}"/>
    <cellStyle name="Normal 15 2 4 3 4 2" xfId="19989" xr:uid="{00000000-0005-0000-0000-0000782F0000}"/>
    <cellStyle name="Normal 15 2 4 3 4 2 2" xfId="46901" xr:uid="{00000000-0005-0000-0000-0000792F0000}"/>
    <cellStyle name="Normal 15 2 4 3 4 3" xfId="33467" xr:uid="{00000000-0005-0000-0000-00007A2F0000}"/>
    <cellStyle name="Normal 15 2 4 3 5" xfId="15510" xr:uid="{00000000-0005-0000-0000-00007B2F0000}"/>
    <cellStyle name="Normal 15 2 4 3 5 2" xfId="42422" xr:uid="{00000000-0005-0000-0000-00007C2F0000}"/>
    <cellStyle name="Normal 15 2 4 3 6" xfId="28988" xr:uid="{00000000-0005-0000-0000-00007D2F0000}"/>
    <cellStyle name="Normal 15 2 4 4" xfId="3195" xr:uid="{00000000-0005-0000-0000-00007E2F0000}"/>
    <cellStyle name="Normal 15 2 4 4 2" xfId="12152" xr:uid="{00000000-0005-0000-0000-00007F2F0000}"/>
    <cellStyle name="Normal 15 2 4 4 2 2" xfId="25586" xr:uid="{00000000-0005-0000-0000-0000802F0000}"/>
    <cellStyle name="Normal 15 2 4 4 2 2 2" xfId="52498" xr:uid="{00000000-0005-0000-0000-0000812F0000}"/>
    <cellStyle name="Normal 15 2 4 4 2 3" xfId="39064" xr:uid="{00000000-0005-0000-0000-0000822F0000}"/>
    <cellStyle name="Normal 15 2 4 4 3" xfId="7674" xr:uid="{00000000-0005-0000-0000-0000832F0000}"/>
    <cellStyle name="Normal 15 2 4 4 3 2" xfId="21108" xr:uid="{00000000-0005-0000-0000-0000842F0000}"/>
    <cellStyle name="Normal 15 2 4 4 3 2 2" xfId="48020" xr:uid="{00000000-0005-0000-0000-0000852F0000}"/>
    <cellStyle name="Normal 15 2 4 4 3 3" xfId="34586" xr:uid="{00000000-0005-0000-0000-0000862F0000}"/>
    <cellStyle name="Normal 15 2 4 4 4" xfId="16629" xr:uid="{00000000-0005-0000-0000-0000872F0000}"/>
    <cellStyle name="Normal 15 2 4 4 4 2" xfId="43541" xr:uid="{00000000-0005-0000-0000-0000882F0000}"/>
    <cellStyle name="Normal 15 2 4 4 5" xfId="30107" xr:uid="{00000000-0005-0000-0000-0000892F0000}"/>
    <cellStyle name="Normal 15 2 4 5" xfId="9915" xr:uid="{00000000-0005-0000-0000-00008A2F0000}"/>
    <cellStyle name="Normal 15 2 4 5 2" xfId="23349" xr:uid="{00000000-0005-0000-0000-00008B2F0000}"/>
    <cellStyle name="Normal 15 2 4 5 2 2" xfId="50261" xr:uid="{00000000-0005-0000-0000-00008C2F0000}"/>
    <cellStyle name="Normal 15 2 4 5 3" xfId="36827" xr:uid="{00000000-0005-0000-0000-00008D2F0000}"/>
    <cellStyle name="Normal 15 2 4 6" xfId="5437" xr:uid="{00000000-0005-0000-0000-00008E2F0000}"/>
    <cellStyle name="Normal 15 2 4 6 2" xfId="18871" xr:uid="{00000000-0005-0000-0000-00008F2F0000}"/>
    <cellStyle name="Normal 15 2 4 6 2 2" xfId="45783" xr:uid="{00000000-0005-0000-0000-0000902F0000}"/>
    <cellStyle name="Normal 15 2 4 6 3" xfId="32349" xr:uid="{00000000-0005-0000-0000-0000912F0000}"/>
    <cellStyle name="Normal 15 2 4 7" xfId="14392" xr:uid="{00000000-0005-0000-0000-0000922F0000}"/>
    <cellStyle name="Normal 15 2 4 7 2" xfId="41304" xr:uid="{00000000-0005-0000-0000-0000932F0000}"/>
    <cellStyle name="Normal 15 2 4 8" xfId="27870" xr:uid="{00000000-0005-0000-0000-0000942F0000}"/>
    <cellStyle name="Normal 15 2 5" xfId="1182" xr:uid="{00000000-0005-0000-0000-0000952F0000}"/>
    <cellStyle name="Normal 15 2 5 2" xfId="2300" xr:uid="{00000000-0005-0000-0000-0000962F0000}"/>
    <cellStyle name="Normal 15 2 5 2 2" xfId="4537" xr:uid="{00000000-0005-0000-0000-0000972F0000}"/>
    <cellStyle name="Normal 15 2 5 2 2 2" xfId="13494" xr:uid="{00000000-0005-0000-0000-0000982F0000}"/>
    <cellStyle name="Normal 15 2 5 2 2 2 2" xfId="26928" xr:uid="{00000000-0005-0000-0000-0000992F0000}"/>
    <cellStyle name="Normal 15 2 5 2 2 2 2 2" xfId="53840" xr:uid="{00000000-0005-0000-0000-00009A2F0000}"/>
    <cellStyle name="Normal 15 2 5 2 2 2 3" xfId="40406" xr:uid="{00000000-0005-0000-0000-00009B2F0000}"/>
    <cellStyle name="Normal 15 2 5 2 2 3" xfId="9016" xr:uid="{00000000-0005-0000-0000-00009C2F0000}"/>
    <cellStyle name="Normal 15 2 5 2 2 3 2" xfId="22450" xr:uid="{00000000-0005-0000-0000-00009D2F0000}"/>
    <cellStyle name="Normal 15 2 5 2 2 3 2 2" xfId="49362" xr:uid="{00000000-0005-0000-0000-00009E2F0000}"/>
    <cellStyle name="Normal 15 2 5 2 2 3 3" xfId="35928" xr:uid="{00000000-0005-0000-0000-00009F2F0000}"/>
    <cellStyle name="Normal 15 2 5 2 2 4" xfId="17971" xr:uid="{00000000-0005-0000-0000-0000A02F0000}"/>
    <cellStyle name="Normal 15 2 5 2 2 4 2" xfId="44883" xr:uid="{00000000-0005-0000-0000-0000A12F0000}"/>
    <cellStyle name="Normal 15 2 5 2 2 5" xfId="31449" xr:uid="{00000000-0005-0000-0000-0000A22F0000}"/>
    <cellStyle name="Normal 15 2 5 2 3" xfId="11257" xr:uid="{00000000-0005-0000-0000-0000A32F0000}"/>
    <cellStyle name="Normal 15 2 5 2 3 2" xfId="24691" xr:uid="{00000000-0005-0000-0000-0000A42F0000}"/>
    <cellStyle name="Normal 15 2 5 2 3 2 2" xfId="51603" xr:uid="{00000000-0005-0000-0000-0000A52F0000}"/>
    <cellStyle name="Normal 15 2 5 2 3 3" xfId="38169" xr:uid="{00000000-0005-0000-0000-0000A62F0000}"/>
    <cellStyle name="Normal 15 2 5 2 4" xfId="6779" xr:uid="{00000000-0005-0000-0000-0000A72F0000}"/>
    <cellStyle name="Normal 15 2 5 2 4 2" xfId="20213" xr:uid="{00000000-0005-0000-0000-0000A82F0000}"/>
    <cellStyle name="Normal 15 2 5 2 4 2 2" xfId="47125" xr:uid="{00000000-0005-0000-0000-0000A92F0000}"/>
    <cellStyle name="Normal 15 2 5 2 4 3" xfId="33691" xr:uid="{00000000-0005-0000-0000-0000AA2F0000}"/>
    <cellStyle name="Normal 15 2 5 2 5" xfId="15734" xr:uid="{00000000-0005-0000-0000-0000AB2F0000}"/>
    <cellStyle name="Normal 15 2 5 2 5 2" xfId="42646" xr:uid="{00000000-0005-0000-0000-0000AC2F0000}"/>
    <cellStyle name="Normal 15 2 5 2 6" xfId="29212" xr:uid="{00000000-0005-0000-0000-0000AD2F0000}"/>
    <cellStyle name="Normal 15 2 5 3" xfId="3419" xr:uid="{00000000-0005-0000-0000-0000AE2F0000}"/>
    <cellStyle name="Normal 15 2 5 3 2" xfId="12376" xr:uid="{00000000-0005-0000-0000-0000AF2F0000}"/>
    <cellStyle name="Normal 15 2 5 3 2 2" xfId="25810" xr:uid="{00000000-0005-0000-0000-0000B02F0000}"/>
    <cellStyle name="Normal 15 2 5 3 2 2 2" xfId="52722" xr:uid="{00000000-0005-0000-0000-0000B12F0000}"/>
    <cellStyle name="Normal 15 2 5 3 2 3" xfId="39288" xr:uid="{00000000-0005-0000-0000-0000B22F0000}"/>
    <cellStyle name="Normal 15 2 5 3 3" xfId="7898" xr:uid="{00000000-0005-0000-0000-0000B32F0000}"/>
    <cellStyle name="Normal 15 2 5 3 3 2" xfId="21332" xr:uid="{00000000-0005-0000-0000-0000B42F0000}"/>
    <cellStyle name="Normal 15 2 5 3 3 2 2" xfId="48244" xr:uid="{00000000-0005-0000-0000-0000B52F0000}"/>
    <cellStyle name="Normal 15 2 5 3 3 3" xfId="34810" xr:uid="{00000000-0005-0000-0000-0000B62F0000}"/>
    <cellStyle name="Normal 15 2 5 3 4" xfId="16853" xr:uid="{00000000-0005-0000-0000-0000B72F0000}"/>
    <cellStyle name="Normal 15 2 5 3 4 2" xfId="43765" xr:uid="{00000000-0005-0000-0000-0000B82F0000}"/>
    <cellStyle name="Normal 15 2 5 3 5" xfId="30331" xr:uid="{00000000-0005-0000-0000-0000B92F0000}"/>
    <cellStyle name="Normal 15 2 5 4" xfId="10139" xr:uid="{00000000-0005-0000-0000-0000BA2F0000}"/>
    <cellStyle name="Normal 15 2 5 4 2" xfId="23573" xr:uid="{00000000-0005-0000-0000-0000BB2F0000}"/>
    <cellStyle name="Normal 15 2 5 4 2 2" xfId="50485" xr:uid="{00000000-0005-0000-0000-0000BC2F0000}"/>
    <cellStyle name="Normal 15 2 5 4 3" xfId="37051" xr:uid="{00000000-0005-0000-0000-0000BD2F0000}"/>
    <cellStyle name="Normal 15 2 5 5" xfId="5661" xr:uid="{00000000-0005-0000-0000-0000BE2F0000}"/>
    <cellStyle name="Normal 15 2 5 5 2" xfId="19095" xr:uid="{00000000-0005-0000-0000-0000BF2F0000}"/>
    <cellStyle name="Normal 15 2 5 5 2 2" xfId="46007" xr:uid="{00000000-0005-0000-0000-0000C02F0000}"/>
    <cellStyle name="Normal 15 2 5 5 3" xfId="32573" xr:uid="{00000000-0005-0000-0000-0000C12F0000}"/>
    <cellStyle name="Normal 15 2 5 6" xfId="14616" xr:uid="{00000000-0005-0000-0000-0000C22F0000}"/>
    <cellStyle name="Normal 15 2 5 6 2" xfId="41528" xr:uid="{00000000-0005-0000-0000-0000C32F0000}"/>
    <cellStyle name="Normal 15 2 5 7" xfId="28094" xr:uid="{00000000-0005-0000-0000-0000C42F0000}"/>
    <cellStyle name="Normal 15 2 6" xfId="1405" xr:uid="{00000000-0005-0000-0000-0000C52F0000}"/>
    <cellStyle name="Normal 15 2 6 2" xfId="2523" xr:uid="{00000000-0005-0000-0000-0000C62F0000}"/>
    <cellStyle name="Normal 15 2 6 2 2" xfId="4760" xr:uid="{00000000-0005-0000-0000-0000C72F0000}"/>
    <cellStyle name="Normal 15 2 6 2 2 2" xfId="13717" xr:uid="{00000000-0005-0000-0000-0000C82F0000}"/>
    <cellStyle name="Normal 15 2 6 2 2 2 2" xfId="27151" xr:uid="{00000000-0005-0000-0000-0000C92F0000}"/>
    <cellStyle name="Normal 15 2 6 2 2 2 2 2" xfId="54063" xr:uid="{00000000-0005-0000-0000-0000CA2F0000}"/>
    <cellStyle name="Normal 15 2 6 2 2 2 3" xfId="40629" xr:uid="{00000000-0005-0000-0000-0000CB2F0000}"/>
    <cellStyle name="Normal 15 2 6 2 2 3" xfId="9239" xr:uid="{00000000-0005-0000-0000-0000CC2F0000}"/>
    <cellStyle name="Normal 15 2 6 2 2 3 2" xfId="22673" xr:uid="{00000000-0005-0000-0000-0000CD2F0000}"/>
    <cellStyle name="Normal 15 2 6 2 2 3 2 2" xfId="49585" xr:uid="{00000000-0005-0000-0000-0000CE2F0000}"/>
    <cellStyle name="Normal 15 2 6 2 2 3 3" xfId="36151" xr:uid="{00000000-0005-0000-0000-0000CF2F0000}"/>
    <cellStyle name="Normal 15 2 6 2 2 4" xfId="18194" xr:uid="{00000000-0005-0000-0000-0000D02F0000}"/>
    <cellStyle name="Normal 15 2 6 2 2 4 2" xfId="45106" xr:uid="{00000000-0005-0000-0000-0000D12F0000}"/>
    <cellStyle name="Normal 15 2 6 2 2 5" xfId="31672" xr:uid="{00000000-0005-0000-0000-0000D22F0000}"/>
    <cellStyle name="Normal 15 2 6 2 3" xfId="11480" xr:uid="{00000000-0005-0000-0000-0000D32F0000}"/>
    <cellStyle name="Normal 15 2 6 2 3 2" xfId="24914" xr:uid="{00000000-0005-0000-0000-0000D42F0000}"/>
    <cellStyle name="Normal 15 2 6 2 3 2 2" xfId="51826" xr:uid="{00000000-0005-0000-0000-0000D52F0000}"/>
    <cellStyle name="Normal 15 2 6 2 3 3" xfId="38392" xr:uid="{00000000-0005-0000-0000-0000D62F0000}"/>
    <cellStyle name="Normal 15 2 6 2 4" xfId="7002" xr:uid="{00000000-0005-0000-0000-0000D72F0000}"/>
    <cellStyle name="Normal 15 2 6 2 4 2" xfId="20436" xr:uid="{00000000-0005-0000-0000-0000D82F0000}"/>
    <cellStyle name="Normal 15 2 6 2 4 2 2" xfId="47348" xr:uid="{00000000-0005-0000-0000-0000D92F0000}"/>
    <cellStyle name="Normal 15 2 6 2 4 3" xfId="33914" xr:uid="{00000000-0005-0000-0000-0000DA2F0000}"/>
    <cellStyle name="Normal 15 2 6 2 5" xfId="15957" xr:uid="{00000000-0005-0000-0000-0000DB2F0000}"/>
    <cellStyle name="Normal 15 2 6 2 5 2" xfId="42869" xr:uid="{00000000-0005-0000-0000-0000DC2F0000}"/>
    <cellStyle name="Normal 15 2 6 2 6" xfId="29435" xr:uid="{00000000-0005-0000-0000-0000DD2F0000}"/>
    <cellStyle name="Normal 15 2 6 3" xfId="3642" xr:uid="{00000000-0005-0000-0000-0000DE2F0000}"/>
    <cellStyle name="Normal 15 2 6 3 2" xfId="12599" xr:uid="{00000000-0005-0000-0000-0000DF2F0000}"/>
    <cellStyle name="Normal 15 2 6 3 2 2" xfId="26033" xr:uid="{00000000-0005-0000-0000-0000E02F0000}"/>
    <cellStyle name="Normal 15 2 6 3 2 2 2" xfId="52945" xr:uid="{00000000-0005-0000-0000-0000E12F0000}"/>
    <cellStyle name="Normal 15 2 6 3 2 3" xfId="39511" xr:uid="{00000000-0005-0000-0000-0000E22F0000}"/>
    <cellStyle name="Normal 15 2 6 3 3" xfId="8121" xr:uid="{00000000-0005-0000-0000-0000E32F0000}"/>
    <cellStyle name="Normal 15 2 6 3 3 2" xfId="21555" xr:uid="{00000000-0005-0000-0000-0000E42F0000}"/>
    <cellStyle name="Normal 15 2 6 3 3 2 2" xfId="48467" xr:uid="{00000000-0005-0000-0000-0000E52F0000}"/>
    <cellStyle name="Normal 15 2 6 3 3 3" xfId="35033" xr:uid="{00000000-0005-0000-0000-0000E62F0000}"/>
    <cellStyle name="Normal 15 2 6 3 4" xfId="17076" xr:uid="{00000000-0005-0000-0000-0000E72F0000}"/>
    <cellStyle name="Normal 15 2 6 3 4 2" xfId="43988" xr:uid="{00000000-0005-0000-0000-0000E82F0000}"/>
    <cellStyle name="Normal 15 2 6 3 5" xfId="30554" xr:uid="{00000000-0005-0000-0000-0000E92F0000}"/>
    <cellStyle name="Normal 15 2 6 4" xfId="10362" xr:uid="{00000000-0005-0000-0000-0000EA2F0000}"/>
    <cellStyle name="Normal 15 2 6 4 2" xfId="23796" xr:uid="{00000000-0005-0000-0000-0000EB2F0000}"/>
    <cellStyle name="Normal 15 2 6 4 2 2" xfId="50708" xr:uid="{00000000-0005-0000-0000-0000EC2F0000}"/>
    <cellStyle name="Normal 15 2 6 4 3" xfId="37274" xr:uid="{00000000-0005-0000-0000-0000ED2F0000}"/>
    <cellStyle name="Normal 15 2 6 5" xfId="5884" xr:uid="{00000000-0005-0000-0000-0000EE2F0000}"/>
    <cellStyle name="Normal 15 2 6 5 2" xfId="19318" xr:uid="{00000000-0005-0000-0000-0000EF2F0000}"/>
    <cellStyle name="Normal 15 2 6 5 2 2" xfId="46230" xr:uid="{00000000-0005-0000-0000-0000F02F0000}"/>
    <cellStyle name="Normal 15 2 6 5 3" xfId="32796" xr:uid="{00000000-0005-0000-0000-0000F12F0000}"/>
    <cellStyle name="Normal 15 2 6 6" xfId="14839" xr:uid="{00000000-0005-0000-0000-0000F22F0000}"/>
    <cellStyle name="Normal 15 2 6 6 2" xfId="41751" xr:uid="{00000000-0005-0000-0000-0000F32F0000}"/>
    <cellStyle name="Normal 15 2 6 7" xfId="28317" xr:uid="{00000000-0005-0000-0000-0000F42F0000}"/>
    <cellStyle name="Normal 15 2 7" xfId="1853" xr:uid="{00000000-0005-0000-0000-0000F52F0000}"/>
    <cellStyle name="Normal 15 2 7 2" xfId="4090" xr:uid="{00000000-0005-0000-0000-0000F62F0000}"/>
    <cellStyle name="Normal 15 2 7 2 2" xfId="13047" xr:uid="{00000000-0005-0000-0000-0000F72F0000}"/>
    <cellStyle name="Normal 15 2 7 2 2 2" xfId="26481" xr:uid="{00000000-0005-0000-0000-0000F82F0000}"/>
    <cellStyle name="Normal 15 2 7 2 2 2 2" xfId="53393" xr:uid="{00000000-0005-0000-0000-0000F92F0000}"/>
    <cellStyle name="Normal 15 2 7 2 2 3" xfId="39959" xr:uid="{00000000-0005-0000-0000-0000FA2F0000}"/>
    <cellStyle name="Normal 15 2 7 2 3" xfId="8569" xr:uid="{00000000-0005-0000-0000-0000FB2F0000}"/>
    <cellStyle name="Normal 15 2 7 2 3 2" xfId="22003" xr:uid="{00000000-0005-0000-0000-0000FC2F0000}"/>
    <cellStyle name="Normal 15 2 7 2 3 2 2" xfId="48915" xr:uid="{00000000-0005-0000-0000-0000FD2F0000}"/>
    <cellStyle name="Normal 15 2 7 2 3 3" xfId="35481" xr:uid="{00000000-0005-0000-0000-0000FE2F0000}"/>
    <cellStyle name="Normal 15 2 7 2 4" xfId="17524" xr:uid="{00000000-0005-0000-0000-0000FF2F0000}"/>
    <cellStyle name="Normal 15 2 7 2 4 2" xfId="44436" xr:uid="{00000000-0005-0000-0000-000000300000}"/>
    <cellStyle name="Normal 15 2 7 2 5" xfId="31002" xr:uid="{00000000-0005-0000-0000-000001300000}"/>
    <cellStyle name="Normal 15 2 7 3" xfId="10810" xr:uid="{00000000-0005-0000-0000-000002300000}"/>
    <cellStyle name="Normal 15 2 7 3 2" xfId="24244" xr:uid="{00000000-0005-0000-0000-000003300000}"/>
    <cellStyle name="Normal 15 2 7 3 2 2" xfId="51156" xr:uid="{00000000-0005-0000-0000-000004300000}"/>
    <cellStyle name="Normal 15 2 7 3 3" xfId="37722" xr:uid="{00000000-0005-0000-0000-000005300000}"/>
    <cellStyle name="Normal 15 2 7 4" xfId="6332" xr:uid="{00000000-0005-0000-0000-000006300000}"/>
    <cellStyle name="Normal 15 2 7 4 2" xfId="19766" xr:uid="{00000000-0005-0000-0000-000007300000}"/>
    <cellStyle name="Normal 15 2 7 4 2 2" xfId="46678" xr:uid="{00000000-0005-0000-0000-000008300000}"/>
    <cellStyle name="Normal 15 2 7 4 3" xfId="33244" xr:uid="{00000000-0005-0000-0000-000009300000}"/>
    <cellStyle name="Normal 15 2 7 5" xfId="15287" xr:uid="{00000000-0005-0000-0000-00000A300000}"/>
    <cellStyle name="Normal 15 2 7 5 2" xfId="42199" xr:uid="{00000000-0005-0000-0000-00000B300000}"/>
    <cellStyle name="Normal 15 2 7 6" xfId="28765" xr:uid="{00000000-0005-0000-0000-00000C300000}"/>
    <cellStyle name="Normal 15 2 8" xfId="2972" xr:uid="{00000000-0005-0000-0000-00000D300000}"/>
    <cellStyle name="Normal 15 2 8 2" xfId="11929" xr:uid="{00000000-0005-0000-0000-00000E300000}"/>
    <cellStyle name="Normal 15 2 8 2 2" xfId="25363" xr:uid="{00000000-0005-0000-0000-00000F300000}"/>
    <cellStyle name="Normal 15 2 8 2 2 2" xfId="52275" xr:uid="{00000000-0005-0000-0000-000010300000}"/>
    <cellStyle name="Normal 15 2 8 2 3" xfId="38841" xr:uid="{00000000-0005-0000-0000-000011300000}"/>
    <cellStyle name="Normal 15 2 8 3" xfId="7451" xr:uid="{00000000-0005-0000-0000-000012300000}"/>
    <cellStyle name="Normal 15 2 8 3 2" xfId="20885" xr:uid="{00000000-0005-0000-0000-000013300000}"/>
    <cellStyle name="Normal 15 2 8 3 2 2" xfId="47797" xr:uid="{00000000-0005-0000-0000-000014300000}"/>
    <cellStyle name="Normal 15 2 8 3 3" xfId="34363" xr:uid="{00000000-0005-0000-0000-000015300000}"/>
    <cellStyle name="Normal 15 2 8 4" xfId="16406" xr:uid="{00000000-0005-0000-0000-000016300000}"/>
    <cellStyle name="Normal 15 2 8 4 2" xfId="43318" xr:uid="{00000000-0005-0000-0000-000017300000}"/>
    <cellStyle name="Normal 15 2 8 5" xfId="29884" xr:uid="{00000000-0005-0000-0000-000018300000}"/>
    <cellStyle name="Normal 15 2 9" xfId="9692" xr:uid="{00000000-0005-0000-0000-000019300000}"/>
    <cellStyle name="Normal 15 2 9 2" xfId="23126" xr:uid="{00000000-0005-0000-0000-00001A300000}"/>
    <cellStyle name="Normal 15 2 9 2 2" xfId="50038" xr:uid="{00000000-0005-0000-0000-00001B300000}"/>
    <cellStyle name="Normal 15 2 9 3" xfId="36604" xr:uid="{00000000-0005-0000-0000-00001C300000}"/>
    <cellStyle name="Normal 15 3" xfId="714" xr:uid="{00000000-0005-0000-0000-00001D300000}"/>
    <cellStyle name="Normal 15 3 10" xfId="5239" xr:uid="{00000000-0005-0000-0000-00001E300000}"/>
    <cellStyle name="Normal 15 3 10 2" xfId="18673" xr:uid="{00000000-0005-0000-0000-00001F300000}"/>
    <cellStyle name="Normal 15 3 10 2 2" xfId="45585" xr:uid="{00000000-0005-0000-0000-000020300000}"/>
    <cellStyle name="Normal 15 3 10 3" xfId="32151" xr:uid="{00000000-0005-0000-0000-000021300000}"/>
    <cellStyle name="Normal 15 3 11" xfId="14194" xr:uid="{00000000-0005-0000-0000-000022300000}"/>
    <cellStyle name="Normal 15 3 11 2" xfId="41106" xr:uid="{00000000-0005-0000-0000-000023300000}"/>
    <cellStyle name="Normal 15 3 12" xfId="27672" xr:uid="{00000000-0005-0000-0000-000024300000}"/>
    <cellStyle name="Normal 15 3 2" xfId="858" xr:uid="{00000000-0005-0000-0000-000025300000}"/>
    <cellStyle name="Normal 15 3 2 10" xfId="27816" xr:uid="{00000000-0005-0000-0000-000026300000}"/>
    <cellStyle name="Normal 15 3 2 2" xfId="1126" xr:uid="{00000000-0005-0000-0000-000027300000}"/>
    <cellStyle name="Normal 15 3 2 2 2" xfId="1797" xr:uid="{00000000-0005-0000-0000-000028300000}"/>
    <cellStyle name="Normal 15 3 2 2 2 2" xfId="2915" xr:uid="{00000000-0005-0000-0000-000029300000}"/>
    <cellStyle name="Normal 15 3 2 2 2 2 2" xfId="5152" xr:uid="{00000000-0005-0000-0000-00002A300000}"/>
    <cellStyle name="Normal 15 3 2 2 2 2 2 2" xfId="14109" xr:uid="{00000000-0005-0000-0000-00002B300000}"/>
    <cellStyle name="Normal 15 3 2 2 2 2 2 2 2" xfId="27543" xr:uid="{00000000-0005-0000-0000-00002C300000}"/>
    <cellStyle name="Normal 15 3 2 2 2 2 2 2 2 2" xfId="54455" xr:uid="{00000000-0005-0000-0000-00002D300000}"/>
    <cellStyle name="Normal 15 3 2 2 2 2 2 2 3" xfId="41021" xr:uid="{00000000-0005-0000-0000-00002E300000}"/>
    <cellStyle name="Normal 15 3 2 2 2 2 2 3" xfId="9631" xr:uid="{00000000-0005-0000-0000-00002F300000}"/>
    <cellStyle name="Normal 15 3 2 2 2 2 2 3 2" xfId="23065" xr:uid="{00000000-0005-0000-0000-000030300000}"/>
    <cellStyle name="Normal 15 3 2 2 2 2 2 3 2 2" xfId="49977" xr:uid="{00000000-0005-0000-0000-000031300000}"/>
    <cellStyle name="Normal 15 3 2 2 2 2 2 3 3" xfId="36543" xr:uid="{00000000-0005-0000-0000-000032300000}"/>
    <cellStyle name="Normal 15 3 2 2 2 2 2 4" xfId="18586" xr:uid="{00000000-0005-0000-0000-000033300000}"/>
    <cellStyle name="Normal 15 3 2 2 2 2 2 4 2" xfId="45498" xr:uid="{00000000-0005-0000-0000-000034300000}"/>
    <cellStyle name="Normal 15 3 2 2 2 2 2 5" xfId="32064" xr:uid="{00000000-0005-0000-0000-000035300000}"/>
    <cellStyle name="Normal 15 3 2 2 2 2 3" xfId="11872" xr:uid="{00000000-0005-0000-0000-000036300000}"/>
    <cellStyle name="Normal 15 3 2 2 2 2 3 2" xfId="25306" xr:uid="{00000000-0005-0000-0000-000037300000}"/>
    <cellStyle name="Normal 15 3 2 2 2 2 3 2 2" xfId="52218" xr:uid="{00000000-0005-0000-0000-000038300000}"/>
    <cellStyle name="Normal 15 3 2 2 2 2 3 3" xfId="38784" xr:uid="{00000000-0005-0000-0000-000039300000}"/>
    <cellStyle name="Normal 15 3 2 2 2 2 4" xfId="7394" xr:uid="{00000000-0005-0000-0000-00003A300000}"/>
    <cellStyle name="Normal 15 3 2 2 2 2 4 2" xfId="20828" xr:uid="{00000000-0005-0000-0000-00003B300000}"/>
    <cellStyle name="Normal 15 3 2 2 2 2 4 2 2" xfId="47740" xr:uid="{00000000-0005-0000-0000-00003C300000}"/>
    <cellStyle name="Normal 15 3 2 2 2 2 4 3" xfId="34306" xr:uid="{00000000-0005-0000-0000-00003D300000}"/>
    <cellStyle name="Normal 15 3 2 2 2 2 5" xfId="16349" xr:uid="{00000000-0005-0000-0000-00003E300000}"/>
    <cellStyle name="Normal 15 3 2 2 2 2 5 2" xfId="43261" xr:uid="{00000000-0005-0000-0000-00003F300000}"/>
    <cellStyle name="Normal 15 3 2 2 2 2 6" xfId="29827" xr:uid="{00000000-0005-0000-0000-000040300000}"/>
    <cellStyle name="Normal 15 3 2 2 2 3" xfId="4034" xr:uid="{00000000-0005-0000-0000-000041300000}"/>
    <cellStyle name="Normal 15 3 2 2 2 3 2" xfId="12991" xr:uid="{00000000-0005-0000-0000-000042300000}"/>
    <cellStyle name="Normal 15 3 2 2 2 3 2 2" xfId="26425" xr:uid="{00000000-0005-0000-0000-000043300000}"/>
    <cellStyle name="Normal 15 3 2 2 2 3 2 2 2" xfId="53337" xr:uid="{00000000-0005-0000-0000-000044300000}"/>
    <cellStyle name="Normal 15 3 2 2 2 3 2 3" xfId="39903" xr:uid="{00000000-0005-0000-0000-000045300000}"/>
    <cellStyle name="Normal 15 3 2 2 2 3 3" xfId="8513" xr:uid="{00000000-0005-0000-0000-000046300000}"/>
    <cellStyle name="Normal 15 3 2 2 2 3 3 2" xfId="21947" xr:uid="{00000000-0005-0000-0000-000047300000}"/>
    <cellStyle name="Normal 15 3 2 2 2 3 3 2 2" xfId="48859" xr:uid="{00000000-0005-0000-0000-000048300000}"/>
    <cellStyle name="Normal 15 3 2 2 2 3 3 3" xfId="35425" xr:uid="{00000000-0005-0000-0000-000049300000}"/>
    <cellStyle name="Normal 15 3 2 2 2 3 4" xfId="17468" xr:uid="{00000000-0005-0000-0000-00004A300000}"/>
    <cellStyle name="Normal 15 3 2 2 2 3 4 2" xfId="44380" xr:uid="{00000000-0005-0000-0000-00004B300000}"/>
    <cellStyle name="Normal 15 3 2 2 2 3 5" xfId="30946" xr:uid="{00000000-0005-0000-0000-00004C300000}"/>
    <cellStyle name="Normal 15 3 2 2 2 4" xfId="10754" xr:uid="{00000000-0005-0000-0000-00004D300000}"/>
    <cellStyle name="Normal 15 3 2 2 2 4 2" xfId="24188" xr:uid="{00000000-0005-0000-0000-00004E300000}"/>
    <cellStyle name="Normal 15 3 2 2 2 4 2 2" xfId="51100" xr:uid="{00000000-0005-0000-0000-00004F300000}"/>
    <cellStyle name="Normal 15 3 2 2 2 4 3" xfId="37666" xr:uid="{00000000-0005-0000-0000-000050300000}"/>
    <cellStyle name="Normal 15 3 2 2 2 5" xfId="6276" xr:uid="{00000000-0005-0000-0000-000051300000}"/>
    <cellStyle name="Normal 15 3 2 2 2 5 2" xfId="19710" xr:uid="{00000000-0005-0000-0000-000052300000}"/>
    <cellStyle name="Normal 15 3 2 2 2 5 2 2" xfId="46622" xr:uid="{00000000-0005-0000-0000-000053300000}"/>
    <cellStyle name="Normal 15 3 2 2 2 5 3" xfId="33188" xr:uid="{00000000-0005-0000-0000-000054300000}"/>
    <cellStyle name="Normal 15 3 2 2 2 6" xfId="15231" xr:uid="{00000000-0005-0000-0000-000055300000}"/>
    <cellStyle name="Normal 15 3 2 2 2 6 2" xfId="42143" xr:uid="{00000000-0005-0000-0000-000056300000}"/>
    <cellStyle name="Normal 15 3 2 2 2 7" xfId="28709" xr:uid="{00000000-0005-0000-0000-000057300000}"/>
    <cellStyle name="Normal 15 3 2 2 3" xfId="2245" xr:uid="{00000000-0005-0000-0000-000058300000}"/>
    <cellStyle name="Normal 15 3 2 2 3 2" xfId="4482" xr:uid="{00000000-0005-0000-0000-000059300000}"/>
    <cellStyle name="Normal 15 3 2 2 3 2 2" xfId="13439" xr:uid="{00000000-0005-0000-0000-00005A300000}"/>
    <cellStyle name="Normal 15 3 2 2 3 2 2 2" xfId="26873" xr:uid="{00000000-0005-0000-0000-00005B300000}"/>
    <cellStyle name="Normal 15 3 2 2 3 2 2 2 2" xfId="53785" xr:uid="{00000000-0005-0000-0000-00005C300000}"/>
    <cellStyle name="Normal 15 3 2 2 3 2 2 3" xfId="40351" xr:uid="{00000000-0005-0000-0000-00005D300000}"/>
    <cellStyle name="Normal 15 3 2 2 3 2 3" xfId="8961" xr:uid="{00000000-0005-0000-0000-00005E300000}"/>
    <cellStyle name="Normal 15 3 2 2 3 2 3 2" xfId="22395" xr:uid="{00000000-0005-0000-0000-00005F300000}"/>
    <cellStyle name="Normal 15 3 2 2 3 2 3 2 2" xfId="49307" xr:uid="{00000000-0005-0000-0000-000060300000}"/>
    <cellStyle name="Normal 15 3 2 2 3 2 3 3" xfId="35873" xr:uid="{00000000-0005-0000-0000-000061300000}"/>
    <cellStyle name="Normal 15 3 2 2 3 2 4" xfId="17916" xr:uid="{00000000-0005-0000-0000-000062300000}"/>
    <cellStyle name="Normal 15 3 2 2 3 2 4 2" xfId="44828" xr:uid="{00000000-0005-0000-0000-000063300000}"/>
    <cellStyle name="Normal 15 3 2 2 3 2 5" xfId="31394" xr:uid="{00000000-0005-0000-0000-000064300000}"/>
    <cellStyle name="Normal 15 3 2 2 3 3" xfId="11202" xr:uid="{00000000-0005-0000-0000-000065300000}"/>
    <cellStyle name="Normal 15 3 2 2 3 3 2" xfId="24636" xr:uid="{00000000-0005-0000-0000-000066300000}"/>
    <cellStyle name="Normal 15 3 2 2 3 3 2 2" xfId="51548" xr:uid="{00000000-0005-0000-0000-000067300000}"/>
    <cellStyle name="Normal 15 3 2 2 3 3 3" xfId="38114" xr:uid="{00000000-0005-0000-0000-000068300000}"/>
    <cellStyle name="Normal 15 3 2 2 3 4" xfId="6724" xr:uid="{00000000-0005-0000-0000-000069300000}"/>
    <cellStyle name="Normal 15 3 2 2 3 4 2" xfId="20158" xr:uid="{00000000-0005-0000-0000-00006A300000}"/>
    <cellStyle name="Normal 15 3 2 2 3 4 2 2" xfId="47070" xr:uid="{00000000-0005-0000-0000-00006B300000}"/>
    <cellStyle name="Normal 15 3 2 2 3 4 3" xfId="33636" xr:uid="{00000000-0005-0000-0000-00006C300000}"/>
    <cellStyle name="Normal 15 3 2 2 3 5" xfId="15679" xr:uid="{00000000-0005-0000-0000-00006D300000}"/>
    <cellStyle name="Normal 15 3 2 2 3 5 2" xfId="42591" xr:uid="{00000000-0005-0000-0000-00006E300000}"/>
    <cellStyle name="Normal 15 3 2 2 3 6" xfId="29157" xr:uid="{00000000-0005-0000-0000-00006F300000}"/>
    <cellStyle name="Normal 15 3 2 2 4" xfId="3364" xr:uid="{00000000-0005-0000-0000-000070300000}"/>
    <cellStyle name="Normal 15 3 2 2 4 2" xfId="12321" xr:uid="{00000000-0005-0000-0000-000071300000}"/>
    <cellStyle name="Normal 15 3 2 2 4 2 2" xfId="25755" xr:uid="{00000000-0005-0000-0000-000072300000}"/>
    <cellStyle name="Normal 15 3 2 2 4 2 2 2" xfId="52667" xr:uid="{00000000-0005-0000-0000-000073300000}"/>
    <cellStyle name="Normal 15 3 2 2 4 2 3" xfId="39233" xr:uid="{00000000-0005-0000-0000-000074300000}"/>
    <cellStyle name="Normal 15 3 2 2 4 3" xfId="7843" xr:uid="{00000000-0005-0000-0000-000075300000}"/>
    <cellStyle name="Normal 15 3 2 2 4 3 2" xfId="21277" xr:uid="{00000000-0005-0000-0000-000076300000}"/>
    <cellStyle name="Normal 15 3 2 2 4 3 2 2" xfId="48189" xr:uid="{00000000-0005-0000-0000-000077300000}"/>
    <cellStyle name="Normal 15 3 2 2 4 3 3" xfId="34755" xr:uid="{00000000-0005-0000-0000-000078300000}"/>
    <cellStyle name="Normal 15 3 2 2 4 4" xfId="16798" xr:uid="{00000000-0005-0000-0000-000079300000}"/>
    <cellStyle name="Normal 15 3 2 2 4 4 2" xfId="43710" xr:uid="{00000000-0005-0000-0000-00007A300000}"/>
    <cellStyle name="Normal 15 3 2 2 4 5" xfId="30276" xr:uid="{00000000-0005-0000-0000-00007B300000}"/>
    <cellStyle name="Normal 15 3 2 2 5" xfId="10084" xr:uid="{00000000-0005-0000-0000-00007C300000}"/>
    <cellStyle name="Normal 15 3 2 2 5 2" xfId="23518" xr:uid="{00000000-0005-0000-0000-00007D300000}"/>
    <cellStyle name="Normal 15 3 2 2 5 2 2" xfId="50430" xr:uid="{00000000-0005-0000-0000-00007E300000}"/>
    <cellStyle name="Normal 15 3 2 2 5 3" xfId="36996" xr:uid="{00000000-0005-0000-0000-00007F300000}"/>
    <cellStyle name="Normal 15 3 2 2 6" xfId="5606" xr:uid="{00000000-0005-0000-0000-000080300000}"/>
    <cellStyle name="Normal 15 3 2 2 6 2" xfId="19040" xr:uid="{00000000-0005-0000-0000-000081300000}"/>
    <cellStyle name="Normal 15 3 2 2 6 2 2" xfId="45952" xr:uid="{00000000-0005-0000-0000-000082300000}"/>
    <cellStyle name="Normal 15 3 2 2 6 3" xfId="32518" xr:uid="{00000000-0005-0000-0000-000083300000}"/>
    <cellStyle name="Normal 15 3 2 2 7" xfId="14561" xr:uid="{00000000-0005-0000-0000-000084300000}"/>
    <cellStyle name="Normal 15 3 2 2 7 2" xfId="41473" xr:uid="{00000000-0005-0000-0000-000085300000}"/>
    <cellStyle name="Normal 15 3 2 2 8" xfId="28039" xr:uid="{00000000-0005-0000-0000-000086300000}"/>
    <cellStyle name="Normal 15 3 2 3" xfId="1351" xr:uid="{00000000-0005-0000-0000-000087300000}"/>
    <cellStyle name="Normal 15 3 2 3 2" xfId="2469" xr:uid="{00000000-0005-0000-0000-000088300000}"/>
    <cellStyle name="Normal 15 3 2 3 2 2" xfId="4706" xr:uid="{00000000-0005-0000-0000-000089300000}"/>
    <cellStyle name="Normal 15 3 2 3 2 2 2" xfId="13663" xr:uid="{00000000-0005-0000-0000-00008A300000}"/>
    <cellStyle name="Normal 15 3 2 3 2 2 2 2" xfId="27097" xr:uid="{00000000-0005-0000-0000-00008B300000}"/>
    <cellStyle name="Normal 15 3 2 3 2 2 2 2 2" xfId="54009" xr:uid="{00000000-0005-0000-0000-00008C300000}"/>
    <cellStyle name="Normal 15 3 2 3 2 2 2 3" xfId="40575" xr:uid="{00000000-0005-0000-0000-00008D300000}"/>
    <cellStyle name="Normal 15 3 2 3 2 2 3" xfId="9185" xr:uid="{00000000-0005-0000-0000-00008E300000}"/>
    <cellStyle name="Normal 15 3 2 3 2 2 3 2" xfId="22619" xr:uid="{00000000-0005-0000-0000-00008F300000}"/>
    <cellStyle name="Normal 15 3 2 3 2 2 3 2 2" xfId="49531" xr:uid="{00000000-0005-0000-0000-000090300000}"/>
    <cellStyle name="Normal 15 3 2 3 2 2 3 3" xfId="36097" xr:uid="{00000000-0005-0000-0000-000091300000}"/>
    <cellStyle name="Normal 15 3 2 3 2 2 4" xfId="18140" xr:uid="{00000000-0005-0000-0000-000092300000}"/>
    <cellStyle name="Normal 15 3 2 3 2 2 4 2" xfId="45052" xr:uid="{00000000-0005-0000-0000-000093300000}"/>
    <cellStyle name="Normal 15 3 2 3 2 2 5" xfId="31618" xr:uid="{00000000-0005-0000-0000-000094300000}"/>
    <cellStyle name="Normal 15 3 2 3 2 3" xfId="11426" xr:uid="{00000000-0005-0000-0000-000095300000}"/>
    <cellStyle name="Normal 15 3 2 3 2 3 2" xfId="24860" xr:uid="{00000000-0005-0000-0000-000096300000}"/>
    <cellStyle name="Normal 15 3 2 3 2 3 2 2" xfId="51772" xr:uid="{00000000-0005-0000-0000-000097300000}"/>
    <cellStyle name="Normal 15 3 2 3 2 3 3" xfId="38338" xr:uid="{00000000-0005-0000-0000-000098300000}"/>
    <cellStyle name="Normal 15 3 2 3 2 4" xfId="6948" xr:uid="{00000000-0005-0000-0000-000099300000}"/>
    <cellStyle name="Normal 15 3 2 3 2 4 2" xfId="20382" xr:uid="{00000000-0005-0000-0000-00009A300000}"/>
    <cellStyle name="Normal 15 3 2 3 2 4 2 2" xfId="47294" xr:uid="{00000000-0005-0000-0000-00009B300000}"/>
    <cellStyle name="Normal 15 3 2 3 2 4 3" xfId="33860" xr:uid="{00000000-0005-0000-0000-00009C300000}"/>
    <cellStyle name="Normal 15 3 2 3 2 5" xfId="15903" xr:uid="{00000000-0005-0000-0000-00009D300000}"/>
    <cellStyle name="Normal 15 3 2 3 2 5 2" xfId="42815" xr:uid="{00000000-0005-0000-0000-00009E300000}"/>
    <cellStyle name="Normal 15 3 2 3 2 6" xfId="29381" xr:uid="{00000000-0005-0000-0000-00009F300000}"/>
    <cellStyle name="Normal 15 3 2 3 3" xfId="3588" xr:uid="{00000000-0005-0000-0000-0000A0300000}"/>
    <cellStyle name="Normal 15 3 2 3 3 2" xfId="12545" xr:uid="{00000000-0005-0000-0000-0000A1300000}"/>
    <cellStyle name="Normal 15 3 2 3 3 2 2" xfId="25979" xr:uid="{00000000-0005-0000-0000-0000A2300000}"/>
    <cellStyle name="Normal 15 3 2 3 3 2 2 2" xfId="52891" xr:uid="{00000000-0005-0000-0000-0000A3300000}"/>
    <cellStyle name="Normal 15 3 2 3 3 2 3" xfId="39457" xr:uid="{00000000-0005-0000-0000-0000A4300000}"/>
    <cellStyle name="Normal 15 3 2 3 3 3" xfId="8067" xr:uid="{00000000-0005-0000-0000-0000A5300000}"/>
    <cellStyle name="Normal 15 3 2 3 3 3 2" xfId="21501" xr:uid="{00000000-0005-0000-0000-0000A6300000}"/>
    <cellStyle name="Normal 15 3 2 3 3 3 2 2" xfId="48413" xr:uid="{00000000-0005-0000-0000-0000A7300000}"/>
    <cellStyle name="Normal 15 3 2 3 3 3 3" xfId="34979" xr:uid="{00000000-0005-0000-0000-0000A8300000}"/>
    <cellStyle name="Normal 15 3 2 3 3 4" xfId="17022" xr:uid="{00000000-0005-0000-0000-0000A9300000}"/>
    <cellStyle name="Normal 15 3 2 3 3 4 2" xfId="43934" xr:uid="{00000000-0005-0000-0000-0000AA300000}"/>
    <cellStyle name="Normal 15 3 2 3 3 5" xfId="30500" xr:uid="{00000000-0005-0000-0000-0000AB300000}"/>
    <cellStyle name="Normal 15 3 2 3 4" xfId="10308" xr:uid="{00000000-0005-0000-0000-0000AC300000}"/>
    <cellStyle name="Normal 15 3 2 3 4 2" xfId="23742" xr:uid="{00000000-0005-0000-0000-0000AD300000}"/>
    <cellStyle name="Normal 15 3 2 3 4 2 2" xfId="50654" xr:uid="{00000000-0005-0000-0000-0000AE300000}"/>
    <cellStyle name="Normal 15 3 2 3 4 3" xfId="37220" xr:uid="{00000000-0005-0000-0000-0000AF300000}"/>
    <cellStyle name="Normal 15 3 2 3 5" xfId="5830" xr:uid="{00000000-0005-0000-0000-0000B0300000}"/>
    <cellStyle name="Normal 15 3 2 3 5 2" xfId="19264" xr:uid="{00000000-0005-0000-0000-0000B1300000}"/>
    <cellStyle name="Normal 15 3 2 3 5 2 2" xfId="46176" xr:uid="{00000000-0005-0000-0000-0000B2300000}"/>
    <cellStyle name="Normal 15 3 2 3 5 3" xfId="32742" xr:uid="{00000000-0005-0000-0000-0000B3300000}"/>
    <cellStyle name="Normal 15 3 2 3 6" xfId="14785" xr:uid="{00000000-0005-0000-0000-0000B4300000}"/>
    <cellStyle name="Normal 15 3 2 3 6 2" xfId="41697" xr:uid="{00000000-0005-0000-0000-0000B5300000}"/>
    <cellStyle name="Normal 15 3 2 3 7" xfId="28263" xr:uid="{00000000-0005-0000-0000-0000B6300000}"/>
    <cellStyle name="Normal 15 3 2 4" xfId="1574" xr:uid="{00000000-0005-0000-0000-0000B7300000}"/>
    <cellStyle name="Normal 15 3 2 4 2" xfId="2692" xr:uid="{00000000-0005-0000-0000-0000B8300000}"/>
    <cellStyle name="Normal 15 3 2 4 2 2" xfId="4929" xr:uid="{00000000-0005-0000-0000-0000B9300000}"/>
    <cellStyle name="Normal 15 3 2 4 2 2 2" xfId="13886" xr:uid="{00000000-0005-0000-0000-0000BA300000}"/>
    <cellStyle name="Normal 15 3 2 4 2 2 2 2" xfId="27320" xr:uid="{00000000-0005-0000-0000-0000BB300000}"/>
    <cellStyle name="Normal 15 3 2 4 2 2 2 2 2" xfId="54232" xr:uid="{00000000-0005-0000-0000-0000BC300000}"/>
    <cellStyle name="Normal 15 3 2 4 2 2 2 3" xfId="40798" xr:uid="{00000000-0005-0000-0000-0000BD300000}"/>
    <cellStyle name="Normal 15 3 2 4 2 2 3" xfId="9408" xr:uid="{00000000-0005-0000-0000-0000BE300000}"/>
    <cellStyle name="Normal 15 3 2 4 2 2 3 2" xfId="22842" xr:uid="{00000000-0005-0000-0000-0000BF300000}"/>
    <cellStyle name="Normal 15 3 2 4 2 2 3 2 2" xfId="49754" xr:uid="{00000000-0005-0000-0000-0000C0300000}"/>
    <cellStyle name="Normal 15 3 2 4 2 2 3 3" xfId="36320" xr:uid="{00000000-0005-0000-0000-0000C1300000}"/>
    <cellStyle name="Normal 15 3 2 4 2 2 4" xfId="18363" xr:uid="{00000000-0005-0000-0000-0000C2300000}"/>
    <cellStyle name="Normal 15 3 2 4 2 2 4 2" xfId="45275" xr:uid="{00000000-0005-0000-0000-0000C3300000}"/>
    <cellStyle name="Normal 15 3 2 4 2 2 5" xfId="31841" xr:uid="{00000000-0005-0000-0000-0000C4300000}"/>
    <cellStyle name="Normal 15 3 2 4 2 3" xfId="11649" xr:uid="{00000000-0005-0000-0000-0000C5300000}"/>
    <cellStyle name="Normal 15 3 2 4 2 3 2" xfId="25083" xr:uid="{00000000-0005-0000-0000-0000C6300000}"/>
    <cellStyle name="Normal 15 3 2 4 2 3 2 2" xfId="51995" xr:uid="{00000000-0005-0000-0000-0000C7300000}"/>
    <cellStyle name="Normal 15 3 2 4 2 3 3" xfId="38561" xr:uid="{00000000-0005-0000-0000-0000C8300000}"/>
    <cellStyle name="Normal 15 3 2 4 2 4" xfId="7171" xr:uid="{00000000-0005-0000-0000-0000C9300000}"/>
    <cellStyle name="Normal 15 3 2 4 2 4 2" xfId="20605" xr:uid="{00000000-0005-0000-0000-0000CA300000}"/>
    <cellStyle name="Normal 15 3 2 4 2 4 2 2" xfId="47517" xr:uid="{00000000-0005-0000-0000-0000CB300000}"/>
    <cellStyle name="Normal 15 3 2 4 2 4 3" xfId="34083" xr:uid="{00000000-0005-0000-0000-0000CC300000}"/>
    <cellStyle name="Normal 15 3 2 4 2 5" xfId="16126" xr:uid="{00000000-0005-0000-0000-0000CD300000}"/>
    <cellStyle name="Normal 15 3 2 4 2 5 2" xfId="43038" xr:uid="{00000000-0005-0000-0000-0000CE300000}"/>
    <cellStyle name="Normal 15 3 2 4 2 6" xfId="29604" xr:uid="{00000000-0005-0000-0000-0000CF300000}"/>
    <cellStyle name="Normal 15 3 2 4 3" xfId="3811" xr:uid="{00000000-0005-0000-0000-0000D0300000}"/>
    <cellStyle name="Normal 15 3 2 4 3 2" xfId="12768" xr:uid="{00000000-0005-0000-0000-0000D1300000}"/>
    <cellStyle name="Normal 15 3 2 4 3 2 2" xfId="26202" xr:uid="{00000000-0005-0000-0000-0000D2300000}"/>
    <cellStyle name="Normal 15 3 2 4 3 2 2 2" xfId="53114" xr:uid="{00000000-0005-0000-0000-0000D3300000}"/>
    <cellStyle name="Normal 15 3 2 4 3 2 3" xfId="39680" xr:uid="{00000000-0005-0000-0000-0000D4300000}"/>
    <cellStyle name="Normal 15 3 2 4 3 3" xfId="8290" xr:uid="{00000000-0005-0000-0000-0000D5300000}"/>
    <cellStyle name="Normal 15 3 2 4 3 3 2" xfId="21724" xr:uid="{00000000-0005-0000-0000-0000D6300000}"/>
    <cellStyle name="Normal 15 3 2 4 3 3 2 2" xfId="48636" xr:uid="{00000000-0005-0000-0000-0000D7300000}"/>
    <cellStyle name="Normal 15 3 2 4 3 3 3" xfId="35202" xr:uid="{00000000-0005-0000-0000-0000D8300000}"/>
    <cellStyle name="Normal 15 3 2 4 3 4" xfId="17245" xr:uid="{00000000-0005-0000-0000-0000D9300000}"/>
    <cellStyle name="Normal 15 3 2 4 3 4 2" xfId="44157" xr:uid="{00000000-0005-0000-0000-0000DA300000}"/>
    <cellStyle name="Normal 15 3 2 4 3 5" xfId="30723" xr:uid="{00000000-0005-0000-0000-0000DB300000}"/>
    <cellStyle name="Normal 15 3 2 4 4" xfId="10531" xr:uid="{00000000-0005-0000-0000-0000DC300000}"/>
    <cellStyle name="Normal 15 3 2 4 4 2" xfId="23965" xr:uid="{00000000-0005-0000-0000-0000DD300000}"/>
    <cellStyle name="Normal 15 3 2 4 4 2 2" xfId="50877" xr:uid="{00000000-0005-0000-0000-0000DE300000}"/>
    <cellStyle name="Normal 15 3 2 4 4 3" xfId="37443" xr:uid="{00000000-0005-0000-0000-0000DF300000}"/>
    <cellStyle name="Normal 15 3 2 4 5" xfId="6053" xr:uid="{00000000-0005-0000-0000-0000E0300000}"/>
    <cellStyle name="Normal 15 3 2 4 5 2" xfId="19487" xr:uid="{00000000-0005-0000-0000-0000E1300000}"/>
    <cellStyle name="Normal 15 3 2 4 5 2 2" xfId="46399" xr:uid="{00000000-0005-0000-0000-0000E2300000}"/>
    <cellStyle name="Normal 15 3 2 4 5 3" xfId="32965" xr:uid="{00000000-0005-0000-0000-0000E3300000}"/>
    <cellStyle name="Normal 15 3 2 4 6" xfId="15008" xr:uid="{00000000-0005-0000-0000-0000E4300000}"/>
    <cellStyle name="Normal 15 3 2 4 6 2" xfId="41920" xr:uid="{00000000-0005-0000-0000-0000E5300000}"/>
    <cellStyle name="Normal 15 3 2 4 7" xfId="28486" xr:uid="{00000000-0005-0000-0000-0000E6300000}"/>
    <cellStyle name="Normal 15 3 2 5" xfId="2022" xr:uid="{00000000-0005-0000-0000-0000E7300000}"/>
    <cellStyle name="Normal 15 3 2 5 2" xfId="4259" xr:uid="{00000000-0005-0000-0000-0000E8300000}"/>
    <cellStyle name="Normal 15 3 2 5 2 2" xfId="13216" xr:uid="{00000000-0005-0000-0000-0000E9300000}"/>
    <cellStyle name="Normal 15 3 2 5 2 2 2" xfId="26650" xr:uid="{00000000-0005-0000-0000-0000EA300000}"/>
    <cellStyle name="Normal 15 3 2 5 2 2 2 2" xfId="53562" xr:uid="{00000000-0005-0000-0000-0000EB300000}"/>
    <cellStyle name="Normal 15 3 2 5 2 2 3" xfId="40128" xr:uid="{00000000-0005-0000-0000-0000EC300000}"/>
    <cellStyle name="Normal 15 3 2 5 2 3" xfId="8738" xr:uid="{00000000-0005-0000-0000-0000ED300000}"/>
    <cellStyle name="Normal 15 3 2 5 2 3 2" xfId="22172" xr:uid="{00000000-0005-0000-0000-0000EE300000}"/>
    <cellStyle name="Normal 15 3 2 5 2 3 2 2" xfId="49084" xr:uid="{00000000-0005-0000-0000-0000EF300000}"/>
    <cellStyle name="Normal 15 3 2 5 2 3 3" xfId="35650" xr:uid="{00000000-0005-0000-0000-0000F0300000}"/>
    <cellStyle name="Normal 15 3 2 5 2 4" xfId="17693" xr:uid="{00000000-0005-0000-0000-0000F1300000}"/>
    <cellStyle name="Normal 15 3 2 5 2 4 2" xfId="44605" xr:uid="{00000000-0005-0000-0000-0000F2300000}"/>
    <cellStyle name="Normal 15 3 2 5 2 5" xfId="31171" xr:uid="{00000000-0005-0000-0000-0000F3300000}"/>
    <cellStyle name="Normal 15 3 2 5 3" xfId="10979" xr:uid="{00000000-0005-0000-0000-0000F4300000}"/>
    <cellStyle name="Normal 15 3 2 5 3 2" xfId="24413" xr:uid="{00000000-0005-0000-0000-0000F5300000}"/>
    <cellStyle name="Normal 15 3 2 5 3 2 2" xfId="51325" xr:uid="{00000000-0005-0000-0000-0000F6300000}"/>
    <cellStyle name="Normal 15 3 2 5 3 3" xfId="37891" xr:uid="{00000000-0005-0000-0000-0000F7300000}"/>
    <cellStyle name="Normal 15 3 2 5 4" xfId="6501" xr:uid="{00000000-0005-0000-0000-0000F8300000}"/>
    <cellStyle name="Normal 15 3 2 5 4 2" xfId="19935" xr:uid="{00000000-0005-0000-0000-0000F9300000}"/>
    <cellStyle name="Normal 15 3 2 5 4 2 2" xfId="46847" xr:uid="{00000000-0005-0000-0000-0000FA300000}"/>
    <cellStyle name="Normal 15 3 2 5 4 3" xfId="33413" xr:uid="{00000000-0005-0000-0000-0000FB300000}"/>
    <cellStyle name="Normal 15 3 2 5 5" xfId="15456" xr:uid="{00000000-0005-0000-0000-0000FC300000}"/>
    <cellStyle name="Normal 15 3 2 5 5 2" xfId="42368" xr:uid="{00000000-0005-0000-0000-0000FD300000}"/>
    <cellStyle name="Normal 15 3 2 5 6" xfId="28934" xr:uid="{00000000-0005-0000-0000-0000FE300000}"/>
    <cellStyle name="Normal 15 3 2 6" xfId="3141" xr:uid="{00000000-0005-0000-0000-0000FF300000}"/>
    <cellStyle name="Normal 15 3 2 6 2" xfId="12098" xr:uid="{00000000-0005-0000-0000-000000310000}"/>
    <cellStyle name="Normal 15 3 2 6 2 2" xfId="25532" xr:uid="{00000000-0005-0000-0000-000001310000}"/>
    <cellStyle name="Normal 15 3 2 6 2 2 2" xfId="52444" xr:uid="{00000000-0005-0000-0000-000002310000}"/>
    <cellStyle name="Normal 15 3 2 6 2 3" xfId="39010" xr:uid="{00000000-0005-0000-0000-000003310000}"/>
    <cellStyle name="Normal 15 3 2 6 3" xfId="7620" xr:uid="{00000000-0005-0000-0000-000004310000}"/>
    <cellStyle name="Normal 15 3 2 6 3 2" xfId="21054" xr:uid="{00000000-0005-0000-0000-000005310000}"/>
    <cellStyle name="Normal 15 3 2 6 3 2 2" xfId="47966" xr:uid="{00000000-0005-0000-0000-000006310000}"/>
    <cellStyle name="Normal 15 3 2 6 3 3" xfId="34532" xr:uid="{00000000-0005-0000-0000-000007310000}"/>
    <cellStyle name="Normal 15 3 2 6 4" xfId="16575" xr:uid="{00000000-0005-0000-0000-000008310000}"/>
    <cellStyle name="Normal 15 3 2 6 4 2" xfId="43487" xr:uid="{00000000-0005-0000-0000-000009310000}"/>
    <cellStyle name="Normal 15 3 2 6 5" xfId="30053" xr:uid="{00000000-0005-0000-0000-00000A310000}"/>
    <cellStyle name="Normal 15 3 2 7" xfId="9861" xr:uid="{00000000-0005-0000-0000-00000B310000}"/>
    <cellStyle name="Normal 15 3 2 7 2" xfId="23295" xr:uid="{00000000-0005-0000-0000-00000C310000}"/>
    <cellStyle name="Normal 15 3 2 7 2 2" xfId="50207" xr:uid="{00000000-0005-0000-0000-00000D310000}"/>
    <cellStyle name="Normal 15 3 2 7 3" xfId="36773" xr:uid="{00000000-0005-0000-0000-00000E310000}"/>
    <cellStyle name="Normal 15 3 2 8" xfId="5383" xr:uid="{00000000-0005-0000-0000-00000F310000}"/>
    <cellStyle name="Normal 15 3 2 8 2" xfId="18817" xr:uid="{00000000-0005-0000-0000-000010310000}"/>
    <cellStyle name="Normal 15 3 2 8 2 2" xfId="45729" xr:uid="{00000000-0005-0000-0000-000011310000}"/>
    <cellStyle name="Normal 15 3 2 8 3" xfId="32295" xr:uid="{00000000-0005-0000-0000-000012310000}"/>
    <cellStyle name="Normal 15 3 2 9" xfId="14338" xr:uid="{00000000-0005-0000-0000-000013310000}"/>
    <cellStyle name="Normal 15 3 2 9 2" xfId="41250" xr:uid="{00000000-0005-0000-0000-000014310000}"/>
    <cellStyle name="Normal 15 3 3" xfId="786" xr:uid="{00000000-0005-0000-0000-000015310000}"/>
    <cellStyle name="Normal 15 3 3 10" xfId="27744" xr:uid="{00000000-0005-0000-0000-000016310000}"/>
    <cellStyle name="Normal 15 3 3 2" xfId="1054" xr:uid="{00000000-0005-0000-0000-000017310000}"/>
    <cellStyle name="Normal 15 3 3 2 2" xfId="1725" xr:uid="{00000000-0005-0000-0000-000018310000}"/>
    <cellStyle name="Normal 15 3 3 2 2 2" xfId="2843" xr:uid="{00000000-0005-0000-0000-000019310000}"/>
    <cellStyle name="Normal 15 3 3 2 2 2 2" xfId="5080" xr:uid="{00000000-0005-0000-0000-00001A310000}"/>
    <cellStyle name="Normal 15 3 3 2 2 2 2 2" xfId="14037" xr:uid="{00000000-0005-0000-0000-00001B310000}"/>
    <cellStyle name="Normal 15 3 3 2 2 2 2 2 2" xfId="27471" xr:uid="{00000000-0005-0000-0000-00001C310000}"/>
    <cellStyle name="Normal 15 3 3 2 2 2 2 2 2 2" xfId="54383" xr:uid="{00000000-0005-0000-0000-00001D310000}"/>
    <cellStyle name="Normal 15 3 3 2 2 2 2 2 3" xfId="40949" xr:uid="{00000000-0005-0000-0000-00001E310000}"/>
    <cellStyle name="Normal 15 3 3 2 2 2 2 3" xfId="9559" xr:uid="{00000000-0005-0000-0000-00001F310000}"/>
    <cellStyle name="Normal 15 3 3 2 2 2 2 3 2" xfId="22993" xr:uid="{00000000-0005-0000-0000-000020310000}"/>
    <cellStyle name="Normal 15 3 3 2 2 2 2 3 2 2" xfId="49905" xr:uid="{00000000-0005-0000-0000-000021310000}"/>
    <cellStyle name="Normal 15 3 3 2 2 2 2 3 3" xfId="36471" xr:uid="{00000000-0005-0000-0000-000022310000}"/>
    <cellStyle name="Normal 15 3 3 2 2 2 2 4" xfId="18514" xr:uid="{00000000-0005-0000-0000-000023310000}"/>
    <cellStyle name="Normal 15 3 3 2 2 2 2 4 2" xfId="45426" xr:uid="{00000000-0005-0000-0000-000024310000}"/>
    <cellStyle name="Normal 15 3 3 2 2 2 2 5" xfId="31992" xr:uid="{00000000-0005-0000-0000-000025310000}"/>
    <cellStyle name="Normal 15 3 3 2 2 2 3" xfId="11800" xr:uid="{00000000-0005-0000-0000-000026310000}"/>
    <cellStyle name="Normal 15 3 3 2 2 2 3 2" xfId="25234" xr:uid="{00000000-0005-0000-0000-000027310000}"/>
    <cellStyle name="Normal 15 3 3 2 2 2 3 2 2" xfId="52146" xr:uid="{00000000-0005-0000-0000-000028310000}"/>
    <cellStyle name="Normal 15 3 3 2 2 2 3 3" xfId="38712" xr:uid="{00000000-0005-0000-0000-000029310000}"/>
    <cellStyle name="Normal 15 3 3 2 2 2 4" xfId="7322" xr:uid="{00000000-0005-0000-0000-00002A310000}"/>
    <cellStyle name="Normal 15 3 3 2 2 2 4 2" xfId="20756" xr:uid="{00000000-0005-0000-0000-00002B310000}"/>
    <cellStyle name="Normal 15 3 3 2 2 2 4 2 2" xfId="47668" xr:uid="{00000000-0005-0000-0000-00002C310000}"/>
    <cellStyle name="Normal 15 3 3 2 2 2 4 3" xfId="34234" xr:uid="{00000000-0005-0000-0000-00002D310000}"/>
    <cellStyle name="Normal 15 3 3 2 2 2 5" xfId="16277" xr:uid="{00000000-0005-0000-0000-00002E310000}"/>
    <cellStyle name="Normal 15 3 3 2 2 2 5 2" xfId="43189" xr:uid="{00000000-0005-0000-0000-00002F310000}"/>
    <cellStyle name="Normal 15 3 3 2 2 2 6" xfId="29755" xr:uid="{00000000-0005-0000-0000-000030310000}"/>
    <cellStyle name="Normal 15 3 3 2 2 3" xfId="3962" xr:uid="{00000000-0005-0000-0000-000031310000}"/>
    <cellStyle name="Normal 15 3 3 2 2 3 2" xfId="12919" xr:uid="{00000000-0005-0000-0000-000032310000}"/>
    <cellStyle name="Normal 15 3 3 2 2 3 2 2" xfId="26353" xr:uid="{00000000-0005-0000-0000-000033310000}"/>
    <cellStyle name="Normal 15 3 3 2 2 3 2 2 2" xfId="53265" xr:uid="{00000000-0005-0000-0000-000034310000}"/>
    <cellStyle name="Normal 15 3 3 2 2 3 2 3" xfId="39831" xr:uid="{00000000-0005-0000-0000-000035310000}"/>
    <cellStyle name="Normal 15 3 3 2 2 3 3" xfId="8441" xr:uid="{00000000-0005-0000-0000-000036310000}"/>
    <cellStyle name="Normal 15 3 3 2 2 3 3 2" xfId="21875" xr:uid="{00000000-0005-0000-0000-000037310000}"/>
    <cellStyle name="Normal 15 3 3 2 2 3 3 2 2" xfId="48787" xr:uid="{00000000-0005-0000-0000-000038310000}"/>
    <cellStyle name="Normal 15 3 3 2 2 3 3 3" xfId="35353" xr:uid="{00000000-0005-0000-0000-000039310000}"/>
    <cellStyle name="Normal 15 3 3 2 2 3 4" xfId="17396" xr:uid="{00000000-0005-0000-0000-00003A310000}"/>
    <cellStyle name="Normal 15 3 3 2 2 3 4 2" xfId="44308" xr:uid="{00000000-0005-0000-0000-00003B310000}"/>
    <cellStyle name="Normal 15 3 3 2 2 3 5" xfId="30874" xr:uid="{00000000-0005-0000-0000-00003C310000}"/>
    <cellStyle name="Normal 15 3 3 2 2 4" xfId="10682" xr:uid="{00000000-0005-0000-0000-00003D310000}"/>
    <cellStyle name="Normal 15 3 3 2 2 4 2" xfId="24116" xr:uid="{00000000-0005-0000-0000-00003E310000}"/>
    <cellStyle name="Normal 15 3 3 2 2 4 2 2" xfId="51028" xr:uid="{00000000-0005-0000-0000-00003F310000}"/>
    <cellStyle name="Normal 15 3 3 2 2 4 3" xfId="37594" xr:uid="{00000000-0005-0000-0000-000040310000}"/>
    <cellStyle name="Normal 15 3 3 2 2 5" xfId="6204" xr:uid="{00000000-0005-0000-0000-000041310000}"/>
    <cellStyle name="Normal 15 3 3 2 2 5 2" xfId="19638" xr:uid="{00000000-0005-0000-0000-000042310000}"/>
    <cellStyle name="Normal 15 3 3 2 2 5 2 2" xfId="46550" xr:uid="{00000000-0005-0000-0000-000043310000}"/>
    <cellStyle name="Normal 15 3 3 2 2 5 3" xfId="33116" xr:uid="{00000000-0005-0000-0000-000044310000}"/>
    <cellStyle name="Normal 15 3 3 2 2 6" xfId="15159" xr:uid="{00000000-0005-0000-0000-000045310000}"/>
    <cellStyle name="Normal 15 3 3 2 2 6 2" xfId="42071" xr:uid="{00000000-0005-0000-0000-000046310000}"/>
    <cellStyle name="Normal 15 3 3 2 2 7" xfId="28637" xr:uid="{00000000-0005-0000-0000-000047310000}"/>
    <cellStyle name="Normal 15 3 3 2 3" xfId="2173" xr:uid="{00000000-0005-0000-0000-000048310000}"/>
    <cellStyle name="Normal 15 3 3 2 3 2" xfId="4410" xr:uid="{00000000-0005-0000-0000-000049310000}"/>
    <cellStyle name="Normal 15 3 3 2 3 2 2" xfId="13367" xr:uid="{00000000-0005-0000-0000-00004A310000}"/>
    <cellStyle name="Normal 15 3 3 2 3 2 2 2" xfId="26801" xr:uid="{00000000-0005-0000-0000-00004B310000}"/>
    <cellStyle name="Normal 15 3 3 2 3 2 2 2 2" xfId="53713" xr:uid="{00000000-0005-0000-0000-00004C310000}"/>
    <cellStyle name="Normal 15 3 3 2 3 2 2 3" xfId="40279" xr:uid="{00000000-0005-0000-0000-00004D310000}"/>
    <cellStyle name="Normal 15 3 3 2 3 2 3" xfId="8889" xr:uid="{00000000-0005-0000-0000-00004E310000}"/>
    <cellStyle name="Normal 15 3 3 2 3 2 3 2" xfId="22323" xr:uid="{00000000-0005-0000-0000-00004F310000}"/>
    <cellStyle name="Normal 15 3 3 2 3 2 3 2 2" xfId="49235" xr:uid="{00000000-0005-0000-0000-000050310000}"/>
    <cellStyle name="Normal 15 3 3 2 3 2 3 3" xfId="35801" xr:uid="{00000000-0005-0000-0000-000051310000}"/>
    <cellStyle name="Normal 15 3 3 2 3 2 4" xfId="17844" xr:uid="{00000000-0005-0000-0000-000052310000}"/>
    <cellStyle name="Normal 15 3 3 2 3 2 4 2" xfId="44756" xr:uid="{00000000-0005-0000-0000-000053310000}"/>
    <cellStyle name="Normal 15 3 3 2 3 2 5" xfId="31322" xr:uid="{00000000-0005-0000-0000-000054310000}"/>
    <cellStyle name="Normal 15 3 3 2 3 3" xfId="11130" xr:uid="{00000000-0005-0000-0000-000055310000}"/>
    <cellStyle name="Normal 15 3 3 2 3 3 2" xfId="24564" xr:uid="{00000000-0005-0000-0000-000056310000}"/>
    <cellStyle name="Normal 15 3 3 2 3 3 2 2" xfId="51476" xr:uid="{00000000-0005-0000-0000-000057310000}"/>
    <cellStyle name="Normal 15 3 3 2 3 3 3" xfId="38042" xr:uid="{00000000-0005-0000-0000-000058310000}"/>
    <cellStyle name="Normal 15 3 3 2 3 4" xfId="6652" xr:uid="{00000000-0005-0000-0000-000059310000}"/>
    <cellStyle name="Normal 15 3 3 2 3 4 2" xfId="20086" xr:uid="{00000000-0005-0000-0000-00005A310000}"/>
    <cellStyle name="Normal 15 3 3 2 3 4 2 2" xfId="46998" xr:uid="{00000000-0005-0000-0000-00005B310000}"/>
    <cellStyle name="Normal 15 3 3 2 3 4 3" xfId="33564" xr:uid="{00000000-0005-0000-0000-00005C310000}"/>
    <cellStyle name="Normal 15 3 3 2 3 5" xfId="15607" xr:uid="{00000000-0005-0000-0000-00005D310000}"/>
    <cellStyle name="Normal 15 3 3 2 3 5 2" xfId="42519" xr:uid="{00000000-0005-0000-0000-00005E310000}"/>
    <cellStyle name="Normal 15 3 3 2 3 6" xfId="29085" xr:uid="{00000000-0005-0000-0000-00005F310000}"/>
    <cellStyle name="Normal 15 3 3 2 4" xfId="3292" xr:uid="{00000000-0005-0000-0000-000060310000}"/>
    <cellStyle name="Normal 15 3 3 2 4 2" xfId="12249" xr:uid="{00000000-0005-0000-0000-000061310000}"/>
    <cellStyle name="Normal 15 3 3 2 4 2 2" xfId="25683" xr:uid="{00000000-0005-0000-0000-000062310000}"/>
    <cellStyle name="Normal 15 3 3 2 4 2 2 2" xfId="52595" xr:uid="{00000000-0005-0000-0000-000063310000}"/>
    <cellStyle name="Normal 15 3 3 2 4 2 3" xfId="39161" xr:uid="{00000000-0005-0000-0000-000064310000}"/>
    <cellStyle name="Normal 15 3 3 2 4 3" xfId="7771" xr:uid="{00000000-0005-0000-0000-000065310000}"/>
    <cellStyle name="Normal 15 3 3 2 4 3 2" xfId="21205" xr:uid="{00000000-0005-0000-0000-000066310000}"/>
    <cellStyle name="Normal 15 3 3 2 4 3 2 2" xfId="48117" xr:uid="{00000000-0005-0000-0000-000067310000}"/>
    <cellStyle name="Normal 15 3 3 2 4 3 3" xfId="34683" xr:uid="{00000000-0005-0000-0000-000068310000}"/>
    <cellStyle name="Normal 15 3 3 2 4 4" xfId="16726" xr:uid="{00000000-0005-0000-0000-000069310000}"/>
    <cellStyle name="Normal 15 3 3 2 4 4 2" xfId="43638" xr:uid="{00000000-0005-0000-0000-00006A310000}"/>
    <cellStyle name="Normal 15 3 3 2 4 5" xfId="30204" xr:uid="{00000000-0005-0000-0000-00006B310000}"/>
    <cellStyle name="Normal 15 3 3 2 5" xfId="10012" xr:uid="{00000000-0005-0000-0000-00006C310000}"/>
    <cellStyle name="Normal 15 3 3 2 5 2" xfId="23446" xr:uid="{00000000-0005-0000-0000-00006D310000}"/>
    <cellStyle name="Normal 15 3 3 2 5 2 2" xfId="50358" xr:uid="{00000000-0005-0000-0000-00006E310000}"/>
    <cellStyle name="Normal 15 3 3 2 5 3" xfId="36924" xr:uid="{00000000-0005-0000-0000-00006F310000}"/>
    <cellStyle name="Normal 15 3 3 2 6" xfId="5534" xr:uid="{00000000-0005-0000-0000-000070310000}"/>
    <cellStyle name="Normal 15 3 3 2 6 2" xfId="18968" xr:uid="{00000000-0005-0000-0000-000071310000}"/>
    <cellStyle name="Normal 15 3 3 2 6 2 2" xfId="45880" xr:uid="{00000000-0005-0000-0000-000072310000}"/>
    <cellStyle name="Normal 15 3 3 2 6 3" xfId="32446" xr:uid="{00000000-0005-0000-0000-000073310000}"/>
    <cellStyle name="Normal 15 3 3 2 7" xfId="14489" xr:uid="{00000000-0005-0000-0000-000074310000}"/>
    <cellStyle name="Normal 15 3 3 2 7 2" xfId="41401" xr:uid="{00000000-0005-0000-0000-000075310000}"/>
    <cellStyle name="Normal 15 3 3 2 8" xfId="27967" xr:uid="{00000000-0005-0000-0000-000076310000}"/>
    <cellStyle name="Normal 15 3 3 3" xfId="1279" xr:uid="{00000000-0005-0000-0000-000077310000}"/>
    <cellStyle name="Normal 15 3 3 3 2" xfId="2397" xr:uid="{00000000-0005-0000-0000-000078310000}"/>
    <cellStyle name="Normal 15 3 3 3 2 2" xfId="4634" xr:uid="{00000000-0005-0000-0000-000079310000}"/>
    <cellStyle name="Normal 15 3 3 3 2 2 2" xfId="13591" xr:uid="{00000000-0005-0000-0000-00007A310000}"/>
    <cellStyle name="Normal 15 3 3 3 2 2 2 2" xfId="27025" xr:uid="{00000000-0005-0000-0000-00007B310000}"/>
    <cellStyle name="Normal 15 3 3 3 2 2 2 2 2" xfId="53937" xr:uid="{00000000-0005-0000-0000-00007C310000}"/>
    <cellStyle name="Normal 15 3 3 3 2 2 2 3" xfId="40503" xr:uid="{00000000-0005-0000-0000-00007D310000}"/>
    <cellStyle name="Normal 15 3 3 3 2 2 3" xfId="9113" xr:uid="{00000000-0005-0000-0000-00007E310000}"/>
    <cellStyle name="Normal 15 3 3 3 2 2 3 2" xfId="22547" xr:uid="{00000000-0005-0000-0000-00007F310000}"/>
    <cellStyle name="Normal 15 3 3 3 2 2 3 2 2" xfId="49459" xr:uid="{00000000-0005-0000-0000-000080310000}"/>
    <cellStyle name="Normal 15 3 3 3 2 2 3 3" xfId="36025" xr:uid="{00000000-0005-0000-0000-000081310000}"/>
    <cellStyle name="Normal 15 3 3 3 2 2 4" xfId="18068" xr:uid="{00000000-0005-0000-0000-000082310000}"/>
    <cellStyle name="Normal 15 3 3 3 2 2 4 2" xfId="44980" xr:uid="{00000000-0005-0000-0000-000083310000}"/>
    <cellStyle name="Normal 15 3 3 3 2 2 5" xfId="31546" xr:uid="{00000000-0005-0000-0000-000084310000}"/>
    <cellStyle name="Normal 15 3 3 3 2 3" xfId="11354" xr:uid="{00000000-0005-0000-0000-000085310000}"/>
    <cellStyle name="Normal 15 3 3 3 2 3 2" xfId="24788" xr:uid="{00000000-0005-0000-0000-000086310000}"/>
    <cellStyle name="Normal 15 3 3 3 2 3 2 2" xfId="51700" xr:uid="{00000000-0005-0000-0000-000087310000}"/>
    <cellStyle name="Normal 15 3 3 3 2 3 3" xfId="38266" xr:uid="{00000000-0005-0000-0000-000088310000}"/>
    <cellStyle name="Normal 15 3 3 3 2 4" xfId="6876" xr:uid="{00000000-0005-0000-0000-000089310000}"/>
    <cellStyle name="Normal 15 3 3 3 2 4 2" xfId="20310" xr:uid="{00000000-0005-0000-0000-00008A310000}"/>
    <cellStyle name="Normal 15 3 3 3 2 4 2 2" xfId="47222" xr:uid="{00000000-0005-0000-0000-00008B310000}"/>
    <cellStyle name="Normal 15 3 3 3 2 4 3" xfId="33788" xr:uid="{00000000-0005-0000-0000-00008C310000}"/>
    <cellStyle name="Normal 15 3 3 3 2 5" xfId="15831" xr:uid="{00000000-0005-0000-0000-00008D310000}"/>
    <cellStyle name="Normal 15 3 3 3 2 5 2" xfId="42743" xr:uid="{00000000-0005-0000-0000-00008E310000}"/>
    <cellStyle name="Normal 15 3 3 3 2 6" xfId="29309" xr:uid="{00000000-0005-0000-0000-00008F310000}"/>
    <cellStyle name="Normal 15 3 3 3 3" xfId="3516" xr:uid="{00000000-0005-0000-0000-000090310000}"/>
    <cellStyle name="Normal 15 3 3 3 3 2" xfId="12473" xr:uid="{00000000-0005-0000-0000-000091310000}"/>
    <cellStyle name="Normal 15 3 3 3 3 2 2" xfId="25907" xr:uid="{00000000-0005-0000-0000-000092310000}"/>
    <cellStyle name="Normal 15 3 3 3 3 2 2 2" xfId="52819" xr:uid="{00000000-0005-0000-0000-000093310000}"/>
    <cellStyle name="Normal 15 3 3 3 3 2 3" xfId="39385" xr:uid="{00000000-0005-0000-0000-000094310000}"/>
    <cellStyle name="Normal 15 3 3 3 3 3" xfId="7995" xr:uid="{00000000-0005-0000-0000-000095310000}"/>
    <cellStyle name="Normal 15 3 3 3 3 3 2" xfId="21429" xr:uid="{00000000-0005-0000-0000-000096310000}"/>
    <cellStyle name="Normal 15 3 3 3 3 3 2 2" xfId="48341" xr:uid="{00000000-0005-0000-0000-000097310000}"/>
    <cellStyle name="Normal 15 3 3 3 3 3 3" xfId="34907" xr:uid="{00000000-0005-0000-0000-000098310000}"/>
    <cellStyle name="Normal 15 3 3 3 3 4" xfId="16950" xr:uid="{00000000-0005-0000-0000-000099310000}"/>
    <cellStyle name="Normal 15 3 3 3 3 4 2" xfId="43862" xr:uid="{00000000-0005-0000-0000-00009A310000}"/>
    <cellStyle name="Normal 15 3 3 3 3 5" xfId="30428" xr:uid="{00000000-0005-0000-0000-00009B310000}"/>
    <cellStyle name="Normal 15 3 3 3 4" xfId="10236" xr:uid="{00000000-0005-0000-0000-00009C310000}"/>
    <cellStyle name="Normal 15 3 3 3 4 2" xfId="23670" xr:uid="{00000000-0005-0000-0000-00009D310000}"/>
    <cellStyle name="Normal 15 3 3 3 4 2 2" xfId="50582" xr:uid="{00000000-0005-0000-0000-00009E310000}"/>
    <cellStyle name="Normal 15 3 3 3 4 3" xfId="37148" xr:uid="{00000000-0005-0000-0000-00009F310000}"/>
    <cellStyle name="Normal 15 3 3 3 5" xfId="5758" xr:uid="{00000000-0005-0000-0000-0000A0310000}"/>
    <cellStyle name="Normal 15 3 3 3 5 2" xfId="19192" xr:uid="{00000000-0005-0000-0000-0000A1310000}"/>
    <cellStyle name="Normal 15 3 3 3 5 2 2" xfId="46104" xr:uid="{00000000-0005-0000-0000-0000A2310000}"/>
    <cellStyle name="Normal 15 3 3 3 5 3" xfId="32670" xr:uid="{00000000-0005-0000-0000-0000A3310000}"/>
    <cellStyle name="Normal 15 3 3 3 6" xfId="14713" xr:uid="{00000000-0005-0000-0000-0000A4310000}"/>
    <cellStyle name="Normal 15 3 3 3 6 2" xfId="41625" xr:uid="{00000000-0005-0000-0000-0000A5310000}"/>
    <cellStyle name="Normal 15 3 3 3 7" xfId="28191" xr:uid="{00000000-0005-0000-0000-0000A6310000}"/>
    <cellStyle name="Normal 15 3 3 4" xfId="1502" xr:uid="{00000000-0005-0000-0000-0000A7310000}"/>
    <cellStyle name="Normal 15 3 3 4 2" xfId="2620" xr:uid="{00000000-0005-0000-0000-0000A8310000}"/>
    <cellStyle name="Normal 15 3 3 4 2 2" xfId="4857" xr:uid="{00000000-0005-0000-0000-0000A9310000}"/>
    <cellStyle name="Normal 15 3 3 4 2 2 2" xfId="13814" xr:uid="{00000000-0005-0000-0000-0000AA310000}"/>
    <cellStyle name="Normal 15 3 3 4 2 2 2 2" xfId="27248" xr:uid="{00000000-0005-0000-0000-0000AB310000}"/>
    <cellStyle name="Normal 15 3 3 4 2 2 2 2 2" xfId="54160" xr:uid="{00000000-0005-0000-0000-0000AC310000}"/>
    <cellStyle name="Normal 15 3 3 4 2 2 2 3" xfId="40726" xr:uid="{00000000-0005-0000-0000-0000AD310000}"/>
    <cellStyle name="Normal 15 3 3 4 2 2 3" xfId="9336" xr:uid="{00000000-0005-0000-0000-0000AE310000}"/>
    <cellStyle name="Normal 15 3 3 4 2 2 3 2" xfId="22770" xr:uid="{00000000-0005-0000-0000-0000AF310000}"/>
    <cellStyle name="Normal 15 3 3 4 2 2 3 2 2" xfId="49682" xr:uid="{00000000-0005-0000-0000-0000B0310000}"/>
    <cellStyle name="Normal 15 3 3 4 2 2 3 3" xfId="36248" xr:uid="{00000000-0005-0000-0000-0000B1310000}"/>
    <cellStyle name="Normal 15 3 3 4 2 2 4" xfId="18291" xr:uid="{00000000-0005-0000-0000-0000B2310000}"/>
    <cellStyle name="Normal 15 3 3 4 2 2 4 2" xfId="45203" xr:uid="{00000000-0005-0000-0000-0000B3310000}"/>
    <cellStyle name="Normal 15 3 3 4 2 2 5" xfId="31769" xr:uid="{00000000-0005-0000-0000-0000B4310000}"/>
    <cellStyle name="Normal 15 3 3 4 2 3" xfId="11577" xr:uid="{00000000-0005-0000-0000-0000B5310000}"/>
    <cellStyle name="Normal 15 3 3 4 2 3 2" xfId="25011" xr:uid="{00000000-0005-0000-0000-0000B6310000}"/>
    <cellStyle name="Normal 15 3 3 4 2 3 2 2" xfId="51923" xr:uid="{00000000-0005-0000-0000-0000B7310000}"/>
    <cellStyle name="Normal 15 3 3 4 2 3 3" xfId="38489" xr:uid="{00000000-0005-0000-0000-0000B8310000}"/>
    <cellStyle name="Normal 15 3 3 4 2 4" xfId="7099" xr:uid="{00000000-0005-0000-0000-0000B9310000}"/>
    <cellStyle name="Normal 15 3 3 4 2 4 2" xfId="20533" xr:uid="{00000000-0005-0000-0000-0000BA310000}"/>
    <cellStyle name="Normal 15 3 3 4 2 4 2 2" xfId="47445" xr:uid="{00000000-0005-0000-0000-0000BB310000}"/>
    <cellStyle name="Normal 15 3 3 4 2 4 3" xfId="34011" xr:uid="{00000000-0005-0000-0000-0000BC310000}"/>
    <cellStyle name="Normal 15 3 3 4 2 5" xfId="16054" xr:uid="{00000000-0005-0000-0000-0000BD310000}"/>
    <cellStyle name="Normal 15 3 3 4 2 5 2" xfId="42966" xr:uid="{00000000-0005-0000-0000-0000BE310000}"/>
    <cellStyle name="Normal 15 3 3 4 2 6" xfId="29532" xr:uid="{00000000-0005-0000-0000-0000BF310000}"/>
    <cellStyle name="Normal 15 3 3 4 3" xfId="3739" xr:uid="{00000000-0005-0000-0000-0000C0310000}"/>
    <cellStyle name="Normal 15 3 3 4 3 2" xfId="12696" xr:uid="{00000000-0005-0000-0000-0000C1310000}"/>
    <cellStyle name="Normal 15 3 3 4 3 2 2" xfId="26130" xr:uid="{00000000-0005-0000-0000-0000C2310000}"/>
    <cellStyle name="Normal 15 3 3 4 3 2 2 2" xfId="53042" xr:uid="{00000000-0005-0000-0000-0000C3310000}"/>
    <cellStyle name="Normal 15 3 3 4 3 2 3" xfId="39608" xr:uid="{00000000-0005-0000-0000-0000C4310000}"/>
    <cellStyle name="Normal 15 3 3 4 3 3" xfId="8218" xr:uid="{00000000-0005-0000-0000-0000C5310000}"/>
    <cellStyle name="Normal 15 3 3 4 3 3 2" xfId="21652" xr:uid="{00000000-0005-0000-0000-0000C6310000}"/>
    <cellStyle name="Normal 15 3 3 4 3 3 2 2" xfId="48564" xr:uid="{00000000-0005-0000-0000-0000C7310000}"/>
    <cellStyle name="Normal 15 3 3 4 3 3 3" xfId="35130" xr:uid="{00000000-0005-0000-0000-0000C8310000}"/>
    <cellStyle name="Normal 15 3 3 4 3 4" xfId="17173" xr:uid="{00000000-0005-0000-0000-0000C9310000}"/>
    <cellStyle name="Normal 15 3 3 4 3 4 2" xfId="44085" xr:uid="{00000000-0005-0000-0000-0000CA310000}"/>
    <cellStyle name="Normal 15 3 3 4 3 5" xfId="30651" xr:uid="{00000000-0005-0000-0000-0000CB310000}"/>
    <cellStyle name="Normal 15 3 3 4 4" xfId="10459" xr:uid="{00000000-0005-0000-0000-0000CC310000}"/>
    <cellStyle name="Normal 15 3 3 4 4 2" xfId="23893" xr:uid="{00000000-0005-0000-0000-0000CD310000}"/>
    <cellStyle name="Normal 15 3 3 4 4 2 2" xfId="50805" xr:uid="{00000000-0005-0000-0000-0000CE310000}"/>
    <cellStyle name="Normal 15 3 3 4 4 3" xfId="37371" xr:uid="{00000000-0005-0000-0000-0000CF310000}"/>
    <cellStyle name="Normal 15 3 3 4 5" xfId="5981" xr:uid="{00000000-0005-0000-0000-0000D0310000}"/>
    <cellStyle name="Normal 15 3 3 4 5 2" xfId="19415" xr:uid="{00000000-0005-0000-0000-0000D1310000}"/>
    <cellStyle name="Normal 15 3 3 4 5 2 2" xfId="46327" xr:uid="{00000000-0005-0000-0000-0000D2310000}"/>
    <cellStyle name="Normal 15 3 3 4 5 3" xfId="32893" xr:uid="{00000000-0005-0000-0000-0000D3310000}"/>
    <cellStyle name="Normal 15 3 3 4 6" xfId="14936" xr:uid="{00000000-0005-0000-0000-0000D4310000}"/>
    <cellStyle name="Normal 15 3 3 4 6 2" xfId="41848" xr:uid="{00000000-0005-0000-0000-0000D5310000}"/>
    <cellStyle name="Normal 15 3 3 4 7" xfId="28414" xr:uid="{00000000-0005-0000-0000-0000D6310000}"/>
    <cellStyle name="Normal 15 3 3 5" xfId="1950" xr:uid="{00000000-0005-0000-0000-0000D7310000}"/>
    <cellStyle name="Normal 15 3 3 5 2" xfId="4187" xr:uid="{00000000-0005-0000-0000-0000D8310000}"/>
    <cellStyle name="Normal 15 3 3 5 2 2" xfId="13144" xr:uid="{00000000-0005-0000-0000-0000D9310000}"/>
    <cellStyle name="Normal 15 3 3 5 2 2 2" xfId="26578" xr:uid="{00000000-0005-0000-0000-0000DA310000}"/>
    <cellStyle name="Normal 15 3 3 5 2 2 2 2" xfId="53490" xr:uid="{00000000-0005-0000-0000-0000DB310000}"/>
    <cellStyle name="Normal 15 3 3 5 2 2 3" xfId="40056" xr:uid="{00000000-0005-0000-0000-0000DC310000}"/>
    <cellStyle name="Normal 15 3 3 5 2 3" xfId="8666" xr:uid="{00000000-0005-0000-0000-0000DD310000}"/>
    <cellStyle name="Normal 15 3 3 5 2 3 2" xfId="22100" xr:uid="{00000000-0005-0000-0000-0000DE310000}"/>
    <cellStyle name="Normal 15 3 3 5 2 3 2 2" xfId="49012" xr:uid="{00000000-0005-0000-0000-0000DF310000}"/>
    <cellStyle name="Normal 15 3 3 5 2 3 3" xfId="35578" xr:uid="{00000000-0005-0000-0000-0000E0310000}"/>
    <cellStyle name="Normal 15 3 3 5 2 4" xfId="17621" xr:uid="{00000000-0005-0000-0000-0000E1310000}"/>
    <cellStyle name="Normal 15 3 3 5 2 4 2" xfId="44533" xr:uid="{00000000-0005-0000-0000-0000E2310000}"/>
    <cellStyle name="Normal 15 3 3 5 2 5" xfId="31099" xr:uid="{00000000-0005-0000-0000-0000E3310000}"/>
    <cellStyle name="Normal 15 3 3 5 3" xfId="10907" xr:uid="{00000000-0005-0000-0000-0000E4310000}"/>
    <cellStyle name="Normal 15 3 3 5 3 2" xfId="24341" xr:uid="{00000000-0005-0000-0000-0000E5310000}"/>
    <cellStyle name="Normal 15 3 3 5 3 2 2" xfId="51253" xr:uid="{00000000-0005-0000-0000-0000E6310000}"/>
    <cellStyle name="Normal 15 3 3 5 3 3" xfId="37819" xr:uid="{00000000-0005-0000-0000-0000E7310000}"/>
    <cellStyle name="Normal 15 3 3 5 4" xfId="6429" xr:uid="{00000000-0005-0000-0000-0000E8310000}"/>
    <cellStyle name="Normal 15 3 3 5 4 2" xfId="19863" xr:uid="{00000000-0005-0000-0000-0000E9310000}"/>
    <cellStyle name="Normal 15 3 3 5 4 2 2" xfId="46775" xr:uid="{00000000-0005-0000-0000-0000EA310000}"/>
    <cellStyle name="Normal 15 3 3 5 4 3" xfId="33341" xr:uid="{00000000-0005-0000-0000-0000EB310000}"/>
    <cellStyle name="Normal 15 3 3 5 5" xfId="15384" xr:uid="{00000000-0005-0000-0000-0000EC310000}"/>
    <cellStyle name="Normal 15 3 3 5 5 2" xfId="42296" xr:uid="{00000000-0005-0000-0000-0000ED310000}"/>
    <cellStyle name="Normal 15 3 3 5 6" xfId="28862" xr:uid="{00000000-0005-0000-0000-0000EE310000}"/>
    <cellStyle name="Normal 15 3 3 6" xfId="3069" xr:uid="{00000000-0005-0000-0000-0000EF310000}"/>
    <cellStyle name="Normal 15 3 3 6 2" xfId="12026" xr:uid="{00000000-0005-0000-0000-0000F0310000}"/>
    <cellStyle name="Normal 15 3 3 6 2 2" xfId="25460" xr:uid="{00000000-0005-0000-0000-0000F1310000}"/>
    <cellStyle name="Normal 15 3 3 6 2 2 2" xfId="52372" xr:uid="{00000000-0005-0000-0000-0000F2310000}"/>
    <cellStyle name="Normal 15 3 3 6 2 3" xfId="38938" xr:uid="{00000000-0005-0000-0000-0000F3310000}"/>
    <cellStyle name="Normal 15 3 3 6 3" xfId="7548" xr:uid="{00000000-0005-0000-0000-0000F4310000}"/>
    <cellStyle name="Normal 15 3 3 6 3 2" xfId="20982" xr:uid="{00000000-0005-0000-0000-0000F5310000}"/>
    <cellStyle name="Normal 15 3 3 6 3 2 2" xfId="47894" xr:uid="{00000000-0005-0000-0000-0000F6310000}"/>
    <cellStyle name="Normal 15 3 3 6 3 3" xfId="34460" xr:uid="{00000000-0005-0000-0000-0000F7310000}"/>
    <cellStyle name="Normal 15 3 3 6 4" xfId="16503" xr:uid="{00000000-0005-0000-0000-0000F8310000}"/>
    <cellStyle name="Normal 15 3 3 6 4 2" xfId="43415" xr:uid="{00000000-0005-0000-0000-0000F9310000}"/>
    <cellStyle name="Normal 15 3 3 6 5" xfId="29981" xr:uid="{00000000-0005-0000-0000-0000FA310000}"/>
    <cellStyle name="Normal 15 3 3 7" xfId="9789" xr:uid="{00000000-0005-0000-0000-0000FB310000}"/>
    <cellStyle name="Normal 15 3 3 7 2" xfId="23223" xr:uid="{00000000-0005-0000-0000-0000FC310000}"/>
    <cellStyle name="Normal 15 3 3 7 2 2" xfId="50135" xr:uid="{00000000-0005-0000-0000-0000FD310000}"/>
    <cellStyle name="Normal 15 3 3 7 3" xfId="36701" xr:uid="{00000000-0005-0000-0000-0000FE310000}"/>
    <cellStyle name="Normal 15 3 3 8" xfId="5311" xr:uid="{00000000-0005-0000-0000-0000FF310000}"/>
    <cellStyle name="Normal 15 3 3 8 2" xfId="18745" xr:uid="{00000000-0005-0000-0000-000000320000}"/>
    <cellStyle name="Normal 15 3 3 8 2 2" xfId="45657" xr:uid="{00000000-0005-0000-0000-000001320000}"/>
    <cellStyle name="Normal 15 3 3 8 3" xfId="32223" xr:uid="{00000000-0005-0000-0000-000002320000}"/>
    <cellStyle name="Normal 15 3 3 9" xfId="14266" xr:uid="{00000000-0005-0000-0000-000003320000}"/>
    <cellStyle name="Normal 15 3 3 9 2" xfId="41178" xr:uid="{00000000-0005-0000-0000-000004320000}"/>
    <cellStyle name="Normal 15 3 4" xfId="982" xr:uid="{00000000-0005-0000-0000-000005320000}"/>
    <cellStyle name="Normal 15 3 4 2" xfId="1653" xr:uid="{00000000-0005-0000-0000-000006320000}"/>
    <cellStyle name="Normal 15 3 4 2 2" xfId="2771" xr:uid="{00000000-0005-0000-0000-000007320000}"/>
    <cellStyle name="Normal 15 3 4 2 2 2" xfId="5008" xr:uid="{00000000-0005-0000-0000-000008320000}"/>
    <cellStyle name="Normal 15 3 4 2 2 2 2" xfId="13965" xr:uid="{00000000-0005-0000-0000-000009320000}"/>
    <cellStyle name="Normal 15 3 4 2 2 2 2 2" xfId="27399" xr:uid="{00000000-0005-0000-0000-00000A320000}"/>
    <cellStyle name="Normal 15 3 4 2 2 2 2 2 2" xfId="54311" xr:uid="{00000000-0005-0000-0000-00000B320000}"/>
    <cellStyle name="Normal 15 3 4 2 2 2 2 3" xfId="40877" xr:uid="{00000000-0005-0000-0000-00000C320000}"/>
    <cellStyle name="Normal 15 3 4 2 2 2 3" xfId="9487" xr:uid="{00000000-0005-0000-0000-00000D320000}"/>
    <cellStyle name="Normal 15 3 4 2 2 2 3 2" xfId="22921" xr:uid="{00000000-0005-0000-0000-00000E320000}"/>
    <cellStyle name="Normal 15 3 4 2 2 2 3 2 2" xfId="49833" xr:uid="{00000000-0005-0000-0000-00000F320000}"/>
    <cellStyle name="Normal 15 3 4 2 2 2 3 3" xfId="36399" xr:uid="{00000000-0005-0000-0000-000010320000}"/>
    <cellStyle name="Normal 15 3 4 2 2 2 4" xfId="18442" xr:uid="{00000000-0005-0000-0000-000011320000}"/>
    <cellStyle name="Normal 15 3 4 2 2 2 4 2" xfId="45354" xr:uid="{00000000-0005-0000-0000-000012320000}"/>
    <cellStyle name="Normal 15 3 4 2 2 2 5" xfId="31920" xr:uid="{00000000-0005-0000-0000-000013320000}"/>
    <cellStyle name="Normal 15 3 4 2 2 3" xfId="11728" xr:uid="{00000000-0005-0000-0000-000014320000}"/>
    <cellStyle name="Normal 15 3 4 2 2 3 2" xfId="25162" xr:uid="{00000000-0005-0000-0000-000015320000}"/>
    <cellStyle name="Normal 15 3 4 2 2 3 2 2" xfId="52074" xr:uid="{00000000-0005-0000-0000-000016320000}"/>
    <cellStyle name="Normal 15 3 4 2 2 3 3" xfId="38640" xr:uid="{00000000-0005-0000-0000-000017320000}"/>
    <cellStyle name="Normal 15 3 4 2 2 4" xfId="7250" xr:uid="{00000000-0005-0000-0000-000018320000}"/>
    <cellStyle name="Normal 15 3 4 2 2 4 2" xfId="20684" xr:uid="{00000000-0005-0000-0000-000019320000}"/>
    <cellStyle name="Normal 15 3 4 2 2 4 2 2" xfId="47596" xr:uid="{00000000-0005-0000-0000-00001A320000}"/>
    <cellStyle name="Normal 15 3 4 2 2 4 3" xfId="34162" xr:uid="{00000000-0005-0000-0000-00001B320000}"/>
    <cellStyle name="Normal 15 3 4 2 2 5" xfId="16205" xr:uid="{00000000-0005-0000-0000-00001C320000}"/>
    <cellStyle name="Normal 15 3 4 2 2 5 2" xfId="43117" xr:uid="{00000000-0005-0000-0000-00001D320000}"/>
    <cellStyle name="Normal 15 3 4 2 2 6" xfId="29683" xr:uid="{00000000-0005-0000-0000-00001E320000}"/>
    <cellStyle name="Normal 15 3 4 2 3" xfId="3890" xr:uid="{00000000-0005-0000-0000-00001F320000}"/>
    <cellStyle name="Normal 15 3 4 2 3 2" xfId="12847" xr:uid="{00000000-0005-0000-0000-000020320000}"/>
    <cellStyle name="Normal 15 3 4 2 3 2 2" xfId="26281" xr:uid="{00000000-0005-0000-0000-000021320000}"/>
    <cellStyle name="Normal 15 3 4 2 3 2 2 2" xfId="53193" xr:uid="{00000000-0005-0000-0000-000022320000}"/>
    <cellStyle name="Normal 15 3 4 2 3 2 3" xfId="39759" xr:uid="{00000000-0005-0000-0000-000023320000}"/>
    <cellStyle name="Normal 15 3 4 2 3 3" xfId="8369" xr:uid="{00000000-0005-0000-0000-000024320000}"/>
    <cellStyle name="Normal 15 3 4 2 3 3 2" xfId="21803" xr:uid="{00000000-0005-0000-0000-000025320000}"/>
    <cellStyle name="Normal 15 3 4 2 3 3 2 2" xfId="48715" xr:uid="{00000000-0005-0000-0000-000026320000}"/>
    <cellStyle name="Normal 15 3 4 2 3 3 3" xfId="35281" xr:uid="{00000000-0005-0000-0000-000027320000}"/>
    <cellStyle name="Normal 15 3 4 2 3 4" xfId="17324" xr:uid="{00000000-0005-0000-0000-000028320000}"/>
    <cellStyle name="Normal 15 3 4 2 3 4 2" xfId="44236" xr:uid="{00000000-0005-0000-0000-000029320000}"/>
    <cellStyle name="Normal 15 3 4 2 3 5" xfId="30802" xr:uid="{00000000-0005-0000-0000-00002A320000}"/>
    <cellStyle name="Normal 15 3 4 2 4" xfId="10610" xr:uid="{00000000-0005-0000-0000-00002B320000}"/>
    <cellStyle name="Normal 15 3 4 2 4 2" xfId="24044" xr:uid="{00000000-0005-0000-0000-00002C320000}"/>
    <cellStyle name="Normal 15 3 4 2 4 2 2" xfId="50956" xr:uid="{00000000-0005-0000-0000-00002D320000}"/>
    <cellStyle name="Normal 15 3 4 2 4 3" xfId="37522" xr:uid="{00000000-0005-0000-0000-00002E320000}"/>
    <cellStyle name="Normal 15 3 4 2 5" xfId="6132" xr:uid="{00000000-0005-0000-0000-00002F320000}"/>
    <cellStyle name="Normal 15 3 4 2 5 2" xfId="19566" xr:uid="{00000000-0005-0000-0000-000030320000}"/>
    <cellStyle name="Normal 15 3 4 2 5 2 2" xfId="46478" xr:uid="{00000000-0005-0000-0000-000031320000}"/>
    <cellStyle name="Normal 15 3 4 2 5 3" xfId="33044" xr:uid="{00000000-0005-0000-0000-000032320000}"/>
    <cellStyle name="Normal 15 3 4 2 6" xfId="15087" xr:uid="{00000000-0005-0000-0000-000033320000}"/>
    <cellStyle name="Normal 15 3 4 2 6 2" xfId="41999" xr:uid="{00000000-0005-0000-0000-000034320000}"/>
    <cellStyle name="Normal 15 3 4 2 7" xfId="28565" xr:uid="{00000000-0005-0000-0000-000035320000}"/>
    <cellStyle name="Normal 15 3 4 3" xfId="2101" xr:uid="{00000000-0005-0000-0000-000036320000}"/>
    <cellStyle name="Normal 15 3 4 3 2" xfId="4338" xr:uid="{00000000-0005-0000-0000-000037320000}"/>
    <cellStyle name="Normal 15 3 4 3 2 2" xfId="13295" xr:uid="{00000000-0005-0000-0000-000038320000}"/>
    <cellStyle name="Normal 15 3 4 3 2 2 2" xfId="26729" xr:uid="{00000000-0005-0000-0000-000039320000}"/>
    <cellStyle name="Normal 15 3 4 3 2 2 2 2" xfId="53641" xr:uid="{00000000-0005-0000-0000-00003A320000}"/>
    <cellStyle name="Normal 15 3 4 3 2 2 3" xfId="40207" xr:uid="{00000000-0005-0000-0000-00003B320000}"/>
    <cellStyle name="Normal 15 3 4 3 2 3" xfId="8817" xr:uid="{00000000-0005-0000-0000-00003C320000}"/>
    <cellStyle name="Normal 15 3 4 3 2 3 2" xfId="22251" xr:uid="{00000000-0005-0000-0000-00003D320000}"/>
    <cellStyle name="Normal 15 3 4 3 2 3 2 2" xfId="49163" xr:uid="{00000000-0005-0000-0000-00003E320000}"/>
    <cellStyle name="Normal 15 3 4 3 2 3 3" xfId="35729" xr:uid="{00000000-0005-0000-0000-00003F320000}"/>
    <cellStyle name="Normal 15 3 4 3 2 4" xfId="17772" xr:uid="{00000000-0005-0000-0000-000040320000}"/>
    <cellStyle name="Normal 15 3 4 3 2 4 2" xfId="44684" xr:uid="{00000000-0005-0000-0000-000041320000}"/>
    <cellStyle name="Normal 15 3 4 3 2 5" xfId="31250" xr:uid="{00000000-0005-0000-0000-000042320000}"/>
    <cellStyle name="Normal 15 3 4 3 3" xfId="11058" xr:uid="{00000000-0005-0000-0000-000043320000}"/>
    <cellStyle name="Normal 15 3 4 3 3 2" xfId="24492" xr:uid="{00000000-0005-0000-0000-000044320000}"/>
    <cellStyle name="Normal 15 3 4 3 3 2 2" xfId="51404" xr:uid="{00000000-0005-0000-0000-000045320000}"/>
    <cellStyle name="Normal 15 3 4 3 3 3" xfId="37970" xr:uid="{00000000-0005-0000-0000-000046320000}"/>
    <cellStyle name="Normal 15 3 4 3 4" xfId="6580" xr:uid="{00000000-0005-0000-0000-000047320000}"/>
    <cellStyle name="Normal 15 3 4 3 4 2" xfId="20014" xr:uid="{00000000-0005-0000-0000-000048320000}"/>
    <cellStyle name="Normal 15 3 4 3 4 2 2" xfId="46926" xr:uid="{00000000-0005-0000-0000-000049320000}"/>
    <cellStyle name="Normal 15 3 4 3 4 3" xfId="33492" xr:uid="{00000000-0005-0000-0000-00004A320000}"/>
    <cellStyle name="Normal 15 3 4 3 5" xfId="15535" xr:uid="{00000000-0005-0000-0000-00004B320000}"/>
    <cellStyle name="Normal 15 3 4 3 5 2" xfId="42447" xr:uid="{00000000-0005-0000-0000-00004C320000}"/>
    <cellStyle name="Normal 15 3 4 3 6" xfId="29013" xr:uid="{00000000-0005-0000-0000-00004D320000}"/>
    <cellStyle name="Normal 15 3 4 4" xfId="3220" xr:uid="{00000000-0005-0000-0000-00004E320000}"/>
    <cellStyle name="Normal 15 3 4 4 2" xfId="12177" xr:uid="{00000000-0005-0000-0000-00004F320000}"/>
    <cellStyle name="Normal 15 3 4 4 2 2" xfId="25611" xr:uid="{00000000-0005-0000-0000-000050320000}"/>
    <cellStyle name="Normal 15 3 4 4 2 2 2" xfId="52523" xr:uid="{00000000-0005-0000-0000-000051320000}"/>
    <cellStyle name="Normal 15 3 4 4 2 3" xfId="39089" xr:uid="{00000000-0005-0000-0000-000052320000}"/>
    <cellStyle name="Normal 15 3 4 4 3" xfId="7699" xr:uid="{00000000-0005-0000-0000-000053320000}"/>
    <cellStyle name="Normal 15 3 4 4 3 2" xfId="21133" xr:uid="{00000000-0005-0000-0000-000054320000}"/>
    <cellStyle name="Normal 15 3 4 4 3 2 2" xfId="48045" xr:uid="{00000000-0005-0000-0000-000055320000}"/>
    <cellStyle name="Normal 15 3 4 4 3 3" xfId="34611" xr:uid="{00000000-0005-0000-0000-000056320000}"/>
    <cellStyle name="Normal 15 3 4 4 4" xfId="16654" xr:uid="{00000000-0005-0000-0000-000057320000}"/>
    <cellStyle name="Normal 15 3 4 4 4 2" xfId="43566" xr:uid="{00000000-0005-0000-0000-000058320000}"/>
    <cellStyle name="Normal 15 3 4 4 5" xfId="30132" xr:uid="{00000000-0005-0000-0000-000059320000}"/>
    <cellStyle name="Normal 15 3 4 5" xfId="9940" xr:uid="{00000000-0005-0000-0000-00005A320000}"/>
    <cellStyle name="Normal 15 3 4 5 2" xfId="23374" xr:uid="{00000000-0005-0000-0000-00005B320000}"/>
    <cellStyle name="Normal 15 3 4 5 2 2" xfId="50286" xr:uid="{00000000-0005-0000-0000-00005C320000}"/>
    <cellStyle name="Normal 15 3 4 5 3" xfId="36852" xr:uid="{00000000-0005-0000-0000-00005D320000}"/>
    <cellStyle name="Normal 15 3 4 6" xfId="5462" xr:uid="{00000000-0005-0000-0000-00005E320000}"/>
    <cellStyle name="Normal 15 3 4 6 2" xfId="18896" xr:uid="{00000000-0005-0000-0000-00005F320000}"/>
    <cellStyle name="Normal 15 3 4 6 2 2" xfId="45808" xr:uid="{00000000-0005-0000-0000-000060320000}"/>
    <cellStyle name="Normal 15 3 4 6 3" xfId="32374" xr:uid="{00000000-0005-0000-0000-000061320000}"/>
    <cellStyle name="Normal 15 3 4 7" xfId="14417" xr:uid="{00000000-0005-0000-0000-000062320000}"/>
    <cellStyle name="Normal 15 3 4 7 2" xfId="41329" xr:uid="{00000000-0005-0000-0000-000063320000}"/>
    <cellStyle name="Normal 15 3 4 8" xfId="27895" xr:uid="{00000000-0005-0000-0000-000064320000}"/>
    <cellStyle name="Normal 15 3 5" xfId="1207" xr:uid="{00000000-0005-0000-0000-000065320000}"/>
    <cellStyle name="Normal 15 3 5 2" xfId="2325" xr:uid="{00000000-0005-0000-0000-000066320000}"/>
    <cellStyle name="Normal 15 3 5 2 2" xfId="4562" xr:uid="{00000000-0005-0000-0000-000067320000}"/>
    <cellStyle name="Normal 15 3 5 2 2 2" xfId="13519" xr:uid="{00000000-0005-0000-0000-000068320000}"/>
    <cellStyle name="Normal 15 3 5 2 2 2 2" xfId="26953" xr:uid="{00000000-0005-0000-0000-000069320000}"/>
    <cellStyle name="Normal 15 3 5 2 2 2 2 2" xfId="53865" xr:uid="{00000000-0005-0000-0000-00006A320000}"/>
    <cellStyle name="Normal 15 3 5 2 2 2 3" xfId="40431" xr:uid="{00000000-0005-0000-0000-00006B320000}"/>
    <cellStyle name="Normal 15 3 5 2 2 3" xfId="9041" xr:uid="{00000000-0005-0000-0000-00006C320000}"/>
    <cellStyle name="Normal 15 3 5 2 2 3 2" xfId="22475" xr:uid="{00000000-0005-0000-0000-00006D320000}"/>
    <cellStyle name="Normal 15 3 5 2 2 3 2 2" xfId="49387" xr:uid="{00000000-0005-0000-0000-00006E320000}"/>
    <cellStyle name="Normal 15 3 5 2 2 3 3" xfId="35953" xr:uid="{00000000-0005-0000-0000-00006F320000}"/>
    <cellStyle name="Normal 15 3 5 2 2 4" xfId="17996" xr:uid="{00000000-0005-0000-0000-000070320000}"/>
    <cellStyle name="Normal 15 3 5 2 2 4 2" xfId="44908" xr:uid="{00000000-0005-0000-0000-000071320000}"/>
    <cellStyle name="Normal 15 3 5 2 2 5" xfId="31474" xr:uid="{00000000-0005-0000-0000-000072320000}"/>
    <cellStyle name="Normal 15 3 5 2 3" xfId="11282" xr:uid="{00000000-0005-0000-0000-000073320000}"/>
    <cellStyle name="Normal 15 3 5 2 3 2" xfId="24716" xr:uid="{00000000-0005-0000-0000-000074320000}"/>
    <cellStyle name="Normal 15 3 5 2 3 2 2" xfId="51628" xr:uid="{00000000-0005-0000-0000-000075320000}"/>
    <cellStyle name="Normal 15 3 5 2 3 3" xfId="38194" xr:uid="{00000000-0005-0000-0000-000076320000}"/>
    <cellStyle name="Normal 15 3 5 2 4" xfId="6804" xr:uid="{00000000-0005-0000-0000-000077320000}"/>
    <cellStyle name="Normal 15 3 5 2 4 2" xfId="20238" xr:uid="{00000000-0005-0000-0000-000078320000}"/>
    <cellStyle name="Normal 15 3 5 2 4 2 2" xfId="47150" xr:uid="{00000000-0005-0000-0000-000079320000}"/>
    <cellStyle name="Normal 15 3 5 2 4 3" xfId="33716" xr:uid="{00000000-0005-0000-0000-00007A320000}"/>
    <cellStyle name="Normal 15 3 5 2 5" xfId="15759" xr:uid="{00000000-0005-0000-0000-00007B320000}"/>
    <cellStyle name="Normal 15 3 5 2 5 2" xfId="42671" xr:uid="{00000000-0005-0000-0000-00007C320000}"/>
    <cellStyle name="Normal 15 3 5 2 6" xfId="29237" xr:uid="{00000000-0005-0000-0000-00007D320000}"/>
    <cellStyle name="Normal 15 3 5 3" xfId="3444" xr:uid="{00000000-0005-0000-0000-00007E320000}"/>
    <cellStyle name="Normal 15 3 5 3 2" xfId="12401" xr:uid="{00000000-0005-0000-0000-00007F320000}"/>
    <cellStyle name="Normal 15 3 5 3 2 2" xfId="25835" xr:uid="{00000000-0005-0000-0000-000080320000}"/>
    <cellStyle name="Normal 15 3 5 3 2 2 2" xfId="52747" xr:uid="{00000000-0005-0000-0000-000081320000}"/>
    <cellStyle name="Normal 15 3 5 3 2 3" xfId="39313" xr:uid="{00000000-0005-0000-0000-000082320000}"/>
    <cellStyle name="Normal 15 3 5 3 3" xfId="7923" xr:uid="{00000000-0005-0000-0000-000083320000}"/>
    <cellStyle name="Normal 15 3 5 3 3 2" xfId="21357" xr:uid="{00000000-0005-0000-0000-000084320000}"/>
    <cellStyle name="Normal 15 3 5 3 3 2 2" xfId="48269" xr:uid="{00000000-0005-0000-0000-000085320000}"/>
    <cellStyle name="Normal 15 3 5 3 3 3" xfId="34835" xr:uid="{00000000-0005-0000-0000-000086320000}"/>
    <cellStyle name="Normal 15 3 5 3 4" xfId="16878" xr:uid="{00000000-0005-0000-0000-000087320000}"/>
    <cellStyle name="Normal 15 3 5 3 4 2" xfId="43790" xr:uid="{00000000-0005-0000-0000-000088320000}"/>
    <cellStyle name="Normal 15 3 5 3 5" xfId="30356" xr:uid="{00000000-0005-0000-0000-000089320000}"/>
    <cellStyle name="Normal 15 3 5 4" xfId="10164" xr:uid="{00000000-0005-0000-0000-00008A320000}"/>
    <cellStyle name="Normal 15 3 5 4 2" xfId="23598" xr:uid="{00000000-0005-0000-0000-00008B320000}"/>
    <cellStyle name="Normal 15 3 5 4 2 2" xfId="50510" xr:uid="{00000000-0005-0000-0000-00008C320000}"/>
    <cellStyle name="Normal 15 3 5 4 3" xfId="37076" xr:uid="{00000000-0005-0000-0000-00008D320000}"/>
    <cellStyle name="Normal 15 3 5 5" xfId="5686" xr:uid="{00000000-0005-0000-0000-00008E320000}"/>
    <cellStyle name="Normal 15 3 5 5 2" xfId="19120" xr:uid="{00000000-0005-0000-0000-00008F320000}"/>
    <cellStyle name="Normal 15 3 5 5 2 2" xfId="46032" xr:uid="{00000000-0005-0000-0000-000090320000}"/>
    <cellStyle name="Normal 15 3 5 5 3" xfId="32598" xr:uid="{00000000-0005-0000-0000-000091320000}"/>
    <cellStyle name="Normal 15 3 5 6" xfId="14641" xr:uid="{00000000-0005-0000-0000-000092320000}"/>
    <cellStyle name="Normal 15 3 5 6 2" xfId="41553" xr:uid="{00000000-0005-0000-0000-000093320000}"/>
    <cellStyle name="Normal 15 3 5 7" xfId="28119" xr:uid="{00000000-0005-0000-0000-000094320000}"/>
    <cellStyle name="Normal 15 3 6" xfId="1430" xr:uid="{00000000-0005-0000-0000-000095320000}"/>
    <cellStyle name="Normal 15 3 6 2" xfId="2548" xr:uid="{00000000-0005-0000-0000-000096320000}"/>
    <cellStyle name="Normal 15 3 6 2 2" xfId="4785" xr:uid="{00000000-0005-0000-0000-000097320000}"/>
    <cellStyle name="Normal 15 3 6 2 2 2" xfId="13742" xr:uid="{00000000-0005-0000-0000-000098320000}"/>
    <cellStyle name="Normal 15 3 6 2 2 2 2" xfId="27176" xr:uid="{00000000-0005-0000-0000-000099320000}"/>
    <cellStyle name="Normal 15 3 6 2 2 2 2 2" xfId="54088" xr:uid="{00000000-0005-0000-0000-00009A320000}"/>
    <cellStyle name="Normal 15 3 6 2 2 2 3" xfId="40654" xr:uid="{00000000-0005-0000-0000-00009B320000}"/>
    <cellStyle name="Normal 15 3 6 2 2 3" xfId="9264" xr:uid="{00000000-0005-0000-0000-00009C320000}"/>
    <cellStyle name="Normal 15 3 6 2 2 3 2" xfId="22698" xr:uid="{00000000-0005-0000-0000-00009D320000}"/>
    <cellStyle name="Normal 15 3 6 2 2 3 2 2" xfId="49610" xr:uid="{00000000-0005-0000-0000-00009E320000}"/>
    <cellStyle name="Normal 15 3 6 2 2 3 3" xfId="36176" xr:uid="{00000000-0005-0000-0000-00009F320000}"/>
    <cellStyle name="Normal 15 3 6 2 2 4" xfId="18219" xr:uid="{00000000-0005-0000-0000-0000A0320000}"/>
    <cellStyle name="Normal 15 3 6 2 2 4 2" xfId="45131" xr:uid="{00000000-0005-0000-0000-0000A1320000}"/>
    <cellStyle name="Normal 15 3 6 2 2 5" xfId="31697" xr:uid="{00000000-0005-0000-0000-0000A2320000}"/>
    <cellStyle name="Normal 15 3 6 2 3" xfId="11505" xr:uid="{00000000-0005-0000-0000-0000A3320000}"/>
    <cellStyle name="Normal 15 3 6 2 3 2" xfId="24939" xr:uid="{00000000-0005-0000-0000-0000A4320000}"/>
    <cellStyle name="Normal 15 3 6 2 3 2 2" xfId="51851" xr:uid="{00000000-0005-0000-0000-0000A5320000}"/>
    <cellStyle name="Normal 15 3 6 2 3 3" xfId="38417" xr:uid="{00000000-0005-0000-0000-0000A6320000}"/>
    <cellStyle name="Normal 15 3 6 2 4" xfId="7027" xr:uid="{00000000-0005-0000-0000-0000A7320000}"/>
    <cellStyle name="Normal 15 3 6 2 4 2" xfId="20461" xr:uid="{00000000-0005-0000-0000-0000A8320000}"/>
    <cellStyle name="Normal 15 3 6 2 4 2 2" xfId="47373" xr:uid="{00000000-0005-0000-0000-0000A9320000}"/>
    <cellStyle name="Normal 15 3 6 2 4 3" xfId="33939" xr:uid="{00000000-0005-0000-0000-0000AA320000}"/>
    <cellStyle name="Normal 15 3 6 2 5" xfId="15982" xr:uid="{00000000-0005-0000-0000-0000AB320000}"/>
    <cellStyle name="Normal 15 3 6 2 5 2" xfId="42894" xr:uid="{00000000-0005-0000-0000-0000AC320000}"/>
    <cellStyle name="Normal 15 3 6 2 6" xfId="29460" xr:uid="{00000000-0005-0000-0000-0000AD320000}"/>
    <cellStyle name="Normal 15 3 6 3" xfId="3667" xr:uid="{00000000-0005-0000-0000-0000AE320000}"/>
    <cellStyle name="Normal 15 3 6 3 2" xfId="12624" xr:uid="{00000000-0005-0000-0000-0000AF320000}"/>
    <cellStyle name="Normal 15 3 6 3 2 2" xfId="26058" xr:uid="{00000000-0005-0000-0000-0000B0320000}"/>
    <cellStyle name="Normal 15 3 6 3 2 2 2" xfId="52970" xr:uid="{00000000-0005-0000-0000-0000B1320000}"/>
    <cellStyle name="Normal 15 3 6 3 2 3" xfId="39536" xr:uid="{00000000-0005-0000-0000-0000B2320000}"/>
    <cellStyle name="Normal 15 3 6 3 3" xfId="8146" xr:uid="{00000000-0005-0000-0000-0000B3320000}"/>
    <cellStyle name="Normal 15 3 6 3 3 2" xfId="21580" xr:uid="{00000000-0005-0000-0000-0000B4320000}"/>
    <cellStyle name="Normal 15 3 6 3 3 2 2" xfId="48492" xr:uid="{00000000-0005-0000-0000-0000B5320000}"/>
    <cellStyle name="Normal 15 3 6 3 3 3" xfId="35058" xr:uid="{00000000-0005-0000-0000-0000B6320000}"/>
    <cellStyle name="Normal 15 3 6 3 4" xfId="17101" xr:uid="{00000000-0005-0000-0000-0000B7320000}"/>
    <cellStyle name="Normal 15 3 6 3 4 2" xfId="44013" xr:uid="{00000000-0005-0000-0000-0000B8320000}"/>
    <cellStyle name="Normal 15 3 6 3 5" xfId="30579" xr:uid="{00000000-0005-0000-0000-0000B9320000}"/>
    <cellStyle name="Normal 15 3 6 4" xfId="10387" xr:uid="{00000000-0005-0000-0000-0000BA320000}"/>
    <cellStyle name="Normal 15 3 6 4 2" xfId="23821" xr:uid="{00000000-0005-0000-0000-0000BB320000}"/>
    <cellStyle name="Normal 15 3 6 4 2 2" xfId="50733" xr:uid="{00000000-0005-0000-0000-0000BC320000}"/>
    <cellStyle name="Normal 15 3 6 4 3" xfId="37299" xr:uid="{00000000-0005-0000-0000-0000BD320000}"/>
    <cellStyle name="Normal 15 3 6 5" xfId="5909" xr:uid="{00000000-0005-0000-0000-0000BE320000}"/>
    <cellStyle name="Normal 15 3 6 5 2" xfId="19343" xr:uid="{00000000-0005-0000-0000-0000BF320000}"/>
    <cellStyle name="Normal 15 3 6 5 2 2" xfId="46255" xr:uid="{00000000-0005-0000-0000-0000C0320000}"/>
    <cellStyle name="Normal 15 3 6 5 3" xfId="32821" xr:uid="{00000000-0005-0000-0000-0000C1320000}"/>
    <cellStyle name="Normal 15 3 6 6" xfId="14864" xr:uid="{00000000-0005-0000-0000-0000C2320000}"/>
    <cellStyle name="Normal 15 3 6 6 2" xfId="41776" xr:uid="{00000000-0005-0000-0000-0000C3320000}"/>
    <cellStyle name="Normal 15 3 6 7" xfId="28342" xr:uid="{00000000-0005-0000-0000-0000C4320000}"/>
    <cellStyle name="Normal 15 3 7" xfId="1878" xr:uid="{00000000-0005-0000-0000-0000C5320000}"/>
    <cellStyle name="Normal 15 3 7 2" xfId="4115" xr:uid="{00000000-0005-0000-0000-0000C6320000}"/>
    <cellStyle name="Normal 15 3 7 2 2" xfId="13072" xr:uid="{00000000-0005-0000-0000-0000C7320000}"/>
    <cellStyle name="Normal 15 3 7 2 2 2" xfId="26506" xr:uid="{00000000-0005-0000-0000-0000C8320000}"/>
    <cellStyle name="Normal 15 3 7 2 2 2 2" xfId="53418" xr:uid="{00000000-0005-0000-0000-0000C9320000}"/>
    <cellStyle name="Normal 15 3 7 2 2 3" xfId="39984" xr:uid="{00000000-0005-0000-0000-0000CA320000}"/>
    <cellStyle name="Normal 15 3 7 2 3" xfId="8594" xr:uid="{00000000-0005-0000-0000-0000CB320000}"/>
    <cellStyle name="Normal 15 3 7 2 3 2" xfId="22028" xr:uid="{00000000-0005-0000-0000-0000CC320000}"/>
    <cellStyle name="Normal 15 3 7 2 3 2 2" xfId="48940" xr:uid="{00000000-0005-0000-0000-0000CD320000}"/>
    <cellStyle name="Normal 15 3 7 2 3 3" xfId="35506" xr:uid="{00000000-0005-0000-0000-0000CE320000}"/>
    <cellStyle name="Normal 15 3 7 2 4" xfId="17549" xr:uid="{00000000-0005-0000-0000-0000CF320000}"/>
    <cellStyle name="Normal 15 3 7 2 4 2" xfId="44461" xr:uid="{00000000-0005-0000-0000-0000D0320000}"/>
    <cellStyle name="Normal 15 3 7 2 5" xfId="31027" xr:uid="{00000000-0005-0000-0000-0000D1320000}"/>
    <cellStyle name="Normal 15 3 7 3" xfId="10835" xr:uid="{00000000-0005-0000-0000-0000D2320000}"/>
    <cellStyle name="Normal 15 3 7 3 2" xfId="24269" xr:uid="{00000000-0005-0000-0000-0000D3320000}"/>
    <cellStyle name="Normal 15 3 7 3 2 2" xfId="51181" xr:uid="{00000000-0005-0000-0000-0000D4320000}"/>
    <cellStyle name="Normal 15 3 7 3 3" xfId="37747" xr:uid="{00000000-0005-0000-0000-0000D5320000}"/>
    <cellStyle name="Normal 15 3 7 4" xfId="6357" xr:uid="{00000000-0005-0000-0000-0000D6320000}"/>
    <cellStyle name="Normal 15 3 7 4 2" xfId="19791" xr:uid="{00000000-0005-0000-0000-0000D7320000}"/>
    <cellStyle name="Normal 15 3 7 4 2 2" xfId="46703" xr:uid="{00000000-0005-0000-0000-0000D8320000}"/>
    <cellStyle name="Normal 15 3 7 4 3" xfId="33269" xr:uid="{00000000-0005-0000-0000-0000D9320000}"/>
    <cellStyle name="Normal 15 3 7 5" xfId="15312" xr:uid="{00000000-0005-0000-0000-0000DA320000}"/>
    <cellStyle name="Normal 15 3 7 5 2" xfId="42224" xr:uid="{00000000-0005-0000-0000-0000DB320000}"/>
    <cellStyle name="Normal 15 3 7 6" xfId="28790" xr:uid="{00000000-0005-0000-0000-0000DC320000}"/>
    <cellStyle name="Normal 15 3 8" xfId="2997" xr:uid="{00000000-0005-0000-0000-0000DD320000}"/>
    <cellStyle name="Normal 15 3 8 2" xfId="11954" xr:uid="{00000000-0005-0000-0000-0000DE320000}"/>
    <cellStyle name="Normal 15 3 8 2 2" xfId="25388" xr:uid="{00000000-0005-0000-0000-0000DF320000}"/>
    <cellStyle name="Normal 15 3 8 2 2 2" xfId="52300" xr:uid="{00000000-0005-0000-0000-0000E0320000}"/>
    <cellStyle name="Normal 15 3 8 2 3" xfId="38866" xr:uid="{00000000-0005-0000-0000-0000E1320000}"/>
    <cellStyle name="Normal 15 3 8 3" xfId="7476" xr:uid="{00000000-0005-0000-0000-0000E2320000}"/>
    <cellStyle name="Normal 15 3 8 3 2" xfId="20910" xr:uid="{00000000-0005-0000-0000-0000E3320000}"/>
    <cellStyle name="Normal 15 3 8 3 2 2" xfId="47822" xr:uid="{00000000-0005-0000-0000-0000E4320000}"/>
    <cellStyle name="Normal 15 3 8 3 3" xfId="34388" xr:uid="{00000000-0005-0000-0000-0000E5320000}"/>
    <cellStyle name="Normal 15 3 8 4" xfId="16431" xr:uid="{00000000-0005-0000-0000-0000E6320000}"/>
    <cellStyle name="Normal 15 3 8 4 2" xfId="43343" xr:uid="{00000000-0005-0000-0000-0000E7320000}"/>
    <cellStyle name="Normal 15 3 8 5" xfId="29909" xr:uid="{00000000-0005-0000-0000-0000E8320000}"/>
    <cellStyle name="Normal 15 3 9" xfId="9717" xr:uid="{00000000-0005-0000-0000-0000E9320000}"/>
    <cellStyle name="Normal 15 3 9 2" xfId="23151" xr:uid="{00000000-0005-0000-0000-0000EA320000}"/>
    <cellStyle name="Normal 15 3 9 2 2" xfId="50063" xr:uid="{00000000-0005-0000-0000-0000EB320000}"/>
    <cellStyle name="Normal 15 3 9 3" xfId="36629" xr:uid="{00000000-0005-0000-0000-0000EC320000}"/>
    <cellStyle name="Normal 15 4" xfId="813" xr:uid="{00000000-0005-0000-0000-0000ED320000}"/>
    <cellStyle name="Normal 15 4 10" xfId="27771" xr:uid="{00000000-0005-0000-0000-0000EE320000}"/>
    <cellStyle name="Normal 15 4 2" xfId="1081" xr:uid="{00000000-0005-0000-0000-0000EF320000}"/>
    <cellStyle name="Normal 15 4 2 2" xfId="1752" xr:uid="{00000000-0005-0000-0000-0000F0320000}"/>
    <cellStyle name="Normal 15 4 2 2 2" xfId="2870" xr:uid="{00000000-0005-0000-0000-0000F1320000}"/>
    <cellStyle name="Normal 15 4 2 2 2 2" xfId="5107" xr:uid="{00000000-0005-0000-0000-0000F2320000}"/>
    <cellStyle name="Normal 15 4 2 2 2 2 2" xfId="14064" xr:uid="{00000000-0005-0000-0000-0000F3320000}"/>
    <cellStyle name="Normal 15 4 2 2 2 2 2 2" xfId="27498" xr:uid="{00000000-0005-0000-0000-0000F4320000}"/>
    <cellStyle name="Normal 15 4 2 2 2 2 2 2 2" xfId="54410" xr:uid="{00000000-0005-0000-0000-0000F5320000}"/>
    <cellStyle name="Normal 15 4 2 2 2 2 2 3" xfId="40976" xr:uid="{00000000-0005-0000-0000-0000F6320000}"/>
    <cellStyle name="Normal 15 4 2 2 2 2 3" xfId="9586" xr:uid="{00000000-0005-0000-0000-0000F7320000}"/>
    <cellStyle name="Normal 15 4 2 2 2 2 3 2" xfId="23020" xr:uid="{00000000-0005-0000-0000-0000F8320000}"/>
    <cellStyle name="Normal 15 4 2 2 2 2 3 2 2" xfId="49932" xr:uid="{00000000-0005-0000-0000-0000F9320000}"/>
    <cellStyle name="Normal 15 4 2 2 2 2 3 3" xfId="36498" xr:uid="{00000000-0005-0000-0000-0000FA320000}"/>
    <cellStyle name="Normal 15 4 2 2 2 2 4" xfId="18541" xr:uid="{00000000-0005-0000-0000-0000FB320000}"/>
    <cellStyle name="Normal 15 4 2 2 2 2 4 2" xfId="45453" xr:uid="{00000000-0005-0000-0000-0000FC320000}"/>
    <cellStyle name="Normal 15 4 2 2 2 2 5" xfId="32019" xr:uid="{00000000-0005-0000-0000-0000FD320000}"/>
    <cellStyle name="Normal 15 4 2 2 2 3" xfId="11827" xr:uid="{00000000-0005-0000-0000-0000FE320000}"/>
    <cellStyle name="Normal 15 4 2 2 2 3 2" xfId="25261" xr:uid="{00000000-0005-0000-0000-0000FF320000}"/>
    <cellStyle name="Normal 15 4 2 2 2 3 2 2" xfId="52173" xr:uid="{00000000-0005-0000-0000-000000330000}"/>
    <cellStyle name="Normal 15 4 2 2 2 3 3" xfId="38739" xr:uid="{00000000-0005-0000-0000-000001330000}"/>
    <cellStyle name="Normal 15 4 2 2 2 4" xfId="7349" xr:uid="{00000000-0005-0000-0000-000002330000}"/>
    <cellStyle name="Normal 15 4 2 2 2 4 2" xfId="20783" xr:uid="{00000000-0005-0000-0000-000003330000}"/>
    <cellStyle name="Normal 15 4 2 2 2 4 2 2" xfId="47695" xr:uid="{00000000-0005-0000-0000-000004330000}"/>
    <cellStyle name="Normal 15 4 2 2 2 4 3" xfId="34261" xr:uid="{00000000-0005-0000-0000-000005330000}"/>
    <cellStyle name="Normal 15 4 2 2 2 5" xfId="16304" xr:uid="{00000000-0005-0000-0000-000006330000}"/>
    <cellStyle name="Normal 15 4 2 2 2 5 2" xfId="43216" xr:uid="{00000000-0005-0000-0000-000007330000}"/>
    <cellStyle name="Normal 15 4 2 2 2 6" xfId="29782" xr:uid="{00000000-0005-0000-0000-000008330000}"/>
    <cellStyle name="Normal 15 4 2 2 3" xfId="3989" xr:uid="{00000000-0005-0000-0000-000009330000}"/>
    <cellStyle name="Normal 15 4 2 2 3 2" xfId="12946" xr:uid="{00000000-0005-0000-0000-00000A330000}"/>
    <cellStyle name="Normal 15 4 2 2 3 2 2" xfId="26380" xr:uid="{00000000-0005-0000-0000-00000B330000}"/>
    <cellStyle name="Normal 15 4 2 2 3 2 2 2" xfId="53292" xr:uid="{00000000-0005-0000-0000-00000C330000}"/>
    <cellStyle name="Normal 15 4 2 2 3 2 3" xfId="39858" xr:uid="{00000000-0005-0000-0000-00000D330000}"/>
    <cellStyle name="Normal 15 4 2 2 3 3" xfId="8468" xr:uid="{00000000-0005-0000-0000-00000E330000}"/>
    <cellStyle name="Normal 15 4 2 2 3 3 2" xfId="21902" xr:uid="{00000000-0005-0000-0000-00000F330000}"/>
    <cellStyle name="Normal 15 4 2 2 3 3 2 2" xfId="48814" xr:uid="{00000000-0005-0000-0000-000010330000}"/>
    <cellStyle name="Normal 15 4 2 2 3 3 3" xfId="35380" xr:uid="{00000000-0005-0000-0000-000011330000}"/>
    <cellStyle name="Normal 15 4 2 2 3 4" xfId="17423" xr:uid="{00000000-0005-0000-0000-000012330000}"/>
    <cellStyle name="Normal 15 4 2 2 3 4 2" xfId="44335" xr:uid="{00000000-0005-0000-0000-000013330000}"/>
    <cellStyle name="Normal 15 4 2 2 3 5" xfId="30901" xr:uid="{00000000-0005-0000-0000-000014330000}"/>
    <cellStyle name="Normal 15 4 2 2 4" xfId="10709" xr:uid="{00000000-0005-0000-0000-000015330000}"/>
    <cellStyle name="Normal 15 4 2 2 4 2" xfId="24143" xr:uid="{00000000-0005-0000-0000-000016330000}"/>
    <cellStyle name="Normal 15 4 2 2 4 2 2" xfId="51055" xr:uid="{00000000-0005-0000-0000-000017330000}"/>
    <cellStyle name="Normal 15 4 2 2 4 3" xfId="37621" xr:uid="{00000000-0005-0000-0000-000018330000}"/>
    <cellStyle name="Normal 15 4 2 2 5" xfId="6231" xr:uid="{00000000-0005-0000-0000-000019330000}"/>
    <cellStyle name="Normal 15 4 2 2 5 2" xfId="19665" xr:uid="{00000000-0005-0000-0000-00001A330000}"/>
    <cellStyle name="Normal 15 4 2 2 5 2 2" xfId="46577" xr:uid="{00000000-0005-0000-0000-00001B330000}"/>
    <cellStyle name="Normal 15 4 2 2 5 3" xfId="33143" xr:uid="{00000000-0005-0000-0000-00001C330000}"/>
    <cellStyle name="Normal 15 4 2 2 6" xfId="15186" xr:uid="{00000000-0005-0000-0000-00001D330000}"/>
    <cellStyle name="Normal 15 4 2 2 6 2" xfId="42098" xr:uid="{00000000-0005-0000-0000-00001E330000}"/>
    <cellStyle name="Normal 15 4 2 2 7" xfId="28664" xr:uid="{00000000-0005-0000-0000-00001F330000}"/>
    <cellStyle name="Normal 15 4 2 3" xfId="2200" xr:uid="{00000000-0005-0000-0000-000020330000}"/>
    <cellStyle name="Normal 15 4 2 3 2" xfId="4437" xr:uid="{00000000-0005-0000-0000-000021330000}"/>
    <cellStyle name="Normal 15 4 2 3 2 2" xfId="13394" xr:uid="{00000000-0005-0000-0000-000022330000}"/>
    <cellStyle name="Normal 15 4 2 3 2 2 2" xfId="26828" xr:uid="{00000000-0005-0000-0000-000023330000}"/>
    <cellStyle name="Normal 15 4 2 3 2 2 2 2" xfId="53740" xr:uid="{00000000-0005-0000-0000-000024330000}"/>
    <cellStyle name="Normal 15 4 2 3 2 2 3" xfId="40306" xr:uid="{00000000-0005-0000-0000-000025330000}"/>
    <cellStyle name="Normal 15 4 2 3 2 3" xfId="8916" xr:uid="{00000000-0005-0000-0000-000026330000}"/>
    <cellStyle name="Normal 15 4 2 3 2 3 2" xfId="22350" xr:uid="{00000000-0005-0000-0000-000027330000}"/>
    <cellStyle name="Normal 15 4 2 3 2 3 2 2" xfId="49262" xr:uid="{00000000-0005-0000-0000-000028330000}"/>
    <cellStyle name="Normal 15 4 2 3 2 3 3" xfId="35828" xr:uid="{00000000-0005-0000-0000-000029330000}"/>
    <cellStyle name="Normal 15 4 2 3 2 4" xfId="17871" xr:uid="{00000000-0005-0000-0000-00002A330000}"/>
    <cellStyle name="Normal 15 4 2 3 2 4 2" xfId="44783" xr:uid="{00000000-0005-0000-0000-00002B330000}"/>
    <cellStyle name="Normal 15 4 2 3 2 5" xfId="31349" xr:uid="{00000000-0005-0000-0000-00002C330000}"/>
    <cellStyle name="Normal 15 4 2 3 3" xfId="11157" xr:uid="{00000000-0005-0000-0000-00002D330000}"/>
    <cellStyle name="Normal 15 4 2 3 3 2" xfId="24591" xr:uid="{00000000-0005-0000-0000-00002E330000}"/>
    <cellStyle name="Normal 15 4 2 3 3 2 2" xfId="51503" xr:uid="{00000000-0005-0000-0000-00002F330000}"/>
    <cellStyle name="Normal 15 4 2 3 3 3" xfId="38069" xr:uid="{00000000-0005-0000-0000-000030330000}"/>
    <cellStyle name="Normal 15 4 2 3 4" xfId="6679" xr:uid="{00000000-0005-0000-0000-000031330000}"/>
    <cellStyle name="Normal 15 4 2 3 4 2" xfId="20113" xr:uid="{00000000-0005-0000-0000-000032330000}"/>
    <cellStyle name="Normal 15 4 2 3 4 2 2" xfId="47025" xr:uid="{00000000-0005-0000-0000-000033330000}"/>
    <cellStyle name="Normal 15 4 2 3 4 3" xfId="33591" xr:uid="{00000000-0005-0000-0000-000034330000}"/>
    <cellStyle name="Normal 15 4 2 3 5" xfId="15634" xr:uid="{00000000-0005-0000-0000-000035330000}"/>
    <cellStyle name="Normal 15 4 2 3 5 2" xfId="42546" xr:uid="{00000000-0005-0000-0000-000036330000}"/>
    <cellStyle name="Normal 15 4 2 3 6" xfId="29112" xr:uid="{00000000-0005-0000-0000-000037330000}"/>
    <cellStyle name="Normal 15 4 2 4" xfId="3319" xr:uid="{00000000-0005-0000-0000-000038330000}"/>
    <cellStyle name="Normal 15 4 2 4 2" xfId="12276" xr:uid="{00000000-0005-0000-0000-000039330000}"/>
    <cellStyle name="Normal 15 4 2 4 2 2" xfId="25710" xr:uid="{00000000-0005-0000-0000-00003A330000}"/>
    <cellStyle name="Normal 15 4 2 4 2 2 2" xfId="52622" xr:uid="{00000000-0005-0000-0000-00003B330000}"/>
    <cellStyle name="Normal 15 4 2 4 2 3" xfId="39188" xr:uid="{00000000-0005-0000-0000-00003C330000}"/>
    <cellStyle name="Normal 15 4 2 4 3" xfId="7798" xr:uid="{00000000-0005-0000-0000-00003D330000}"/>
    <cellStyle name="Normal 15 4 2 4 3 2" xfId="21232" xr:uid="{00000000-0005-0000-0000-00003E330000}"/>
    <cellStyle name="Normal 15 4 2 4 3 2 2" xfId="48144" xr:uid="{00000000-0005-0000-0000-00003F330000}"/>
    <cellStyle name="Normal 15 4 2 4 3 3" xfId="34710" xr:uid="{00000000-0005-0000-0000-000040330000}"/>
    <cellStyle name="Normal 15 4 2 4 4" xfId="16753" xr:uid="{00000000-0005-0000-0000-000041330000}"/>
    <cellStyle name="Normal 15 4 2 4 4 2" xfId="43665" xr:uid="{00000000-0005-0000-0000-000042330000}"/>
    <cellStyle name="Normal 15 4 2 4 5" xfId="30231" xr:uid="{00000000-0005-0000-0000-000043330000}"/>
    <cellStyle name="Normal 15 4 2 5" xfId="10039" xr:uid="{00000000-0005-0000-0000-000044330000}"/>
    <cellStyle name="Normal 15 4 2 5 2" xfId="23473" xr:uid="{00000000-0005-0000-0000-000045330000}"/>
    <cellStyle name="Normal 15 4 2 5 2 2" xfId="50385" xr:uid="{00000000-0005-0000-0000-000046330000}"/>
    <cellStyle name="Normal 15 4 2 5 3" xfId="36951" xr:uid="{00000000-0005-0000-0000-000047330000}"/>
    <cellStyle name="Normal 15 4 2 6" xfId="5561" xr:uid="{00000000-0005-0000-0000-000048330000}"/>
    <cellStyle name="Normal 15 4 2 6 2" xfId="18995" xr:uid="{00000000-0005-0000-0000-000049330000}"/>
    <cellStyle name="Normal 15 4 2 6 2 2" xfId="45907" xr:uid="{00000000-0005-0000-0000-00004A330000}"/>
    <cellStyle name="Normal 15 4 2 6 3" xfId="32473" xr:uid="{00000000-0005-0000-0000-00004B330000}"/>
    <cellStyle name="Normal 15 4 2 7" xfId="14516" xr:uid="{00000000-0005-0000-0000-00004C330000}"/>
    <cellStyle name="Normal 15 4 2 7 2" xfId="41428" xr:uid="{00000000-0005-0000-0000-00004D330000}"/>
    <cellStyle name="Normal 15 4 2 8" xfId="27994" xr:uid="{00000000-0005-0000-0000-00004E330000}"/>
    <cellStyle name="Normal 15 4 3" xfId="1306" xr:uid="{00000000-0005-0000-0000-00004F330000}"/>
    <cellStyle name="Normal 15 4 3 2" xfId="2424" xr:uid="{00000000-0005-0000-0000-000050330000}"/>
    <cellStyle name="Normal 15 4 3 2 2" xfId="4661" xr:uid="{00000000-0005-0000-0000-000051330000}"/>
    <cellStyle name="Normal 15 4 3 2 2 2" xfId="13618" xr:uid="{00000000-0005-0000-0000-000052330000}"/>
    <cellStyle name="Normal 15 4 3 2 2 2 2" xfId="27052" xr:uid="{00000000-0005-0000-0000-000053330000}"/>
    <cellStyle name="Normal 15 4 3 2 2 2 2 2" xfId="53964" xr:uid="{00000000-0005-0000-0000-000054330000}"/>
    <cellStyle name="Normal 15 4 3 2 2 2 3" xfId="40530" xr:uid="{00000000-0005-0000-0000-000055330000}"/>
    <cellStyle name="Normal 15 4 3 2 2 3" xfId="9140" xr:uid="{00000000-0005-0000-0000-000056330000}"/>
    <cellStyle name="Normal 15 4 3 2 2 3 2" xfId="22574" xr:uid="{00000000-0005-0000-0000-000057330000}"/>
    <cellStyle name="Normal 15 4 3 2 2 3 2 2" xfId="49486" xr:uid="{00000000-0005-0000-0000-000058330000}"/>
    <cellStyle name="Normal 15 4 3 2 2 3 3" xfId="36052" xr:uid="{00000000-0005-0000-0000-000059330000}"/>
    <cellStyle name="Normal 15 4 3 2 2 4" xfId="18095" xr:uid="{00000000-0005-0000-0000-00005A330000}"/>
    <cellStyle name="Normal 15 4 3 2 2 4 2" xfId="45007" xr:uid="{00000000-0005-0000-0000-00005B330000}"/>
    <cellStyle name="Normal 15 4 3 2 2 5" xfId="31573" xr:uid="{00000000-0005-0000-0000-00005C330000}"/>
    <cellStyle name="Normal 15 4 3 2 3" xfId="11381" xr:uid="{00000000-0005-0000-0000-00005D330000}"/>
    <cellStyle name="Normal 15 4 3 2 3 2" xfId="24815" xr:uid="{00000000-0005-0000-0000-00005E330000}"/>
    <cellStyle name="Normal 15 4 3 2 3 2 2" xfId="51727" xr:uid="{00000000-0005-0000-0000-00005F330000}"/>
    <cellStyle name="Normal 15 4 3 2 3 3" xfId="38293" xr:uid="{00000000-0005-0000-0000-000060330000}"/>
    <cellStyle name="Normal 15 4 3 2 4" xfId="6903" xr:uid="{00000000-0005-0000-0000-000061330000}"/>
    <cellStyle name="Normal 15 4 3 2 4 2" xfId="20337" xr:uid="{00000000-0005-0000-0000-000062330000}"/>
    <cellStyle name="Normal 15 4 3 2 4 2 2" xfId="47249" xr:uid="{00000000-0005-0000-0000-000063330000}"/>
    <cellStyle name="Normal 15 4 3 2 4 3" xfId="33815" xr:uid="{00000000-0005-0000-0000-000064330000}"/>
    <cellStyle name="Normal 15 4 3 2 5" xfId="15858" xr:uid="{00000000-0005-0000-0000-000065330000}"/>
    <cellStyle name="Normal 15 4 3 2 5 2" xfId="42770" xr:uid="{00000000-0005-0000-0000-000066330000}"/>
    <cellStyle name="Normal 15 4 3 2 6" xfId="29336" xr:uid="{00000000-0005-0000-0000-000067330000}"/>
    <cellStyle name="Normal 15 4 3 3" xfId="3543" xr:uid="{00000000-0005-0000-0000-000068330000}"/>
    <cellStyle name="Normal 15 4 3 3 2" xfId="12500" xr:uid="{00000000-0005-0000-0000-000069330000}"/>
    <cellStyle name="Normal 15 4 3 3 2 2" xfId="25934" xr:uid="{00000000-0005-0000-0000-00006A330000}"/>
    <cellStyle name="Normal 15 4 3 3 2 2 2" xfId="52846" xr:uid="{00000000-0005-0000-0000-00006B330000}"/>
    <cellStyle name="Normal 15 4 3 3 2 3" xfId="39412" xr:uid="{00000000-0005-0000-0000-00006C330000}"/>
    <cellStyle name="Normal 15 4 3 3 3" xfId="8022" xr:uid="{00000000-0005-0000-0000-00006D330000}"/>
    <cellStyle name="Normal 15 4 3 3 3 2" xfId="21456" xr:uid="{00000000-0005-0000-0000-00006E330000}"/>
    <cellStyle name="Normal 15 4 3 3 3 2 2" xfId="48368" xr:uid="{00000000-0005-0000-0000-00006F330000}"/>
    <cellStyle name="Normal 15 4 3 3 3 3" xfId="34934" xr:uid="{00000000-0005-0000-0000-000070330000}"/>
    <cellStyle name="Normal 15 4 3 3 4" xfId="16977" xr:uid="{00000000-0005-0000-0000-000071330000}"/>
    <cellStyle name="Normal 15 4 3 3 4 2" xfId="43889" xr:uid="{00000000-0005-0000-0000-000072330000}"/>
    <cellStyle name="Normal 15 4 3 3 5" xfId="30455" xr:uid="{00000000-0005-0000-0000-000073330000}"/>
    <cellStyle name="Normal 15 4 3 4" xfId="10263" xr:uid="{00000000-0005-0000-0000-000074330000}"/>
    <cellStyle name="Normal 15 4 3 4 2" xfId="23697" xr:uid="{00000000-0005-0000-0000-000075330000}"/>
    <cellStyle name="Normal 15 4 3 4 2 2" xfId="50609" xr:uid="{00000000-0005-0000-0000-000076330000}"/>
    <cellStyle name="Normal 15 4 3 4 3" xfId="37175" xr:uid="{00000000-0005-0000-0000-000077330000}"/>
    <cellStyle name="Normal 15 4 3 5" xfId="5785" xr:uid="{00000000-0005-0000-0000-000078330000}"/>
    <cellStyle name="Normal 15 4 3 5 2" xfId="19219" xr:uid="{00000000-0005-0000-0000-000079330000}"/>
    <cellStyle name="Normal 15 4 3 5 2 2" xfId="46131" xr:uid="{00000000-0005-0000-0000-00007A330000}"/>
    <cellStyle name="Normal 15 4 3 5 3" xfId="32697" xr:uid="{00000000-0005-0000-0000-00007B330000}"/>
    <cellStyle name="Normal 15 4 3 6" xfId="14740" xr:uid="{00000000-0005-0000-0000-00007C330000}"/>
    <cellStyle name="Normal 15 4 3 6 2" xfId="41652" xr:uid="{00000000-0005-0000-0000-00007D330000}"/>
    <cellStyle name="Normal 15 4 3 7" xfId="28218" xr:uid="{00000000-0005-0000-0000-00007E330000}"/>
    <cellStyle name="Normal 15 4 4" xfId="1529" xr:uid="{00000000-0005-0000-0000-00007F330000}"/>
    <cellStyle name="Normal 15 4 4 2" xfId="2647" xr:uid="{00000000-0005-0000-0000-000080330000}"/>
    <cellStyle name="Normal 15 4 4 2 2" xfId="4884" xr:uid="{00000000-0005-0000-0000-000081330000}"/>
    <cellStyle name="Normal 15 4 4 2 2 2" xfId="13841" xr:uid="{00000000-0005-0000-0000-000082330000}"/>
    <cellStyle name="Normal 15 4 4 2 2 2 2" xfId="27275" xr:uid="{00000000-0005-0000-0000-000083330000}"/>
    <cellStyle name="Normal 15 4 4 2 2 2 2 2" xfId="54187" xr:uid="{00000000-0005-0000-0000-000084330000}"/>
    <cellStyle name="Normal 15 4 4 2 2 2 3" xfId="40753" xr:uid="{00000000-0005-0000-0000-000085330000}"/>
    <cellStyle name="Normal 15 4 4 2 2 3" xfId="9363" xr:uid="{00000000-0005-0000-0000-000086330000}"/>
    <cellStyle name="Normal 15 4 4 2 2 3 2" xfId="22797" xr:uid="{00000000-0005-0000-0000-000087330000}"/>
    <cellStyle name="Normal 15 4 4 2 2 3 2 2" xfId="49709" xr:uid="{00000000-0005-0000-0000-000088330000}"/>
    <cellStyle name="Normal 15 4 4 2 2 3 3" xfId="36275" xr:uid="{00000000-0005-0000-0000-000089330000}"/>
    <cellStyle name="Normal 15 4 4 2 2 4" xfId="18318" xr:uid="{00000000-0005-0000-0000-00008A330000}"/>
    <cellStyle name="Normal 15 4 4 2 2 4 2" xfId="45230" xr:uid="{00000000-0005-0000-0000-00008B330000}"/>
    <cellStyle name="Normal 15 4 4 2 2 5" xfId="31796" xr:uid="{00000000-0005-0000-0000-00008C330000}"/>
    <cellStyle name="Normal 15 4 4 2 3" xfId="11604" xr:uid="{00000000-0005-0000-0000-00008D330000}"/>
    <cellStyle name="Normal 15 4 4 2 3 2" xfId="25038" xr:uid="{00000000-0005-0000-0000-00008E330000}"/>
    <cellStyle name="Normal 15 4 4 2 3 2 2" xfId="51950" xr:uid="{00000000-0005-0000-0000-00008F330000}"/>
    <cellStyle name="Normal 15 4 4 2 3 3" xfId="38516" xr:uid="{00000000-0005-0000-0000-000090330000}"/>
    <cellStyle name="Normal 15 4 4 2 4" xfId="7126" xr:uid="{00000000-0005-0000-0000-000091330000}"/>
    <cellStyle name="Normal 15 4 4 2 4 2" xfId="20560" xr:uid="{00000000-0005-0000-0000-000092330000}"/>
    <cellStyle name="Normal 15 4 4 2 4 2 2" xfId="47472" xr:uid="{00000000-0005-0000-0000-000093330000}"/>
    <cellStyle name="Normal 15 4 4 2 4 3" xfId="34038" xr:uid="{00000000-0005-0000-0000-000094330000}"/>
    <cellStyle name="Normal 15 4 4 2 5" xfId="16081" xr:uid="{00000000-0005-0000-0000-000095330000}"/>
    <cellStyle name="Normal 15 4 4 2 5 2" xfId="42993" xr:uid="{00000000-0005-0000-0000-000096330000}"/>
    <cellStyle name="Normal 15 4 4 2 6" xfId="29559" xr:uid="{00000000-0005-0000-0000-000097330000}"/>
    <cellStyle name="Normal 15 4 4 3" xfId="3766" xr:uid="{00000000-0005-0000-0000-000098330000}"/>
    <cellStyle name="Normal 15 4 4 3 2" xfId="12723" xr:uid="{00000000-0005-0000-0000-000099330000}"/>
    <cellStyle name="Normal 15 4 4 3 2 2" xfId="26157" xr:uid="{00000000-0005-0000-0000-00009A330000}"/>
    <cellStyle name="Normal 15 4 4 3 2 2 2" xfId="53069" xr:uid="{00000000-0005-0000-0000-00009B330000}"/>
    <cellStyle name="Normal 15 4 4 3 2 3" xfId="39635" xr:uid="{00000000-0005-0000-0000-00009C330000}"/>
    <cellStyle name="Normal 15 4 4 3 3" xfId="8245" xr:uid="{00000000-0005-0000-0000-00009D330000}"/>
    <cellStyle name="Normal 15 4 4 3 3 2" xfId="21679" xr:uid="{00000000-0005-0000-0000-00009E330000}"/>
    <cellStyle name="Normal 15 4 4 3 3 2 2" xfId="48591" xr:uid="{00000000-0005-0000-0000-00009F330000}"/>
    <cellStyle name="Normal 15 4 4 3 3 3" xfId="35157" xr:uid="{00000000-0005-0000-0000-0000A0330000}"/>
    <cellStyle name="Normal 15 4 4 3 4" xfId="17200" xr:uid="{00000000-0005-0000-0000-0000A1330000}"/>
    <cellStyle name="Normal 15 4 4 3 4 2" xfId="44112" xr:uid="{00000000-0005-0000-0000-0000A2330000}"/>
    <cellStyle name="Normal 15 4 4 3 5" xfId="30678" xr:uid="{00000000-0005-0000-0000-0000A3330000}"/>
    <cellStyle name="Normal 15 4 4 4" xfId="10486" xr:uid="{00000000-0005-0000-0000-0000A4330000}"/>
    <cellStyle name="Normal 15 4 4 4 2" xfId="23920" xr:uid="{00000000-0005-0000-0000-0000A5330000}"/>
    <cellStyle name="Normal 15 4 4 4 2 2" xfId="50832" xr:uid="{00000000-0005-0000-0000-0000A6330000}"/>
    <cellStyle name="Normal 15 4 4 4 3" xfId="37398" xr:uid="{00000000-0005-0000-0000-0000A7330000}"/>
    <cellStyle name="Normal 15 4 4 5" xfId="6008" xr:uid="{00000000-0005-0000-0000-0000A8330000}"/>
    <cellStyle name="Normal 15 4 4 5 2" xfId="19442" xr:uid="{00000000-0005-0000-0000-0000A9330000}"/>
    <cellStyle name="Normal 15 4 4 5 2 2" xfId="46354" xr:uid="{00000000-0005-0000-0000-0000AA330000}"/>
    <cellStyle name="Normal 15 4 4 5 3" xfId="32920" xr:uid="{00000000-0005-0000-0000-0000AB330000}"/>
    <cellStyle name="Normal 15 4 4 6" xfId="14963" xr:uid="{00000000-0005-0000-0000-0000AC330000}"/>
    <cellStyle name="Normal 15 4 4 6 2" xfId="41875" xr:uid="{00000000-0005-0000-0000-0000AD330000}"/>
    <cellStyle name="Normal 15 4 4 7" xfId="28441" xr:uid="{00000000-0005-0000-0000-0000AE330000}"/>
    <cellStyle name="Normal 15 4 5" xfId="1977" xr:uid="{00000000-0005-0000-0000-0000AF330000}"/>
    <cellStyle name="Normal 15 4 5 2" xfId="4214" xr:uid="{00000000-0005-0000-0000-0000B0330000}"/>
    <cellStyle name="Normal 15 4 5 2 2" xfId="13171" xr:uid="{00000000-0005-0000-0000-0000B1330000}"/>
    <cellStyle name="Normal 15 4 5 2 2 2" xfId="26605" xr:uid="{00000000-0005-0000-0000-0000B2330000}"/>
    <cellStyle name="Normal 15 4 5 2 2 2 2" xfId="53517" xr:uid="{00000000-0005-0000-0000-0000B3330000}"/>
    <cellStyle name="Normal 15 4 5 2 2 3" xfId="40083" xr:uid="{00000000-0005-0000-0000-0000B4330000}"/>
    <cellStyle name="Normal 15 4 5 2 3" xfId="8693" xr:uid="{00000000-0005-0000-0000-0000B5330000}"/>
    <cellStyle name="Normal 15 4 5 2 3 2" xfId="22127" xr:uid="{00000000-0005-0000-0000-0000B6330000}"/>
    <cellStyle name="Normal 15 4 5 2 3 2 2" xfId="49039" xr:uid="{00000000-0005-0000-0000-0000B7330000}"/>
    <cellStyle name="Normal 15 4 5 2 3 3" xfId="35605" xr:uid="{00000000-0005-0000-0000-0000B8330000}"/>
    <cellStyle name="Normal 15 4 5 2 4" xfId="17648" xr:uid="{00000000-0005-0000-0000-0000B9330000}"/>
    <cellStyle name="Normal 15 4 5 2 4 2" xfId="44560" xr:uid="{00000000-0005-0000-0000-0000BA330000}"/>
    <cellStyle name="Normal 15 4 5 2 5" xfId="31126" xr:uid="{00000000-0005-0000-0000-0000BB330000}"/>
    <cellStyle name="Normal 15 4 5 3" xfId="10934" xr:uid="{00000000-0005-0000-0000-0000BC330000}"/>
    <cellStyle name="Normal 15 4 5 3 2" xfId="24368" xr:uid="{00000000-0005-0000-0000-0000BD330000}"/>
    <cellStyle name="Normal 15 4 5 3 2 2" xfId="51280" xr:uid="{00000000-0005-0000-0000-0000BE330000}"/>
    <cellStyle name="Normal 15 4 5 3 3" xfId="37846" xr:uid="{00000000-0005-0000-0000-0000BF330000}"/>
    <cellStyle name="Normal 15 4 5 4" xfId="6456" xr:uid="{00000000-0005-0000-0000-0000C0330000}"/>
    <cellStyle name="Normal 15 4 5 4 2" xfId="19890" xr:uid="{00000000-0005-0000-0000-0000C1330000}"/>
    <cellStyle name="Normal 15 4 5 4 2 2" xfId="46802" xr:uid="{00000000-0005-0000-0000-0000C2330000}"/>
    <cellStyle name="Normal 15 4 5 4 3" xfId="33368" xr:uid="{00000000-0005-0000-0000-0000C3330000}"/>
    <cellStyle name="Normal 15 4 5 5" xfId="15411" xr:uid="{00000000-0005-0000-0000-0000C4330000}"/>
    <cellStyle name="Normal 15 4 5 5 2" xfId="42323" xr:uid="{00000000-0005-0000-0000-0000C5330000}"/>
    <cellStyle name="Normal 15 4 5 6" xfId="28889" xr:uid="{00000000-0005-0000-0000-0000C6330000}"/>
    <cellStyle name="Normal 15 4 6" xfId="3096" xr:uid="{00000000-0005-0000-0000-0000C7330000}"/>
    <cellStyle name="Normal 15 4 6 2" xfId="12053" xr:uid="{00000000-0005-0000-0000-0000C8330000}"/>
    <cellStyle name="Normal 15 4 6 2 2" xfId="25487" xr:uid="{00000000-0005-0000-0000-0000C9330000}"/>
    <cellStyle name="Normal 15 4 6 2 2 2" xfId="52399" xr:uid="{00000000-0005-0000-0000-0000CA330000}"/>
    <cellStyle name="Normal 15 4 6 2 3" xfId="38965" xr:uid="{00000000-0005-0000-0000-0000CB330000}"/>
    <cellStyle name="Normal 15 4 6 3" xfId="7575" xr:uid="{00000000-0005-0000-0000-0000CC330000}"/>
    <cellStyle name="Normal 15 4 6 3 2" xfId="21009" xr:uid="{00000000-0005-0000-0000-0000CD330000}"/>
    <cellStyle name="Normal 15 4 6 3 2 2" xfId="47921" xr:uid="{00000000-0005-0000-0000-0000CE330000}"/>
    <cellStyle name="Normal 15 4 6 3 3" xfId="34487" xr:uid="{00000000-0005-0000-0000-0000CF330000}"/>
    <cellStyle name="Normal 15 4 6 4" xfId="16530" xr:uid="{00000000-0005-0000-0000-0000D0330000}"/>
    <cellStyle name="Normal 15 4 6 4 2" xfId="43442" xr:uid="{00000000-0005-0000-0000-0000D1330000}"/>
    <cellStyle name="Normal 15 4 6 5" xfId="30008" xr:uid="{00000000-0005-0000-0000-0000D2330000}"/>
    <cellStyle name="Normal 15 4 7" xfId="9816" xr:uid="{00000000-0005-0000-0000-0000D3330000}"/>
    <cellStyle name="Normal 15 4 7 2" xfId="23250" xr:uid="{00000000-0005-0000-0000-0000D4330000}"/>
    <cellStyle name="Normal 15 4 7 2 2" xfId="50162" xr:uid="{00000000-0005-0000-0000-0000D5330000}"/>
    <cellStyle name="Normal 15 4 7 3" xfId="36728" xr:uid="{00000000-0005-0000-0000-0000D6330000}"/>
    <cellStyle name="Normal 15 4 8" xfId="5338" xr:uid="{00000000-0005-0000-0000-0000D7330000}"/>
    <cellStyle name="Normal 15 4 8 2" xfId="18772" xr:uid="{00000000-0005-0000-0000-0000D8330000}"/>
    <cellStyle name="Normal 15 4 8 2 2" xfId="45684" xr:uid="{00000000-0005-0000-0000-0000D9330000}"/>
    <cellStyle name="Normal 15 4 8 3" xfId="32250" xr:uid="{00000000-0005-0000-0000-0000DA330000}"/>
    <cellStyle name="Normal 15 4 9" xfId="14293" xr:uid="{00000000-0005-0000-0000-0000DB330000}"/>
    <cellStyle name="Normal 15 4 9 2" xfId="41205" xr:uid="{00000000-0005-0000-0000-0000DC330000}"/>
    <cellStyle name="Normal 15 5" xfId="741" xr:uid="{00000000-0005-0000-0000-0000DD330000}"/>
    <cellStyle name="Normal 15 5 10" xfId="27699" xr:uid="{00000000-0005-0000-0000-0000DE330000}"/>
    <cellStyle name="Normal 15 5 2" xfId="1009" xr:uid="{00000000-0005-0000-0000-0000DF330000}"/>
    <cellStyle name="Normal 15 5 2 2" xfId="1680" xr:uid="{00000000-0005-0000-0000-0000E0330000}"/>
    <cellStyle name="Normal 15 5 2 2 2" xfId="2798" xr:uid="{00000000-0005-0000-0000-0000E1330000}"/>
    <cellStyle name="Normal 15 5 2 2 2 2" xfId="5035" xr:uid="{00000000-0005-0000-0000-0000E2330000}"/>
    <cellStyle name="Normal 15 5 2 2 2 2 2" xfId="13992" xr:uid="{00000000-0005-0000-0000-0000E3330000}"/>
    <cellStyle name="Normal 15 5 2 2 2 2 2 2" xfId="27426" xr:uid="{00000000-0005-0000-0000-0000E4330000}"/>
    <cellStyle name="Normal 15 5 2 2 2 2 2 2 2" xfId="54338" xr:uid="{00000000-0005-0000-0000-0000E5330000}"/>
    <cellStyle name="Normal 15 5 2 2 2 2 2 3" xfId="40904" xr:uid="{00000000-0005-0000-0000-0000E6330000}"/>
    <cellStyle name="Normal 15 5 2 2 2 2 3" xfId="9514" xr:uid="{00000000-0005-0000-0000-0000E7330000}"/>
    <cellStyle name="Normal 15 5 2 2 2 2 3 2" xfId="22948" xr:uid="{00000000-0005-0000-0000-0000E8330000}"/>
    <cellStyle name="Normal 15 5 2 2 2 2 3 2 2" xfId="49860" xr:uid="{00000000-0005-0000-0000-0000E9330000}"/>
    <cellStyle name="Normal 15 5 2 2 2 2 3 3" xfId="36426" xr:uid="{00000000-0005-0000-0000-0000EA330000}"/>
    <cellStyle name="Normal 15 5 2 2 2 2 4" xfId="18469" xr:uid="{00000000-0005-0000-0000-0000EB330000}"/>
    <cellStyle name="Normal 15 5 2 2 2 2 4 2" xfId="45381" xr:uid="{00000000-0005-0000-0000-0000EC330000}"/>
    <cellStyle name="Normal 15 5 2 2 2 2 5" xfId="31947" xr:uid="{00000000-0005-0000-0000-0000ED330000}"/>
    <cellStyle name="Normal 15 5 2 2 2 3" xfId="11755" xr:uid="{00000000-0005-0000-0000-0000EE330000}"/>
    <cellStyle name="Normal 15 5 2 2 2 3 2" xfId="25189" xr:uid="{00000000-0005-0000-0000-0000EF330000}"/>
    <cellStyle name="Normal 15 5 2 2 2 3 2 2" xfId="52101" xr:uid="{00000000-0005-0000-0000-0000F0330000}"/>
    <cellStyle name="Normal 15 5 2 2 2 3 3" xfId="38667" xr:uid="{00000000-0005-0000-0000-0000F1330000}"/>
    <cellStyle name="Normal 15 5 2 2 2 4" xfId="7277" xr:uid="{00000000-0005-0000-0000-0000F2330000}"/>
    <cellStyle name="Normal 15 5 2 2 2 4 2" xfId="20711" xr:uid="{00000000-0005-0000-0000-0000F3330000}"/>
    <cellStyle name="Normal 15 5 2 2 2 4 2 2" xfId="47623" xr:uid="{00000000-0005-0000-0000-0000F4330000}"/>
    <cellStyle name="Normal 15 5 2 2 2 4 3" xfId="34189" xr:uid="{00000000-0005-0000-0000-0000F5330000}"/>
    <cellStyle name="Normal 15 5 2 2 2 5" xfId="16232" xr:uid="{00000000-0005-0000-0000-0000F6330000}"/>
    <cellStyle name="Normal 15 5 2 2 2 5 2" xfId="43144" xr:uid="{00000000-0005-0000-0000-0000F7330000}"/>
    <cellStyle name="Normal 15 5 2 2 2 6" xfId="29710" xr:uid="{00000000-0005-0000-0000-0000F8330000}"/>
    <cellStyle name="Normal 15 5 2 2 3" xfId="3917" xr:uid="{00000000-0005-0000-0000-0000F9330000}"/>
    <cellStyle name="Normal 15 5 2 2 3 2" xfId="12874" xr:uid="{00000000-0005-0000-0000-0000FA330000}"/>
    <cellStyle name="Normal 15 5 2 2 3 2 2" xfId="26308" xr:uid="{00000000-0005-0000-0000-0000FB330000}"/>
    <cellStyle name="Normal 15 5 2 2 3 2 2 2" xfId="53220" xr:uid="{00000000-0005-0000-0000-0000FC330000}"/>
    <cellStyle name="Normal 15 5 2 2 3 2 3" xfId="39786" xr:uid="{00000000-0005-0000-0000-0000FD330000}"/>
    <cellStyle name="Normal 15 5 2 2 3 3" xfId="8396" xr:uid="{00000000-0005-0000-0000-0000FE330000}"/>
    <cellStyle name="Normal 15 5 2 2 3 3 2" xfId="21830" xr:uid="{00000000-0005-0000-0000-0000FF330000}"/>
    <cellStyle name="Normal 15 5 2 2 3 3 2 2" xfId="48742" xr:uid="{00000000-0005-0000-0000-000000340000}"/>
    <cellStyle name="Normal 15 5 2 2 3 3 3" xfId="35308" xr:uid="{00000000-0005-0000-0000-000001340000}"/>
    <cellStyle name="Normal 15 5 2 2 3 4" xfId="17351" xr:uid="{00000000-0005-0000-0000-000002340000}"/>
    <cellStyle name="Normal 15 5 2 2 3 4 2" xfId="44263" xr:uid="{00000000-0005-0000-0000-000003340000}"/>
    <cellStyle name="Normal 15 5 2 2 3 5" xfId="30829" xr:uid="{00000000-0005-0000-0000-000004340000}"/>
    <cellStyle name="Normal 15 5 2 2 4" xfId="10637" xr:uid="{00000000-0005-0000-0000-000005340000}"/>
    <cellStyle name="Normal 15 5 2 2 4 2" xfId="24071" xr:uid="{00000000-0005-0000-0000-000006340000}"/>
    <cellStyle name="Normal 15 5 2 2 4 2 2" xfId="50983" xr:uid="{00000000-0005-0000-0000-000007340000}"/>
    <cellStyle name="Normal 15 5 2 2 4 3" xfId="37549" xr:uid="{00000000-0005-0000-0000-000008340000}"/>
    <cellStyle name="Normal 15 5 2 2 5" xfId="6159" xr:uid="{00000000-0005-0000-0000-000009340000}"/>
    <cellStyle name="Normal 15 5 2 2 5 2" xfId="19593" xr:uid="{00000000-0005-0000-0000-00000A340000}"/>
    <cellStyle name="Normal 15 5 2 2 5 2 2" xfId="46505" xr:uid="{00000000-0005-0000-0000-00000B340000}"/>
    <cellStyle name="Normal 15 5 2 2 5 3" xfId="33071" xr:uid="{00000000-0005-0000-0000-00000C340000}"/>
    <cellStyle name="Normal 15 5 2 2 6" xfId="15114" xr:uid="{00000000-0005-0000-0000-00000D340000}"/>
    <cellStyle name="Normal 15 5 2 2 6 2" xfId="42026" xr:uid="{00000000-0005-0000-0000-00000E340000}"/>
    <cellStyle name="Normal 15 5 2 2 7" xfId="28592" xr:uid="{00000000-0005-0000-0000-00000F340000}"/>
    <cellStyle name="Normal 15 5 2 3" xfId="2128" xr:uid="{00000000-0005-0000-0000-000010340000}"/>
    <cellStyle name="Normal 15 5 2 3 2" xfId="4365" xr:uid="{00000000-0005-0000-0000-000011340000}"/>
    <cellStyle name="Normal 15 5 2 3 2 2" xfId="13322" xr:uid="{00000000-0005-0000-0000-000012340000}"/>
    <cellStyle name="Normal 15 5 2 3 2 2 2" xfId="26756" xr:uid="{00000000-0005-0000-0000-000013340000}"/>
    <cellStyle name="Normal 15 5 2 3 2 2 2 2" xfId="53668" xr:uid="{00000000-0005-0000-0000-000014340000}"/>
    <cellStyle name="Normal 15 5 2 3 2 2 3" xfId="40234" xr:uid="{00000000-0005-0000-0000-000015340000}"/>
    <cellStyle name="Normal 15 5 2 3 2 3" xfId="8844" xr:uid="{00000000-0005-0000-0000-000016340000}"/>
    <cellStyle name="Normal 15 5 2 3 2 3 2" xfId="22278" xr:uid="{00000000-0005-0000-0000-000017340000}"/>
    <cellStyle name="Normal 15 5 2 3 2 3 2 2" xfId="49190" xr:uid="{00000000-0005-0000-0000-000018340000}"/>
    <cellStyle name="Normal 15 5 2 3 2 3 3" xfId="35756" xr:uid="{00000000-0005-0000-0000-000019340000}"/>
    <cellStyle name="Normal 15 5 2 3 2 4" xfId="17799" xr:uid="{00000000-0005-0000-0000-00001A340000}"/>
    <cellStyle name="Normal 15 5 2 3 2 4 2" xfId="44711" xr:uid="{00000000-0005-0000-0000-00001B340000}"/>
    <cellStyle name="Normal 15 5 2 3 2 5" xfId="31277" xr:uid="{00000000-0005-0000-0000-00001C340000}"/>
    <cellStyle name="Normal 15 5 2 3 3" xfId="11085" xr:uid="{00000000-0005-0000-0000-00001D340000}"/>
    <cellStyle name="Normal 15 5 2 3 3 2" xfId="24519" xr:uid="{00000000-0005-0000-0000-00001E340000}"/>
    <cellStyle name="Normal 15 5 2 3 3 2 2" xfId="51431" xr:uid="{00000000-0005-0000-0000-00001F340000}"/>
    <cellStyle name="Normal 15 5 2 3 3 3" xfId="37997" xr:uid="{00000000-0005-0000-0000-000020340000}"/>
    <cellStyle name="Normal 15 5 2 3 4" xfId="6607" xr:uid="{00000000-0005-0000-0000-000021340000}"/>
    <cellStyle name="Normal 15 5 2 3 4 2" xfId="20041" xr:uid="{00000000-0005-0000-0000-000022340000}"/>
    <cellStyle name="Normal 15 5 2 3 4 2 2" xfId="46953" xr:uid="{00000000-0005-0000-0000-000023340000}"/>
    <cellStyle name="Normal 15 5 2 3 4 3" xfId="33519" xr:uid="{00000000-0005-0000-0000-000024340000}"/>
    <cellStyle name="Normal 15 5 2 3 5" xfId="15562" xr:uid="{00000000-0005-0000-0000-000025340000}"/>
    <cellStyle name="Normal 15 5 2 3 5 2" xfId="42474" xr:uid="{00000000-0005-0000-0000-000026340000}"/>
    <cellStyle name="Normal 15 5 2 3 6" xfId="29040" xr:uid="{00000000-0005-0000-0000-000027340000}"/>
    <cellStyle name="Normal 15 5 2 4" xfId="3247" xr:uid="{00000000-0005-0000-0000-000028340000}"/>
    <cellStyle name="Normal 15 5 2 4 2" xfId="12204" xr:uid="{00000000-0005-0000-0000-000029340000}"/>
    <cellStyle name="Normal 15 5 2 4 2 2" xfId="25638" xr:uid="{00000000-0005-0000-0000-00002A340000}"/>
    <cellStyle name="Normal 15 5 2 4 2 2 2" xfId="52550" xr:uid="{00000000-0005-0000-0000-00002B340000}"/>
    <cellStyle name="Normal 15 5 2 4 2 3" xfId="39116" xr:uid="{00000000-0005-0000-0000-00002C340000}"/>
    <cellStyle name="Normal 15 5 2 4 3" xfId="7726" xr:uid="{00000000-0005-0000-0000-00002D340000}"/>
    <cellStyle name="Normal 15 5 2 4 3 2" xfId="21160" xr:uid="{00000000-0005-0000-0000-00002E340000}"/>
    <cellStyle name="Normal 15 5 2 4 3 2 2" xfId="48072" xr:uid="{00000000-0005-0000-0000-00002F340000}"/>
    <cellStyle name="Normal 15 5 2 4 3 3" xfId="34638" xr:uid="{00000000-0005-0000-0000-000030340000}"/>
    <cellStyle name="Normal 15 5 2 4 4" xfId="16681" xr:uid="{00000000-0005-0000-0000-000031340000}"/>
    <cellStyle name="Normal 15 5 2 4 4 2" xfId="43593" xr:uid="{00000000-0005-0000-0000-000032340000}"/>
    <cellStyle name="Normal 15 5 2 4 5" xfId="30159" xr:uid="{00000000-0005-0000-0000-000033340000}"/>
    <cellStyle name="Normal 15 5 2 5" xfId="9967" xr:uid="{00000000-0005-0000-0000-000034340000}"/>
    <cellStyle name="Normal 15 5 2 5 2" xfId="23401" xr:uid="{00000000-0005-0000-0000-000035340000}"/>
    <cellStyle name="Normal 15 5 2 5 2 2" xfId="50313" xr:uid="{00000000-0005-0000-0000-000036340000}"/>
    <cellStyle name="Normal 15 5 2 5 3" xfId="36879" xr:uid="{00000000-0005-0000-0000-000037340000}"/>
    <cellStyle name="Normal 15 5 2 6" xfId="5489" xr:uid="{00000000-0005-0000-0000-000038340000}"/>
    <cellStyle name="Normal 15 5 2 6 2" xfId="18923" xr:uid="{00000000-0005-0000-0000-000039340000}"/>
    <cellStyle name="Normal 15 5 2 6 2 2" xfId="45835" xr:uid="{00000000-0005-0000-0000-00003A340000}"/>
    <cellStyle name="Normal 15 5 2 6 3" xfId="32401" xr:uid="{00000000-0005-0000-0000-00003B340000}"/>
    <cellStyle name="Normal 15 5 2 7" xfId="14444" xr:uid="{00000000-0005-0000-0000-00003C340000}"/>
    <cellStyle name="Normal 15 5 2 7 2" xfId="41356" xr:uid="{00000000-0005-0000-0000-00003D340000}"/>
    <cellStyle name="Normal 15 5 2 8" xfId="27922" xr:uid="{00000000-0005-0000-0000-00003E340000}"/>
    <cellStyle name="Normal 15 5 3" xfId="1234" xr:uid="{00000000-0005-0000-0000-00003F340000}"/>
    <cellStyle name="Normal 15 5 3 2" xfId="2352" xr:uid="{00000000-0005-0000-0000-000040340000}"/>
    <cellStyle name="Normal 15 5 3 2 2" xfId="4589" xr:uid="{00000000-0005-0000-0000-000041340000}"/>
    <cellStyle name="Normal 15 5 3 2 2 2" xfId="13546" xr:uid="{00000000-0005-0000-0000-000042340000}"/>
    <cellStyle name="Normal 15 5 3 2 2 2 2" xfId="26980" xr:uid="{00000000-0005-0000-0000-000043340000}"/>
    <cellStyle name="Normal 15 5 3 2 2 2 2 2" xfId="53892" xr:uid="{00000000-0005-0000-0000-000044340000}"/>
    <cellStyle name="Normal 15 5 3 2 2 2 3" xfId="40458" xr:uid="{00000000-0005-0000-0000-000045340000}"/>
    <cellStyle name="Normal 15 5 3 2 2 3" xfId="9068" xr:uid="{00000000-0005-0000-0000-000046340000}"/>
    <cellStyle name="Normal 15 5 3 2 2 3 2" xfId="22502" xr:uid="{00000000-0005-0000-0000-000047340000}"/>
    <cellStyle name="Normal 15 5 3 2 2 3 2 2" xfId="49414" xr:uid="{00000000-0005-0000-0000-000048340000}"/>
    <cellStyle name="Normal 15 5 3 2 2 3 3" xfId="35980" xr:uid="{00000000-0005-0000-0000-000049340000}"/>
    <cellStyle name="Normal 15 5 3 2 2 4" xfId="18023" xr:uid="{00000000-0005-0000-0000-00004A340000}"/>
    <cellStyle name="Normal 15 5 3 2 2 4 2" xfId="44935" xr:uid="{00000000-0005-0000-0000-00004B340000}"/>
    <cellStyle name="Normal 15 5 3 2 2 5" xfId="31501" xr:uid="{00000000-0005-0000-0000-00004C340000}"/>
    <cellStyle name="Normal 15 5 3 2 3" xfId="11309" xr:uid="{00000000-0005-0000-0000-00004D340000}"/>
    <cellStyle name="Normal 15 5 3 2 3 2" xfId="24743" xr:uid="{00000000-0005-0000-0000-00004E340000}"/>
    <cellStyle name="Normal 15 5 3 2 3 2 2" xfId="51655" xr:uid="{00000000-0005-0000-0000-00004F340000}"/>
    <cellStyle name="Normal 15 5 3 2 3 3" xfId="38221" xr:uid="{00000000-0005-0000-0000-000050340000}"/>
    <cellStyle name="Normal 15 5 3 2 4" xfId="6831" xr:uid="{00000000-0005-0000-0000-000051340000}"/>
    <cellStyle name="Normal 15 5 3 2 4 2" xfId="20265" xr:uid="{00000000-0005-0000-0000-000052340000}"/>
    <cellStyle name="Normal 15 5 3 2 4 2 2" xfId="47177" xr:uid="{00000000-0005-0000-0000-000053340000}"/>
    <cellStyle name="Normal 15 5 3 2 4 3" xfId="33743" xr:uid="{00000000-0005-0000-0000-000054340000}"/>
    <cellStyle name="Normal 15 5 3 2 5" xfId="15786" xr:uid="{00000000-0005-0000-0000-000055340000}"/>
    <cellStyle name="Normal 15 5 3 2 5 2" xfId="42698" xr:uid="{00000000-0005-0000-0000-000056340000}"/>
    <cellStyle name="Normal 15 5 3 2 6" xfId="29264" xr:uid="{00000000-0005-0000-0000-000057340000}"/>
    <cellStyle name="Normal 15 5 3 3" xfId="3471" xr:uid="{00000000-0005-0000-0000-000058340000}"/>
    <cellStyle name="Normal 15 5 3 3 2" xfId="12428" xr:uid="{00000000-0005-0000-0000-000059340000}"/>
    <cellStyle name="Normal 15 5 3 3 2 2" xfId="25862" xr:uid="{00000000-0005-0000-0000-00005A340000}"/>
    <cellStyle name="Normal 15 5 3 3 2 2 2" xfId="52774" xr:uid="{00000000-0005-0000-0000-00005B340000}"/>
    <cellStyle name="Normal 15 5 3 3 2 3" xfId="39340" xr:uid="{00000000-0005-0000-0000-00005C340000}"/>
    <cellStyle name="Normal 15 5 3 3 3" xfId="7950" xr:uid="{00000000-0005-0000-0000-00005D340000}"/>
    <cellStyle name="Normal 15 5 3 3 3 2" xfId="21384" xr:uid="{00000000-0005-0000-0000-00005E340000}"/>
    <cellStyle name="Normal 15 5 3 3 3 2 2" xfId="48296" xr:uid="{00000000-0005-0000-0000-00005F340000}"/>
    <cellStyle name="Normal 15 5 3 3 3 3" xfId="34862" xr:uid="{00000000-0005-0000-0000-000060340000}"/>
    <cellStyle name="Normal 15 5 3 3 4" xfId="16905" xr:uid="{00000000-0005-0000-0000-000061340000}"/>
    <cellStyle name="Normal 15 5 3 3 4 2" xfId="43817" xr:uid="{00000000-0005-0000-0000-000062340000}"/>
    <cellStyle name="Normal 15 5 3 3 5" xfId="30383" xr:uid="{00000000-0005-0000-0000-000063340000}"/>
    <cellStyle name="Normal 15 5 3 4" xfId="10191" xr:uid="{00000000-0005-0000-0000-000064340000}"/>
    <cellStyle name="Normal 15 5 3 4 2" xfId="23625" xr:uid="{00000000-0005-0000-0000-000065340000}"/>
    <cellStyle name="Normal 15 5 3 4 2 2" xfId="50537" xr:uid="{00000000-0005-0000-0000-000066340000}"/>
    <cellStyle name="Normal 15 5 3 4 3" xfId="37103" xr:uid="{00000000-0005-0000-0000-000067340000}"/>
    <cellStyle name="Normal 15 5 3 5" xfId="5713" xr:uid="{00000000-0005-0000-0000-000068340000}"/>
    <cellStyle name="Normal 15 5 3 5 2" xfId="19147" xr:uid="{00000000-0005-0000-0000-000069340000}"/>
    <cellStyle name="Normal 15 5 3 5 2 2" xfId="46059" xr:uid="{00000000-0005-0000-0000-00006A340000}"/>
    <cellStyle name="Normal 15 5 3 5 3" xfId="32625" xr:uid="{00000000-0005-0000-0000-00006B340000}"/>
    <cellStyle name="Normal 15 5 3 6" xfId="14668" xr:uid="{00000000-0005-0000-0000-00006C340000}"/>
    <cellStyle name="Normal 15 5 3 6 2" xfId="41580" xr:uid="{00000000-0005-0000-0000-00006D340000}"/>
    <cellStyle name="Normal 15 5 3 7" xfId="28146" xr:uid="{00000000-0005-0000-0000-00006E340000}"/>
    <cellStyle name="Normal 15 5 4" xfId="1457" xr:uid="{00000000-0005-0000-0000-00006F340000}"/>
    <cellStyle name="Normal 15 5 4 2" xfId="2575" xr:uid="{00000000-0005-0000-0000-000070340000}"/>
    <cellStyle name="Normal 15 5 4 2 2" xfId="4812" xr:uid="{00000000-0005-0000-0000-000071340000}"/>
    <cellStyle name="Normal 15 5 4 2 2 2" xfId="13769" xr:uid="{00000000-0005-0000-0000-000072340000}"/>
    <cellStyle name="Normal 15 5 4 2 2 2 2" xfId="27203" xr:uid="{00000000-0005-0000-0000-000073340000}"/>
    <cellStyle name="Normal 15 5 4 2 2 2 2 2" xfId="54115" xr:uid="{00000000-0005-0000-0000-000074340000}"/>
    <cellStyle name="Normal 15 5 4 2 2 2 3" xfId="40681" xr:uid="{00000000-0005-0000-0000-000075340000}"/>
    <cellStyle name="Normal 15 5 4 2 2 3" xfId="9291" xr:uid="{00000000-0005-0000-0000-000076340000}"/>
    <cellStyle name="Normal 15 5 4 2 2 3 2" xfId="22725" xr:uid="{00000000-0005-0000-0000-000077340000}"/>
    <cellStyle name="Normal 15 5 4 2 2 3 2 2" xfId="49637" xr:uid="{00000000-0005-0000-0000-000078340000}"/>
    <cellStyle name="Normal 15 5 4 2 2 3 3" xfId="36203" xr:uid="{00000000-0005-0000-0000-000079340000}"/>
    <cellStyle name="Normal 15 5 4 2 2 4" xfId="18246" xr:uid="{00000000-0005-0000-0000-00007A340000}"/>
    <cellStyle name="Normal 15 5 4 2 2 4 2" xfId="45158" xr:uid="{00000000-0005-0000-0000-00007B340000}"/>
    <cellStyle name="Normal 15 5 4 2 2 5" xfId="31724" xr:uid="{00000000-0005-0000-0000-00007C340000}"/>
    <cellStyle name="Normal 15 5 4 2 3" xfId="11532" xr:uid="{00000000-0005-0000-0000-00007D340000}"/>
    <cellStyle name="Normal 15 5 4 2 3 2" xfId="24966" xr:uid="{00000000-0005-0000-0000-00007E340000}"/>
    <cellStyle name="Normal 15 5 4 2 3 2 2" xfId="51878" xr:uid="{00000000-0005-0000-0000-00007F340000}"/>
    <cellStyle name="Normal 15 5 4 2 3 3" xfId="38444" xr:uid="{00000000-0005-0000-0000-000080340000}"/>
    <cellStyle name="Normal 15 5 4 2 4" xfId="7054" xr:uid="{00000000-0005-0000-0000-000081340000}"/>
    <cellStyle name="Normal 15 5 4 2 4 2" xfId="20488" xr:uid="{00000000-0005-0000-0000-000082340000}"/>
    <cellStyle name="Normal 15 5 4 2 4 2 2" xfId="47400" xr:uid="{00000000-0005-0000-0000-000083340000}"/>
    <cellStyle name="Normal 15 5 4 2 4 3" xfId="33966" xr:uid="{00000000-0005-0000-0000-000084340000}"/>
    <cellStyle name="Normal 15 5 4 2 5" xfId="16009" xr:uid="{00000000-0005-0000-0000-000085340000}"/>
    <cellStyle name="Normal 15 5 4 2 5 2" xfId="42921" xr:uid="{00000000-0005-0000-0000-000086340000}"/>
    <cellStyle name="Normal 15 5 4 2 6" xfId="29487" xr:uid="{00000000-0005-0000-0000-000087340000}"/>
    <cellStyle name="Normal 15 5 4 3" xfId="3694" xr:uid="{00000000-0005-0000-0000-000088340000}"/>
    <cellStyle name="Normal 15 5 4 3 2" xfId="12651" xr:uid="{00000000-0005-0000-0000-000089340000}"/>
    <cellStyle name="Normal 15 5 4 3 2 2" xfId="26085" xr:uid="{00000000-0005-0000-0000-00008A340000}"/>
    <cellStyle name="Normal 15 5 4 3 2 2 2" xfId="52997" xr:uid="{00000000-0005-0000-0000-00008B340000}"/>
    <cellStyle name="Normal 15 5 4 3 2 3" xfId="39563" xr:uid="{00000000-0005-0000-0000-00008C340000}"/>
    <cellStyle name="Normal 15 5 4 3 3" xfId="8173" xr:uid="{00000000-0005-0000-0000-00008D340000}"/>
    <cellStyle name="Normal 15 5 4 3 3 2" xfId="21607" xr:uid="{00000000-0005-0000-0000-00008E340000}"/>
    <cellStyle name="Normal 15 5 4 3 3 2 2" xfId="48519" xr:uid="{00000000-0005-0000-0000-00008F340000}"/>
    <cellStyle name="Normal 15 5 4 3 3 3" xfId="35085" xr:uid="{00000000-0005-0000-0000-000090340000}"/>
    <cellStyle name="Normal 15 5 4 3 4" xfId="17128" xr:uid="{00000000-0005-0000-0000-000091340000}"/>
    <cellStyle name="Normal 15 5 4 3 4 2" xfId="44040" xr:uid="{00000000-0005-0000-0000-000092340000}"/>
    <cellStyle name="Normal 15 5 4 3 5" xfId="30606" xr:uid="{00000000-0005-0000-0000-000093340000}"/>
    <cellStyle name="Normal 15 5 4 4" xfId="10414" xr:uid="{00000000-0005-0000-0000-000094340000}"/>
    <cellStyle name="Normal 15 5 4 4 2" xfId="23848" xr:uid="{00000000-0005-0000-0000-000095340000}"/>
    <cellStyle name="Normal 15 5 4 4 2 2" xfId="50760" xr:uid="{00000000-0005-0000-0000-000096340000}"/>
    <cellStyle name="Normal 15 5 4 4 3" xfId="37326" xr:uid="{00000000-0005-0000-0000-000097340000}"/>
    <cellStyle name="Normal 15 5 4 5" xfId="5936" xr:uid="{00000000-0005-0000-0000-000098340000}"/>
    <cellStyle name="Normal 15 5 4 5 2" xfId="19370" xr:uid="{00000000-0005-0000-0000-000099340000}"/>
    <cellStyle name="Normal 15 5 4 5 2 2" xfId="46282" xr:uid="{00000000-0005-0000-0000-00009A340000}"/>
    <cellStyle name="Normal 15 5 4 5 3" xfId="32848" xr:uid="{00000000-0005-0000-0000-00009B340000}"/>
    <cellStyle name="Normal 15 5 4 6" xfId="14891" xr:uid="{00000000-0005-0000-0000-00009C340000}"/>
    <cellStyle name="Normal 15 5 4 6 2" xfId="41803" xr:uid="{00000000-0005-0000-0000-00009D340000}"/>
    <cellStyle name="Normal 15 5 4 7" xfId="28369" xr:uid="{00000000-0005-0000-0000-00009E340000}"/>
    <cellStyle name="Normal 15 5 5" xfId="1905" xr:uid="{00000000-0005-0000-0000-00009F340000}"/>
    <cellStyle name="Normal 15 5 5 2" xfId="4142" xr:uid="{00000000-0005-0000-0000-0000A0340000}"/>
    <cellStyle name="Normal 15 5 5 2 2" xfId="13099" xr:uid="{00000000-0005-0000-0000-0000A1340000}"/>
    <cellStyle name="Normal 15 5 5 2 2 2" xfId="26533" xr:uid="{00000000-0005-0000-0000-0000A2340000}"/>
    <cellStyle name="Normal 15 5 5 2 2 2 2" xfId="53445" xr:uid="{00000000-0005-0000-0000-0000A3340000}"/>
    <cellStyle name="Normal 15 5 5 2 2 3" xfId="40011" xr:uid="{00000000-0005-0000-0000-0000A4340000}"/>
    <cellStyle name="Normal 15 5 5 2 3" xfId="8621" xr:uid="{00000000-0005-0000-0000-0000A5340000}"/>
    <cellStyle name="Normal 15 5 5 2 3 2" xfId="22055" xr:uid="{00000000-0005-0000-0000-0000A6340000}"/>
    <cellStyle name="Normal 15 5 5 2 3 2 2" xfId="48967" xr:uid="{00000000-0005-0000-0000-0000A7340000}"/>
    <cellStyle name="Normal 15 5 5 2 3 3" xfId="35533" xr:uid="{00000000-0005-0000-0000-0000A8340000}"/>
    <cellStyle name="Normal 15 5 5 2 4" xfId="17576" xr:uid="{00000000-0005-0000-0000-0000A9340000}"/>
    <cellStyle name="Normal 15 5 5 2 4 2" xfId="44488" xr:uid="{00000000-0005-0000-0000-0000AA340000}"/>
    <cellStyle name="Normal 15 5 5 2 5" xfId="31054" xr:uid="{00000000-0005-0000-0000-0000AB340000}"/>
    <cellStyle name="Normal 15 5 5 3" xfId="10862" xr:uid="{00000000-0005-0000-0000-0000AC340000}"/>
    <cellStyle name="Normal 15 5 5 3 2" xfId="24296" xr:uid="{00000000-0005-0000-0000-0000AD340000}"/>
    <cellStyle name="Normal 15 5 5 3 2 2" xfId="51208" xr:uid="{00000000-0005-0000-0000-0000AE340000}"/>
    <cellStyle name="Normal 15 5 5 3 3" xfId="37774" xr:uid="{00000000-0005-0000-0000-0000AF340000}"/>
    <cellStyle name="Normal 15 5 5 4" xfId="6384" xr:uid="{00000000-0005-0000-0000-0000B0340000}"/>
    <cellStyle name="Normal 15 5 5 4 2" xfId="19818" xr:uid="{00000000-0005-0000-0000-0000B1340000}"/>
    <cellStyle name="Normal 15 5 5 4 2 2" xfId="46730" xr:uid="{00000000-0005-0000-0000-0000B2340000}"/>
    <cellStyle name="Normal 15 5 5 4 3" xfId="33296" xr:uid="{00000000-0005-0000-0000-0000B3340000}"/>
    <cellStyle name="Normal 15 5 5 5" xfId="15339" xr:uid="{00000000-0005-0000-0000-0000B4340000}"/>
    <cellStyle name="Normal 15 5 5 5 2" xfId="42251" xr:uid="{00000000-0005-0000-0000-0000B5340000}"/>
    <cellStyle name="Normal 15 5 5 6" xfId="28817" xr:uid="{00000000-0005-0000-0000-0000B6340000}"/>
    <cellStyle name="Normal 15 5 6" xfId="3024" xr:uid="{00000000-0005-0000-0000-0000B7340000}"/>
    <cellStyle name="Normal 15 5 6 2" xfId="11981" xr:uid="{00000000-0005-0000-0000-0000B8340000}"/>
    <cellStyle name="Normal 15 5 6 2 2" xfId="25415" xr:uid="{00000000-0005-0000-0000-0000B9340000}"/>
    <cellStyle name="Normal 15 5 6 2 2 2" xfId="52327" xr:uid="{00000000-0005-0000-0000-0000BA340000}"/>
    <cellStyle name="Normal 15 5 6 2 3" xfId="38893" xr:uid="{00000000-0005-0000-0000-0000BB340000}"/>
    <cellStyle name="Normal 15 5 6 3" xfId="7503" xr:uid="{00000000-0005-0000-0000-0000BC340000}"/>
    <cellStyle name="Normal 15 5 6 3 2" xfId="20937" xr:uid="{00000000-0005-0000-0000-0000BD340000}"/>
    <cellStyle name="Normal 15 5 6 3 2 2" xfId="47849" xr:uid="{00000000-0005-0000-0000-0000BE340000}"/>
    <cellStyle name="Normal 15 5 6 3 3" xfId="34415" xr:uid="{00000000-0005-0000-0000-0000BF340000}"/>
    <cellStyle name="Normal 15 5 6 4" xfId="16458" xr:uid="{00000000-0005-0000-0000-0000C0340000}"/>
    <cellStyle name="Normal 15 5 6 4 2" xfId="43370" xr:uid="{00000000-0005-0000-0000-0000C1340000}"/>
    <cellStyle name="Normal 15 5 6 5" xfId="29936" xr:uid="{00000000-0005-0000-0000-0000C2340000}"/>
    <cellStyle name="Normal 15 5 7" xfId="9744" xr:uid="{00000000-0005-0000-0000-0000C3340000}"/>
    <cellStyle name="Normal 15 5 7 2" xfId="23178" xr:uid="{00000000-0005-0000-0000-0000C4340000}"/>
    <cellStyle name="Normal 15 5 7 2 2" xfId="50090" xr:uid="{00000000-0005-0000-0000-0000C5340000}"/>
    <cellStyle name="Normal 15 5 7 3" xfId="36656" xr:uid="{00000000-0005-0000-0000-0000C6340000}"/>
    <cellStyle name="Normal 15 5 8" xfId="5266" xr:uid="{00000000-0005-0000-0000-0000C7340000}"/>
    <cellStyle name="Normal 15 5 8 2" xfId="18700" xr:uid="{00000000-0005-0000-0000-0000C8340000}"/>
    <cellStyle name="Normal 15 5 8 2 2" xfId="45612" xr:uid="{00000000-0005-0000-0000-0000C9340000}"/>
    <cellStyle name="Normal 15 5 8 3" xfId="32178" xr:uid="{00000000-0005-0000-0000-0000CA340000}"/>
    <cellStyle name="Normal 15 5 9" xfId="14221" xr:uid="{00000000-0005-0000-0000-0000CB340000}"/>
    <cellStyle name="Normal 15 5 9 2" xfId="41133" xr:uid="{00000000-0005-0000-0000-0000CC340000}"/>
    <cellStyle name="Normal 15 6" xfId="937" xr:uid="{00000000-0005-0000-0000-0000CD340000}"/>
    <cellStyle name="Normal 15 6 2" xfId="1608" xr:uid="{00000000-0005-0000-0000-0000CE340000}"/>
    <cellStyle name="Normal 15 6 2 2" xfId="2726" xr:uid="{00000000-0005-0000-0000-0000CF340000}"/>
    <cellStyle name="Normal 15 6 2 2 2" xfId="4963" xr:uid="{00000000-0005-0000-0000-0000D0340000}"/>
    <cellStyle name="Normal 15 6 2 2 2 2" xfId="13920" xr:uid="{00000000-0005-0000-0000-0000D1340000}"/>
    <cellStyle name="Normal 15 6 2 2 2 2 2" xfId="27354" xr:uid="{00000000-0005-0000-0000-0000D2340000}"/>
    <cellStyle name="Normal 15 6 2 2 2 2 2 2" xfId="54266" xr:uid="{00000000-0005-0000-0000-0000D3340000}"/>
    <cellStyle name="Normal 15 6 2 2 2 2 3" xfId="40832" xr:uid="{00000000-0005-0000-0000-0000D4340000}"/>
    <cellStyle name="Normal 15 6 2 2 2 3" xfId="9442" xr:uid="{00000000-0005-0000-0000-0000D5340000}"/>
    <cellStyle name="Normal 15 6 2 2 2 3 2" xfId="22876" xr:uid="{00000000-0005-0000-0000-0000D6340000}"/>
    <cellStyle name="Normal 15 6 2 2 2 3 2 2" xfId="49788" xr:uid="{00000000-0005-0000-0000-0000D7340000}"/>
    <cellStyle name="Normal 15 6 2 2 2 3 3" xfId="36354" xr:uid="{00000000-0005-0000-0000-0000D8340000}"/>
    <cellStyle name="Normal 15 6 2 2 2 4" xfId="18397" xr:uid="{00000000-0005-0000-0000-0000D9340000}"/>
    <cellStyle name="Normal 15 6 2 2 2 4 2" xfId="45309" xr:uid="{00000000-0005-0000-0000-0000DA340000}"/>
    <cellStyle name="Normal 15 6 2 2 2 5" xfId="31875" xr:uid="{00000000-0005-0000-0000-0000DB340000}"/>
    <cellStyle name="Normal 15 6 2 2 3" xfId="11683" xr:uid="{00000000-0005-0000-0000-0000DC340000}"/>
    <cellStyle name="Normal 15 6 2 2 3 2" xfId="25117" xr:uid="{00000000-0005-0000-0000-0000DD340000}"/>
    <cellStyle name="Normal 15 6 2 2 3 2 2" xfId="52029" xr:uid="{00000000-0005-0000-0000-0000DE340000}"/>
    <cellStyle name="Normal 15 6 2 2 3 3" xfId="38595" xr:uid="{00000000-0005-0000-0000-0000DF340000}"/>
    <cellStyle name="Normal 15 6 2 2 4" xfId="7205" xr:uid="{00000000-0005-0000-0000-0000E0340000}"/>
    <cellStyle name="Normal 15 6 2 2 4 2" xfId="20639" xr:uid="{00000000-0005-0000-0000-0000E1340000}"/>
    <cellStyle name="Normal 15 6 2 2 4 2 2" xfId="47551" xr:uid="{00000000-0005-0000-0000-0000E2340000}"/>
    <cellStyle name="Normal 15 6 2 2 4 3" xfId="34117" xr:uid="{00000000-0005-0000-0000-0000E3340000}"/>
    <cellStyle name="Normal 15 6 2 2 5" xfId="16160" xr:uid="{00000000-0005-0000-0000-0000E4340000}"/>
    <cellStyle name="Normal 15 6 2 2 5 2" xfId="43072" xr:uid="{00000000-0005-0000-0000-0000E5340000}"/>
    <cellStyle name="Normal 15 6 2 2 6" xfId="29638" xr:uid="{00000000-0005-0000-0000-0000E6340000}"/>
    <cellStyle name="Normal 15 6 2 3" xfId="3845" xr:uid="{00000000-0005-0000-0000-0000E7340000}"/>
    <cellStyle name="Normal 15 6 2 3 2" xfId="12802" xr:uid="{00000000-0005-0000-0000-0000E8340000}"/>
    <cellStyle name="Normal 15 6 2 3 2 2" xfId="26236" xr:uid="{00000000-0005-0000-0000-0000E9340000}"/>
    <cellStyle name="Normal 15 6 2 3 2 2 2" xfId="53148" xr:uid="{00000000-0005-0000-0000-0000EA340000}"/>
    <cellStyle name="Normal 15 6 2 3 2 3" xfId="39714" xr:uid="{00000000-0005-0000-0000-0000EB340000}"/>
    <cellStyle name="Normal 15 6 2 3 3" xfId="8324" xr:uid="{00000000-0005-0000-0000-0000EC340000}"/>
    <cellStyle name="Normal 15 6 2 3 3 2" xfId="21758" xr:uid="{00000000-0005-0000-0000-0000ED340000}"/>
    <cellStyle name="Normal 15 6 2 3 3 2 2" xfId="48670" xr:uid="{00000000-0005-0000-0000-0000EE340000}"/>
    <cellStyle name="Normal 15 6 2 3 3 3" xfId="35236" xr:uid="{00000000-0005-0000-0000-0000EF340000}"/>
    <cellStyle name="Normal 15 6 2 3 4" xfId="17279" xr:uid="{00000000-0005-0000-0000-0000F0340000}"/>
    <cellStyle name="Normal 15 6 2 3 4 2" xfId="44191" xr:uid="{00000000-0005-0000-0000-0000F1340000}"/>
    <cellStyle name="Normal 15 6 2 3 5" xfId="30757" xr:uid="{00000000-0005-0000-0000-0000F2340000}"/>
    <cellStyle name="Normal 15 6 2 4" xfId="10565" xr:uid="{00000000-0005-0000-0000-0000F3340000}"/>
    <cellStyle name="Normal 15 6 2 4 2" xfId="23999" xr:uid="{00000000-0005-0000-0000-0000F4340000}"/>
    <cellStyle name="Normal 15 6 2 4 2 2" xfId="50911" xr:uid="{00000000-0005-0000-0000-0000F5340000}"/>
    <cellStyle name="Normal 15 6 2 4 3" xfId="37477" xr:uid="{00000000-0005-0000-0000-0000F6340000}"/>
    <cellStyle name="Normal 15 6 2 5" xfId="6087" xr:uid="{00000000-0005-0000-0000-0000F7340000}"/>
    <cellStyle name="Normal 15 6 2 5 2" xfId="19521" xr:uid="{00000000-0005-0000-0000-0000F8340000}"/>
    <cellStyle name="Normal 15 6 2 5 2 2" xfId="46433" xr:uid="{00000000-0005-0000-0000-0000F9340000}"/>
    <cellStyle name="Normal 15 6 2 5 3" xfId="32999" xr:uid="{00000000-0005-0000-0000-0000FA340000}"/>
    <cellStyle name="Normal 15 6 2 6" xfId="15042" xr:uid="{00000000-0005-0000-0000-0000FB340000}"/>
    <cellStyle name="Normal 15 6 2 6 2" xfId="41954" xr:uid="{00000000-0005-0000-0000-0000FC340000}"/>
    <cellStyle name="Normal 15 6 2 7" xfId="28520" xr:uid="{00000000-0005-0000-0000-0000FD340000}"/>
    <cellStyle name="Normal 15 6 3" xfId="2056" xr:uid="{00000000-0005-0000-0000-0000FE340000}"/>
    <cellStyle name="Normal 15 6 3 2" xfId="4293" xr:uid="{00000000-0005-0000-0000-0000FF340000}"/>
    <cellStyle name="Normal 15 6 3 2 2" xfId="13250" xr:uid="{00000000-0005-0000-0000-000000350000}"/>
    <cellStyle name="Normal 15 6 3 2 2 2" xfId="26684" xr:uid="{00000000-0005-0000-0000-000001350000}"/>
    <cellStyle name="Normal 15 6 3 2 2 2 2" xfId="53596" xr:uid="{00000000-0005-0000-0000-000002350000}"/>
    <cellStyle name="Normal 15 6 3 2 2 3" xfId="40162" xr:uid="{00000000-0005-0000-0000-000003350000}"/>
    <cellStyle name="Normal 15 6 3 2 3" xfId="8772" xr:uid="{00000000-0005-0000-0000-000004350000}"/>
    <cellStyle name="Normal 15 6 3 2 3 2" xfId="22206" xr:uid="{00000000-0005-0000-0000-000005350000}"/>
    <cellStyle name="Normal 15 6 3 2 3 2 2" xfId="49118" xr:uid="{00000000-0005-0000-0000-000006350000}"/>
    <cellStyle name="Normal 15 6 3 2 3 3" xfId="35684" xr:uid="{00000000-0005-0000-0000-000007350000}"/>
    <cellStyle name="Normal 15 6 3 2 4" xfId="17727" xr:uid="{00000000-0005-0000-0000-000008350000}"/>
    <cellStyle name="Normal 15 6 3 2 4 2" xfId="44639" xr:uid="{00000000-0005-0000-0000-000009350000}"/>
    <cellStyle name="Normal 15 6 3 2 5" xfId="31205" xr:uid="{00000000-0005-0000-0000-00000A350000}"/>
    <cellStyle name="Normal 15 6 3 3" xfId="11013" xr:uid="{00000000-0005-0000-0000-00000B350000}"/>
    <cellStyle name="Normal 15 6 3 3 2" xfId="24447" xr:uid="{00000000-0005-0000-0000-00000C350000}"/>
    <cellStyle name="Normal 15 6 3 3 2 2" xfId="51359" xr:uid="{00000000-0005-0000-0000-00000D350000}"/>
    <cellStyle name="Normal 15 6 3 3 3" xfId="37925" xr:uid="{00000000-0005-0000-0000-00000E350000}"/>
    <cellStyle name="Normal 15 6 3 4" xfId="6535" xr:uid="{00000000-0005-0000-0000-00000F350000}"/>
    <cellStyle name="Normal 15 6 3 4 2" xfId="19969" xr:uid="{00000000-0005-0000-0000-000010350000}"/>
    <cellStyle name="Normal 15 6 3 4 2 2" xfId="46881" xr:uid="{00000000-0005-0000-0000-000011350000}"/>
    <cellStyle name="Normal 15 6 3 4 3" xfId="33447" xr:uid="{00000000-0005-0000-0000-000012350000}"/>
    <cellStyle name="Normal 15 6 3 5" xfId="15490" xr:uid="{00000000-0005-0000-0000-000013350000}"/>
    <cellStyle name="Normal 15 6 3 5 2" xfId="42402" xr:uid="{00000000-0005-0000-0000-000014350000}"/>
    <cellStyle name="Normal 15 6 3 6" xfId="28968" xr:uid="{00000000-0005-0000-0000-000015350000}"/>
    <cellStyle name="Normal 15 6 4" xfId="3175" xr:uid="{00000000-0005-0000-0000-000016350000}"/>
    <cellStyle name="Normal 15 6 4 2" xfId="12132" xr:uid="{00000000-0005-0000-0000-000017350000}"/>
    <cellStyle name="Normal 15 6 4 2 2" xfId="25566" xr:uid="{00000000-0005-0000-0000-000018350000}"/>
    <cellStyle name="Normal 15 6 4 2 2 2" xfId="52478" xr:uid="{00000000-0005-0000-0000-000019350000}"/>
    <cellStyle name="Normal 15 6 4 2 3" xfId="39044" xr:uid="{00000000-0005-0000-0000-00001A350000}"/>
    <cellStyle name="Normal 15 6 4 3" xfId="7654" xr:uid="{00000000-0005-0000-0000-00001B350000}"/>
    <cellStyle name="Normal 15 6 4 3 2" xfId="21088" xr:uid="{00000000-0005-0000-0000-00001C350000}"/>
    <cellStyle name="Normal 15 6 4 3 2 2" xfId="48000" xr:uid="{00000000-0005-0000-0000-00001D350000}"/>
    <cellStyle name="Normal 15 6 4 3 3" xfId="34566" xr:uid="{00000000-0005-0000-0000-00001E350000}"/>
    <cellStyle name="Normal 15 6 4 4" xfId="16609" xr:uid="{00000000-0005-0000-0000-00001F350000}"/>
    <cellStyle name="Normal 15 6 4 4 2" xfId="43521" xr:uid="{00000000-0005-0000-0000-000020350000}"/>
    <cellStyle name="Normal 15 6 4 5" xfId="30087" xr:uid="{00000000-0005-0000-0000-000021350000}"/>
    <cellStyle name="Normal 15 6 5" xfId="9895" xr:uid="{00000000-0005-0000-0000-000022350000}"/>
    <cellStyle name="Normal 15 6 5 2" xfId="23329" xr:uid="{00000000-0005-0000-0000-000023350000}"/>
    <cellStyle name="Normal 15 6 5 2 2" xfId="50241" xr:uid="{00000000-0005-0000-0000-000024350000}"/>
    <cellStyle name="Normal 15 6 5 3" xfId="36807" xr:uid="{00000000-0005-0000-0000-000025350000}"/>
    <cellStyle name="Normal 15 6 6" xfId="5417" xr:uid="{00000000-0005-0000-0000-000026350000}"/>
    <cellStyle name="Normal 15 6 6 2" xfId="18851" xr:uid="{00000000-0005-0000-0000-000027350000}"/>
    <cellStyle name="Normal 15 6 6 2 2" xfId="45763" xr:uid="{00000000-0005-0000-0000-000028350000}"/>
    <cellStyle name="Normal 15 6 6 3" xfId="32329" xr:uid="{00000000-0005-0000-0000-000029350000}"/>
    <cellStyle name="Normal 15 6 7" xfId="14372" xr:uid="{00000000-0005-0000-0000-00002A350000}"/>
    <cellStyle name="Normal 15 6 7 2" xfId="41284" xr:uid="{00000000-0005-0000-0000-00002B350000}"/>
    <cellStyle name="Normal 15 6 8" xfId="27850" xr:uid="{00000000-0005-0000-0000-00002C350000}"/>
    <cellStyle name="Normal 15 7" xfId="1162" xr:uid="{00000000-0005-0000-0000-00002D350000}"/>
    <cellStyle name="Normal 15 7 2" xfId="2280" xr:uid="{00000000-0005-0000-0000-00002E350000}"/>
    <cellStyle name="Normal 15 7 2 2" xfId="4517" xr:uid="{00000000-0005-0000-0000-00002F350000}"/>
    <cellStyle name="Normal 15 7 2 2 2" xfId="13474" xr:uid="{00000000-0005-0000-0000-000030350000}"/>
    <cellStyle name="Normal 15 7 2 2 2 2" xfId="26908" xr:uid="{00000000-0005-0000-0000-000031350000}"/>
    <cellStyle name="Normal 15 7 2 2 2 2 2" xfId="53820" xr:uid="{00000000-0005-0000-0000-000032350000}"/>
    <cellStyle name="Normal 15 7 2 2 2 3" xfId="40386" xr:uid="{00000000-0005-0000-0000-000033350000}"/>
    <cellStyle name="Normal 15 7 2 2 3" xfId="8996" xr:uid="{00000000-0005-0000-0000-000034350000}"/>
    <cellStyle name="Normal 15 7 2 2 3 2" xfId="22430" xr:uid="{00000000-0005-0000-0000-000035350000}"/>
    <cellStyle name="Normal 15 7 2 2 3 2 2" xfId="49342" xr:uid="{00000000-0005-0000-0000-000036350000}"/>
    <cellStyle name="Normal 15 7 2 2 3 3" xfId="35908" xr:uid="{00000000-0005-0000-0000-000037350000}"/>
    <cellStyle name="Normal 15 7 2 2 4" xfId="17951" xr:uid="{00000000-0005-0000-0000-000038350000}"/>
    <cellStyle name="Normal 15 7 2 2 4 2" xfId="44863" xr:uid="{00000000-0005-0000-0000-000039350000}"/>
    <cellStyle name="Normal 15 7 2 2 5" xfId="31429" xr:uid="{00000000-0005-0000-0000-00003A350000}"/>
    <cellStyle name="Normal 15 7 2 3" xfId="11237" xr:uid="{00000000-0005-0000-0000-00003B350000}"/>
    <cellStyle name="Normal 15 7 2 3 2" xfId="24671" xr:uid="{00000000-0005-0000-0000-00003C350000}"/>
    <cellStyle name="Normal 15 7 2 3 2 2" xfId="51583" xr:uid="{00000000-0005-0000-0000-00003D350000}"/>
    <cellStyle name="Normal 15 7 2 3 3" xfId="38149" xr:uid="{00000000-0005-0000-0000-00003E350000}"/>
    <cellStyle name="Normal 15 7 2 4" xfId="6759" xr:uid="{00000000-0005-0000-0000-00003F350000}"/>
    <cellStyle name="Normal 15 7 2 4 2" xfId="20193" xr:uid="{00000000-0005-0000-0000-000040350000}"/>
    <cellStyle name="Normal 15 7 2 4 2 2" xfId="47105" xr:uid="{00000000-0005-0000-0000-000041350000}"/>
    <cellStyle name="Normal 15 7 2 4 3" xfId="33671" xr:uid="{00000000-0005-0000-0000-000042350000}"/>
    <cellStyle name="Normal 15 7 2 5" xfId="15714" xr:uid="{00000000-0005-0000-0000-000043350000}"/>
    <cellStyle name="Normal 15 7 2 5 2" xfId="42626" xr:uid="{00000000-0005-0000-0000-000044350000}"/>
    <cellStyle name="Normal 15 7 2 6" xfId="29192" xr:uid="{00000000-0005-0000-0000-000045350000}"/>
    <cellStyle name="Normal 15 7 3" xfId="3399" xr:uid="{00000000-0005-0000-0000-000046350000}"/>
    <cellStyle name="Normal 15 7 3 2" xfId="12356" xr:uid="{00000000-0005-0000-0000-000047350000}"/>
    <cellStyle name="Normal 15 7 3 2 2" xfId="25790" xr:uid="{00000000-0005-0000-0000-000048350000}"/>
    <cellStyle name="Normal 15 7 3 2 2 2" xfId="52702" xr:uid="{00000000-0005-0000-0000-000049350000}"/>
    <cellStyle name="Normal 15 7 3 2 3" xfId="39268" xr:uid="{00000000-0005-0000-0000-00004A350000}"/>
    <cellStyle name="Normal 15 7 3 3" xfId="7878" xr:uid="{00000000-0005-0000-0000-00004B350000}"/>
    <cellStyle name="Normal 15 7 3 3 2" xfId="21312" xr:uid="{00000000-0005-0000-0000-00004C350000}"/>
    <cellStyle name="Normal 15 7 3 3 2 2" xfId="48224" xr:uid="{00000000-0005-0000-0000-00004D350000}"/>
    <cellStyle name="Normal 15 7 3 3 3" xfId="34790" xr:uid="{00000000-0005-0000-0000-00004E350000}"/>
    <cellStyle name="Normal 15 7 3 4" xfId="16833" xr:uid="{00000000-0005-0000-0000-00004F350000}"/>
    <cellStyle name="Normal 15 7 3 4 2" xfId="43745" xr:uid="{00000000-0005-0000-0000-000050350000}"/>
    <cellStyle name="Normal 15 7 3 5" xfId="30311" xr:uid="{00000000-0005-0000-0000-000051350000}"/>
    <cellStyle name="Normal 15 7 4" xfId="10119" xr:uid="{00000000-0005-0000-0000-000052350000}"/>
    <cellStyle name="Normal 15 7 4 2" xfId="23553" xr:uid="{00000000-0005-0000-0000-000053350000}"/>
    <cellStyle name="Normal 15 7 4 2 2" xfId="50465" xr:uid="{00000000-0005-0000-0000-000054350000}"/>
    <cellStyle name="Normal 15 7 4 3" xfId="37031" xr:uid="{00000000-0005-0000-0000-000055350000}"/>
    <cellStyle name="Normal 15 7 5" xfId="5641" xr:uid="{00000000-0005-0000-0000-000056350000}"/>
    <cellStyle name="Normal 15 7 5 2" xfId="19075" xr:uid="{00000000-0005-0000-0000-000057350000}"/>
    <cellStyle name="Normal 15 7 5 2 2" xfId="45987" xr:uid="{00000000-0005-0000-0000-000058350000}"/>
    <cellStyle name="Normal 15 7 5 3" xfId="32553" xr:uid="{00000000-0005-0000-0000-000059350000}"/>
    <cellStyle name="Normal 15 7 6" xfId="14596" xr:uid="{00000000-0005-0000-0000-00005A350000}"/>
    <cellStyle name="Normal 15 7 6 2" xfId="41508" xr:uid="{00000000-0005-0000-0000-00005B350000}"/>
    <cellStyle name="Normal 15 7 7" xfId="28074" xr:uid="{00000000-0005-0000-0000-00005C350000}"/>
    <cellStyle name="Normal 15 8" xfId="1385" xr:uid="{00000000-0005-0000-0000-00005D350000}"/>
    <cellStyle name="Normal 15 8 2" xfId="2503" xr:uid="{00000000-0005-0000-0000-00005E350000}"/>
    <cellStyle name="Normal 15 8 2 2" xfId="4740" xr:uid="{00000000-0005-0000-0000-00005F350000}"/>
    <cellStyle name="Normal 15 8 2 2 2" xfId="13697" xr:uid="{00000000-0005-0000-0000-000060350000}"/>
    <cellStyle name="Normal 15 8 2 2 2 2" xfId="27131" xr:uid="{00000000-0005-0000-0000-000061350000}"/>
    <cellStyle name="Normal 15 8 2 2 2 2 2" xfId="54043" xr:uid="{00000000-0005-0000-0000-000062350000}"/>
    <cellStyle name="Normal 15 8 2 2 2 3" xfId="40609" xr:uid="{00000000-0005-0000-0000-000063350000}"/>
    <cellStyle name="Normal 15 8 2 2 3" xfId="9219" xr:uid="{00000000-0005-0000-0000-000064350000}"/>
    <cellStyle name="Normal 15 8 2 2 3 2" xfId="22653" xr:uid="{00000000-0005-0000-0000-000065350000}"/>
    <cellStyle name="Normal 15 8 2 2 3 2 2" xfId="49565" xr:uid="{00000000-0005-0000-0000-000066350000}"/>
    <cellStyle name="Normal 15 8 2 2 3 3" xfId="36131" xr:uid="{00000000-0005-0000-0000-000067350000}"/>
    <cellStyle name="Normal 15 8 2 2 4" xfId="18174" xr:uid="{00000000-0005-0000-0000-000068350000}"/>
    <cellStyle name="Normal 15 8 2 2 4 2" xfId="45086" xr:uid="{00000000-0005-0000-0000-000069350000}"/>
    <cellStyle name="Normal 15 8 2 2 5" xfId="31652" xr:uid="{00000000-0005-0000-0000-00006A350000}"/>
    <cellStyle name="Normal 15 8 2 3" xfId="11460" xr:uid="{00000000-0005-0000-0000-00006B350000}"/>
    <cellStyle name="Normal 15 8 2 3 2" xfId="24894" xr:uid="{00000000-0005-0000-0000-00006C350000}"/>
    <cellStyle name="Normal 15 8 2 3 2 2" xfId="51806" xr:uid="{00000000-0005-0000-0000-00006D350000}"/>
    <cellStyle name="Normal 15 8 2 3 3" xfId="38372" xr:uid="{00000000-0005-0000-0000-00006E350000}"/>
    <cellStyle name="Normal 15 8 2 4" xfId="6982" xr:uid="{00000000-0005-0000-0000-00006F350000}"/>
    <cellStyle name="Normal 15 8 2 4 2" xfId="20416" xr:uid="{00000000-0005-0000-0000-000070350000}"/>
    <cellStyle name="Normal 15 8 2 4 2 2" xfId="47328" xr:uid="{00000000-0005-0000-0000-000071350000}"/>
    <cellStyle name="Normal 15 8 2 4 3" xfId="33894" xr:uid="{00000000-0005-0000-0000-000072350000}"/>
    <cellStyle name="Normal 15 8 2 5" xfId="15937" xr:uid="{00000000-0005-0000-0000-000073350000}"/>
    <cellStyle name="Normal 15 8 2 5 2" xfId="42849" xr:uid="{00000000-0005-0000-0000-000074350000}"/>
    <cellStyle name="Normal 15 8 2 6" xfId="29415" xr:uid="{00000000-0005-0000-0000-000075350000}"/>
    <cellStyle name="Normal 15 8 3" xfId="3622" xr:uid="{00000000-0005-0000-0000-000076350000}"/>
    <cellStyle name="Normal 15 8 3 2" xfId="12579" xr:uid="{00000000-0005-0000-0000-000077350000}"/>
    <cellStyle name="Normal 15 8 3 2 2" xfId="26013" xr:uid="{00000000-0005-0000-0000-000078350000}"/>
    <cellStyle name="Normal 15 8 3 2 2 2" xfId="52925" xr:uid="{00000000-0005-0000-0000-000079350000}"/>
    <cellStyle name="Normal 15 8 3 2 3" xfId="39491" xr:uid="{00000000-0005-0000-0000-00007A350000}"/>
    <cellStyle name="Normal 15 8 3 3" xfId="8101" xr:uid="{00000000-0005-0000-0000-00007B350000}"/>
    <cellStyle name="Normal 15 8 3 3 2" xfId="21535" xr:uid="{00000000-0005-0000-0000-00007C350000}"/>
    <cellStyle name="Normal 15 8 3 3 2 2" xfId="48447" xr:uid="{00000000-0005-0000-0000-00007D350000}"/>
    <cellStyle name="Normal 15 8 3 3 3" xfId="35013" xr:uid="{00000000-0005-0000-0000-00007E350000}"/>
    <cellStyle name="Normal 15 8 3 4" xfId="17056" xr:uid="{00000000-0005-0000-0000-00007F350000}"/>
    <cellStyle name="Normal 15 8 3 4 2" xfId="43968" xr:uid="{00000000-0005-0000-0000-000080350000}"/>
    <cellStyle name="Normal 15 8 3 5" xfId="30534" xr:uid="{00000000-0005-0000-0000-000081350000}"/>
    <cellStyle name="Normal 15 8 4" xfId="10342" xr:uid="{00000000-0005-0000-0000-000082350000}"/>
    <cellStyle name="Normal 15 8 4 2" xfId="23776" xr:uid="{00000000-0005-0000-0000-000083350000}"/>
    <cellStyle name="Normal 15 8 4 2 2" xfId="50688" xr:uid="{00000000-0005-0000-0000-000084350000}"/>
    <cellStyle name="Normal 15 8 4 3" xfId="37254" xr:uid="{00000000-0005-0000-0000-000085350000}"/>
    <cellStyle name="Normal 15 8 5" xfId="5864" xr:uid="{00000000-0005-0000-0000-000086350000}"/>
    <cellStyle name="Normal 15 8 5 2" xfId="19298" xr:uid="{00000000-0005-0000-0000-000087350000}"/>
    <cellStyle name="Normal 15 8 5 2 2" xfId="46210" xr:uid="{00000000-0005-0000-0000-000088350000}"/>
    <cellStyle name="Normal 15 8 5 3" xfId="32776" xr:uid="{00000000-0005-0000-0000-000089350000}"/>
    <cellStyle name="Normal 15 8 6" xfId="14819" xr:uid="{00000000-0005-0000-0000-00008A350000}"/>
    <cellStyle name="Normal 15 8 6 2" xfId="41731" xr:uid="{00000000-0005-0000-0000-00008B350000}"/>
    <cellStyle name="Normal 15 8 7" xfId="28297" xr:uid="{00000000-0005-0000-0000-00008C350000}"/>
    <cellStyle name="Normal 15 9" xfId="1833" xr:uid="{00000000-0005-0000-0000-00008D350000}"/>
    <cellStyle name="Normal 15 9 2" xfId="4070" xr:uid="{00000000-0005-0000-0000-00008E350000}"/>
    <cellStyle name="Normal 15 9 2 2" xfId="13027" xr:uid="{00000000-0005-0000-0000-00008F350000}"/>
    <cellStyle name="Normal 15 9 2 2 2" xfId="26461" xr:uid="{00000000-0005-0000-0000-000090350000}"/>
    <cellStyle name="Normal 15 9 2 2 2 2" xfId="53373" xr:uid="{00000000-0005-0000-0000-000091350000}"/>
    <cellStyle name="Normal 15 9 2 2 3" xfId="39939" xr:uid="{00000000-0005-0000-0000-000092350000}"/>
    <cellStyle name="Normal 15 9 2 3" xfId="8549" xr:uid="{00000000-0005-0000-0000-000093350000}"/>
    <cellStyle name="Normal 15 9 2 3 2" xfId="21983" xr:uid="{00000000-0005-0000-0000-000094350000}"/>
    <cellStyle name="Normal 15 9 2 3 2 2" xfId="48895" xr:uid="{00000000-0005-0000-0000-000095350000}"/>
    <cellStyle name="Normal 15 9 2 3 3" xfId="35461" xr:uid="{00000000-0005-0000-0000-000096350000}"/>
    <cellStyle name="Normal 15 9 2 4" xfId="17504" xr:uid="{00000000-0005-0000-0000-000097350000}"/>
    <cellStyle name="Normal 15 9 2 4 2" xfId="44416" xr:uid="{00000000-0005-0000-0000-000098350000}"/>
    <cellStyle name="Normal 15 9 2 5" xfId="30982" xr:uid="{00000000-0005-0000-0000-000099350000}"/>
    <cellStyle name="Normal 15 9 3" xfId="10790" xr:uid="{00000000-0005-0000-0000-00009A350000}"/>
    <cellStyle name="Normal 15 9 3 2" xfId="24224" xr:uid="{00000000-0005-0000-0000-00009B350000}"/>
    <cellStyle name="Normal 15 9 3 2 2" xfId="51136" xr:uid="{00000000-0005-0000-0000-00009C350000}"/>
    <cellStyle name="Normal 15 9 3 3" xfId="37702" xr:uid="{00000000-0005-0000-0000-00009D350000}"/>
    <cellStyle name="Normal 15 9 4" xfId="6312" xr:uid="{00000000-0005-0000-0000-00009E350000}"/>
    <cellStyle name="Normal 15 9 4 2" xfId="19746" xr:uid="{00000000-0005-0000-0000-00009F350000}"/>
    <cellStyle name="Normal 15 9 4 2 2" xfId="46658" xr:uid="{00000000-0005-0000-0000-0000A0350000}"/>
    <cellStyle name="Normal 15 9 4 3" xfId="33224" xr:uid="{00000000-0005-0000-0000-0000A1350000}"/>
    <cellStyle name="Normal 15 9 5" xfId="15267" xr:uid="{00000000-0005-0000-0000-0000A2350000}"/>
    <cellStyle name="Normal 15 9 5 2" xfId="42179" xr:uid="{00000000-0005-0000-0000-0000A3350000}"/>
    <cellStyle name="Normal 15 9 6" xfId="28745" xr:uid="{00000000-0005-0000-0000-0000A4350000}"/>
    <cellStyle name="Normal 16" xfId="663" xr:uid="{00000000-0005-0000-0000-0000A5350000}"/>
    <cellStyle name="Normal 16 10" xfId="2953" xr:uid="{00000000-0005-0000-0000-0000A6350000}"/>
    <cellStyle name="Normal 16 10 2" xfId="11910" xr:uid="{00000000-0005-0000-0000-0000A7350000}"/>
    <cellStyle name="Normal 16 10 2 2" xfId="25344" xr:uid="{00000000-0005-0000-0000-0000A8350000}"/>
    <cellStyle name="Normal 16 10 2 2 2" xfId="52256" xr:uid="{00000000-0005-0000-0000-0000A9350000}"/>
    <cellStyle name="Normal 16 10 2 3" xfId="38822" xr:uid="{00000000-0005-0000-0000-0000AA350000}"/>
    <cellStyle name="Normal 16 10 3" xfId="7432" xr:uid="{00000000-0005-0000-0000-0000AB350000}"/>
    <cellStyle name="Normal 16 10 3 2" xfId="20866" xr:uid="{00000000-0005-0000-0000-0000AC350000}"/>
    <cellStyle name="Normal 16 10 3 2 2" xfId="47778" xr:uid="{00000000-0005-0000-0000-0000AD350000}"/>
    <cellStyle name="Normal 16 10 3 3" xfId="34344" xr:uid="{00000000-0005-0000-0000-0000AE350000}"/>
    <cellStyle name="Normal 16 10 4" xfId="16387" xr:uid="{00000000-0005-0000-0000-0000AF350000}"/>
    <cellStyle name="Normal 16 10 4 2" xfId="43299" xr:uid="{00000000-0005-0000-0000-0000B0350000}"/>
    <cellStyle name="Normal 16 10 5" xfId="29865" xr:uid="{00000000-0005-0000-0000-0000B1350000}"/>
    <cellStyle name="Normal 16 11" xfId="9673" xr:uid="{00000000-0005-0000-0000-0000B2350000}"/>
    <cellStyle name="Normal 16 11 2" xfId="23107" xr:uid="{00000000-0005-0000-0000-0000B3350000}"/>
    <cellStyle name="Normal 16 11 2 2" xfId="50019" xr:uid="{00000000-0005-0000-0000-0000B4350000}"/>
    <cellStyle name="Normal 16 11 3" xfId="36585" xr:uid="{00000000-0005-0000-0000-0000B5350000}"/>
    <cellStyle name="Normal 16 12" xfId="5195" xr:uid="{00000000-0005-0000-0000-0000B6350000}"/>
    <cellStyle name="Normal 16 12 2" xfId="18629" xr:uid="{00000000-0005-0000-0000-0000B7350000}"/>
    <cellStyle name="Normal 16 12 2 2" xfId="45541" xr:uid="{00000000-0005-0000-0000-0000B8350000}"/>
    <cellStyle name="Normal 16 12 3" xfId="32107" xr:uid="{00000000-0005-0000-0000-0000B9350000}"/>
    <cellStyle name="Normal 16 13" xfId="14150" xr:uid="{00000000-0005-0000-0000-0000BA350000}"/>
    <cellStyle name="Normal 16 13 2" xfId="41062" xr:uid="{00000000-0005-0000-0000-0000BB350000}"/>
    <cellStyle name="Normal 16 14" xfId="27628" xr:uid="{00000000-0005-0000-0000-0000BC350000}"/>
    <cellStyle name="Normal 16 2" xfId="690" xr:uid="{00000000-0005-0000-0000-0000BD350000}"/>
    <cellStyle name="Normal 16 2 10" xfId="5215" xr:uid="{00000000-0005-0000-0000-0000BE350000}"/>
    <cellStyle name="Normal 16 2 10 2" xfId="18649" xr:uid="{00000000-0005-0000-0000-0000BF350000}"/>
    <cellStyle name="Normal 16 2 10 2 2" xfId="45561" xr:uid="{00000000-0005-0000-0000-0000C0350000}"/>
    <cellStyle name="Normal 16 2 10 3" xfId="32127" xr:uid="{00000000-0005-0000-0000-0000C1350000}"/>
    <cellStyle name="Normal 16 2 11" xfId="14170" xr:uid="{00000000-0005-0000-0000-0000C2350000}"/>
    <cellStyle name="Normal 16 2 11 2" xfId="41082" xr:uid="{00000000-0005-0000-0000-0000C3350000}"/>
    <cellStyle name="Normal 16 2 12" xfId="27648" xr:uid="{00000000-0005-0000-0000-0000C4350000}"/>
    <cellStyle name="Normal 16 2 2" xfId="834" xr:uid="{00000000-0005-0000-0000-0000C5350000}"/>
    <cellStyle name="Normal 16 2 2 10" xfId="27792" xr:uid="{00000000-0005-0000-0000-0000C6350000}"/>
    <cellStyle name="Normal 16 2 2 2" xfId="1102" xr:uid="{00000000-0005-0000-0000-0000C7350000}"/>
    <cellStyle name="Normal 16 2 2 2 2" xfId="1773" xr:uid="{00000000-0005-0000-0000-0000C8350000}"/>
    <cellStyle name="Normal 16 2 2 2 2 2" xfId="2891" xr:uid="{00000000-0005-0000-0000-0000C9350000}"/>
    <cellStyle name="Normal 16 2 2 2 2 2 2" xfId="5128" xr:uid="{00000000-0005-0000-0000-0000CA350000}"/>
    <cellStyle name="Normal 16 2 2 2 2 2 2 2" xfId="14085" xr:uid="{00000000-0005-0000-0000-0000CB350000}"/>
    <cellStyle name="Normal 16 2 2 2 2 2 2 2 2" xfId="27519" xr:uid="{00000000-0005-0000-0000-0000CC350000}"/>
    <cellStyle name="Normal 16 2 2 2 2 2 2 2 2 2" xfId="54431" xr:uid="{00000000-0005-0000-0000-0000CD350000}"/>
    <cellStyle name="Normal 16 2 2 2 2 2 2 2 3" xfId="40997" xr:uid="{00000000-0005-0000-0000-0000CE350000}"/>
    <cellStyle name="Normal 16 2 2 2 2 2 2 3" xfId="9607" xr:uid="{00000000-0005-0000-0000-0000CF350000}"/>
    <cellStyle name="Normal 16 2 2 2 2 2 2 3 2" xfId="23041" xr:uid="{00000000-0005-0000-0000-0000D0350000}"/>
    <cellStyle name="Normal 16 2 2 2 2 2 2 3 2 2" xfId="49953" xr:uid="{00000000-0005-0000-0000-0000D1350000}"/>
    <cellStyle name="Normal 16 2 2 2 2 2 2 3 3" xfId="36519" xr:uid="{00000000-0005-0000-0000-0000D2350000}"/>
    <cellStyle name="Normal 16 2 2 2 2 2 2 4" xfId="18562" xr:uid="{00000000-0005-0000-0000-0000D3350000}"/>
    <cellStyle name="Normal 16 2 2 2 2 2 2 4 2" xfId="45474" xr:uid="{00000000-0005-0000-0000-0000D4350000}"/>
    <cellStyle name="Normal 16 2 2 2 2 2 2 5" xfId="32040" xr:uid="{00000000-0005-0000-0000-0000D5350000}"/>
    <cellStyle name="Normal 16 2 2 2 2 2 3" xfId="11848" xr:uid="{00000000-0005-0000-0000-0000D6350000}"/>
    <cellStyle name="Normal 16 2 2 2 2 2 3 2" xfId="25282" xr:uid="{00000000-0005-0000-0000-0000D7350000}"/>
    <cellStyle name="Normal 16 2 2 2 2 2 3 2 2" xfId="52194" xr:uid="{00000000-0005-0000-0000-0000D8350000}"/>
    <cellStyle name="Normal 16 2 2 2 2 2 3 3" xfId="38760" xr:uid="{00000000-0005-0000-0000-0000D9350000}"/>
    <cellStyle name="Normal 16 2 2 2 2 2 4" xfId="7370" xr:uid="{00000000-0005-0000-0000-0000DA350000}"/>
    <cellStyle name="Normal 16 2 2 2 2 2 4 2" xfId="20804" xr:uid="{00000000-0005-0000-0000-0000DB350000}"/>
    <cellStyle name="Normal 16 2 2 2 2 2 4 2 2" xfId="47716" xr:uid="{00000000-0005-0000-0000-0000DC350000}"/>
    <cellStyle name="Normal 16 2 2 2 2 2 4 3" xfId="34282" xr:uid="{00000000-0005-0000-0000-0000DD350000}"/>
    <cellStyle name="Normal 16 2 2 2 2 2 5" xfId="16325" xr:uid="{00000000-0005-0000-0000-0000DE350000}"/>
    <cellStyle name="Normal 16 2 2 2 2 2 5 2" xfId="43237" xr:uid="{00000000-0005-0000-0000-0000DF350000}"/>
    <cellStyle name="Normal 16 2 2 2 2 2 6" xfId="29803" xr:uid="{00000000-0005-0000-0000-0000E0350000}"/>
    <cellStyle name="Normal 16 2 2 2 2 3" xfId="4010" xr:uid="{00000000-0005-0000-0000-0000E1350000}"/>
    <cellStyle name="Normal 16 2 2 2 2 3 2" xfId="12967" xr:uid="{00000000-0005-0000-0000-0000E2350000}"/>
    <cellStyle name="Normal 16 2 2 2 2 3 2 2" xfId="26401" xr:uid="{00000000-0005-0000-0000-0000E3350000}"/>
    <cellStyle name="Normal 16 2 2 2 2 3 2 2 2" xfId="53313" xr:uid="{00000000-0005-0000-0000-0000E4350000}"/>
    <cellStyle name="Normal 16 2 2 2 2 3 2 3" xfId="39879" xr:uid="{00000000-0005-0000-0000-0000E5350000}"/>
    <cellStyle name="Normal 16 2 2 2 2 3 3" xfId="8489" xr:uid="{00000000-0005-0000-0000-0000E6350000}"/>
    <cellStyle name="Normal 16 2 2 2 2 3 3 2" xfId="21923" xr:uid="{00000000-0005-0000-0000-0000E7350000}"/>
    <cellStyle name="Normal 16 2 2 2 2 3 3 2 2" xfId="48835" xr:uid="{00000000-0005-0000-0000-0000E8350000}"/>
    <cellStyle name="Normal 16 2 2 2 2 3 3 3" xfId="35401" xr:uid="{00000000-0005-0000-0000-0000E9350000}"/>
    <cellStyle name="Normal 16 2 2 2 2 3 4" xfId="17444" xr:uid="{00000000-0005-0000-0000-0000EA350000}"/>
    <cellStyle name="Normal 16 2 2 2 2 3 4 2" xfId="44356" xr:uid="{00000000-0005-0000-0000-0000EB350000}"/>
    <cellStyle name="Normal 16 2 2 2 2 3 5" xfId="30922" xr:uid="{00000000-0005-0000-0000-0000EC350000}"/>
    <cellStyle name="Normal 16 2 2 2 2 4" xfId="10730" xr:uid="{00000000-0005-0000-0000-0000ED350000}"/>
    <cellStyle name="Normal 16 2 2 2 2 4 2" xfId="24164" xr:uid="{00000000-0005-0000-0000-0000EE350000}"/>
    <cellStyle name="Normal 16 2 2 2 2 4 2 2" xfId="51076" xr:uid="{00000000-0005-0000-0000-0000EF350000}"/>
    <cellStyle name="Normal 16 2 2 2 2 4 3" xfId="37642" xr:uid="{00000000-0005-0000-0000-0000F0350000}"/>
    <cellStyle name="Normal 16 2 2 2 2 5" xfId="6252" xr:uid="{00000000-0005-0000-0000-0000F1350000}"/>
    <cellStyle name="Normal 16 2 2 2 2 5 2" xfId="19686" xr:uid="{00000000-0005-0000-0000-0000F2350000}"/>
    <cellStyle name="Normal 16 2 2 2 2 5 2 2" xfId="46598" xr:uid="{00000000-0005-0000-0000-0000F3350000}"/>
    <cellStyle name="Normal 16 2 2 2 2 5 3" xfId="33164" xr:uid="{00000000-0005-0000-0000-0000F4350000}"/>
    <cellStyle name="Normal 16 2 2 2 2 6" xfId="15207" xr:uid="{00000000-0005-0000-0000-0000F5350000}"/>
    <cellStyle name="Normal 16 2 2 2 2 6 2" xfId="42119" xr:uid="{00000000-0005-0000-0000-0000F6350000}"/>
    <cellStyle name="Normal 16 2 2 2 2 7" xfId="28685" xr:uid="{00000000-0005-0000-0000-0000F7350000}"/>
    <cellStyle name="Normal 16 2 2 2 3" xfId="2221" xr:uid="{00000000-0005-0000-0000-0000F8350000}"/>
    <cellStyle name="Normal 16 2 2 2 3 2" xfId="4458" xr:uid="{00000000-0005-0000-0000-0000F9350000}"/>
    <cellStyle name="Normal 16 2 2 2 3 2 2" xfId="13415" xr:uid="{00000000-0005-0000-0000-0000FA350000}"/>
    <cellStyle name="Normal 16 2 2 2 3 2 2 2" xfId="26849" xr:uid="{00000000-0005-0000-0000-0000FB350000}"/>
    <cellStyle name="Normal 16 2 2 2 3 2 2 2 2" xfId="53761" xr:uid="{00000000-0005-0000-0000-0000FC350000}"/>
    <cellStyle name="Normal 16 2 2 2 3 2 2 3" xfId="40327" xr:uid="{00000000-0005-0000-0000-0000FD350000}"/>
    <cellStyle name="Normal 16 2 2 2 3 2 3" xfId="8937" xr:uid="{00000000-0005-0000-0000-0000FE350000}"/>
    <cellStyle name="Normal 16 2 2 2 3 2 3 2" xfId="22371" xr:uid="{00000000-0005-0000-0000-0000FF350000}"/>
    <cellStyle name="Normal 16 2 2 2 3 2 3 2 2" xfId="49283" xr:uid="{00000000-0005-0000-0000-000000360000}"/>
    <cellStyle name="Normal 16 2 2 2 3 2 3 3" xfId="35849" xr:uid="{00000000-0005-0000-0000-000001360000}"/>
    <cellStyle name="Normal 16 2 2 2 3 2 4" xfId="17892" xr:uid="{00000000-0005-0000-0000-000002360000}"/>
    <cellStyle name="Normal 16 2 2 2 3 2 4 2" xfId="44804" xr:uid="{00000000-0005-0000-0000-000003360000}"/>
    <cellStyle name="Normal 16 2 2 2 3 2 5" xfId="31370" xr:uid="{00000000-0005-0000-0000-000004360000}"/>
    <cellStyle name="Normal 16 2 2 2 3 3" xfId="11178" xr:uid="{00000000-0005-0000-0000-000005360000}"/>
    <cellStyle name="Normal 16 2 2 2 3 3 2" xfId="24612" xr:uid="{00000000-0005-0000-0000-000006360000}"/>
    <cellStyle name="Normal 16 2 2 2 3 3 2 2" xfId="51524" xr:uid="{00000000-0005-0000-0000-000007360000}"/>
    <cellStyle name="Normal 16 2 2 2 3 3 3" xfId="38090" xr:uid="{00000000-0005-0000-0000-000008360000}"/>
    <cellStyle name="Normal 16 2 2 2 3 4" xfId="6700" xr:uid="{00000000-0005-0000-0000-000009360000}"/>
    <cellStyle name="Normal 16 2 2 2 3 4 2" xfId="20134" xr:uid="{00000000-0005-0000-0000-00000A360000}"/>
    <cellStyle name="Normal 16 2 2 2 3 4 2 2" xfId="47046" xr:uid="{00000000-0005-0000-0000-00000B360000}"/>
    <cellStyle name="Normal 16 2 2 2 3 4 3" xfId="33612" xr:uid="{00000000-0005-0000-0000-00000C360000}"/>
    <cellStyle name="Normal 16 2 2 2 3 5" xfId="15655" xr:uid="{00000000-0005-0000-0000-00000D360000}"/>
    <cellStyle name="Normal 16 2 2 2 3 5 2" xfId="42567" xr:uid="{00000000-0005-0000-0000-00000E360000}"/>
    <cellStyle name="Normal 16 2 2 2 3 6" xfId="29133" xr:uid="{00000000-0005-0000-0000-00000F360000}"/>
    <cellStyle name="Normal 16 2 2 2 4" xfId="3340" xr:uid="{00000000-0005-0000-0000-000010360000}"/>
    <cellStyle name="Normal 16 2 2 2 4 2" xfId="12297" xr:uid="{00000000-0005-0000-0000-000011360000}"/>
    <cellStyle name="Normal 16 2 2 2 4 2 2" xfId="25731" xr:uid="{00000000-0005-0000-0000-000012360000}"/>
    <cellStyle name="Normal 16 2 2 2 4 2 2 2" xfId="52643" xr:uid="{00000000-0005-0000-0000-000013360000}"/>
    <cellStyle name="Normal 16 2 2 2 4 2 3" xfId="39209" xr:uid="{00000000-0005-0000-0000-000014360000}"/>
    <cellStyle name="Normal 16 2 2 2 4 3" xfId="7819" xr:uid="{00000000-0005-0000-0000-000015360000}"/>
    <cellStyle name="Normal 16 2 2 2 4 3 2" xfId="21253" xr:uid="{00000000-0005-0000-0000-000016360000}"/>
    <cellStyle name="Normal 16 2 2 2 4 3 2 2" xfId="48165" xr:uid="{00000000-0005-0000-0000-000017360000}"/>
    <cellStyle name="Normal 16 2 2 2 4 3 3" xfId="34731" xr:uid="{00000000-0005-0000-0000-000018360000}"/>
    <cellStyle name="Normal 16 2 2 2 4 4" xfId="16774" xr:uid="{00000000-0005-0000-0000-000019360000}"/>
    <cellStyle name="Normal 16 2 2 2 4 4 2" xfId="43686" xr:uid="{00000000-0005-0000-0000-00001A360000}"/>
    <cellStyle name="Normal 16 2 2 2 4 5" xfId="30252" xr:uid="{00000000-0005-0000-0000-00001B360000}"/>
    <cellStyle name="Normal 16 2 2 2 5" xfId="10060" xr:uid="{00000000-0005-0000-0000-00001C360000}"/>
    <cellStyle name="Normal 16 2 2 2 5 2" xfId="23494" xr:uid="{00000000-0005-0000-0000-00001D360000}"/>
    <cellStyle name="Normal 16 2 2 2 5 2 2" xfId="50406" xr:uid="{00000000-0005-0000-0000-00001E360000}"/>
    <cellStyle name="Normal 16 2 2 2 5 3" xfId="36972" xr:uid="{00000000-0005-0000-0000-00001F360000}"/>
    <cellStyle name="Normal 16 2 2 2 6" xfId="5582" xr:uid="{00000000-0005-0000-0000-000020360000}"/>
    <cellStyle name="Normal 16 2 2 2 6 2" xfId="19016" xr:uid="{00000000-0005-0000-0000-000021360000}"/>
    <cellStyle name="Normal 16 2 2 2 6 2 2" xfId="45928" xr:uid="{00000000-0005-0000-0000-000022360000}"/>
    <cellStyle name="Normal 16 2 2 2 6 3" xfId="32494" xr:uid="{00000000-0005-0000-0000-000023360000}"/>
    <cellStyle name="Normal 16 2 2 2 7" xfId="14537" xr:uid="{00000000-0005-0000-0000-000024360000}"/>
    <cellStyle name="Normal 16 2 2 2 7 2" xfId="41449" xr:uid="{00000000-0005-0000-0000-000025360000}"/>
    <cellStyle name="Normal 16 2 2 2 8" xfId="28015" xr:uid="{00000000-0005-0000-0000-000026360000}"/>
    <cellStyle name="Normal 16 2 2 3" xfId="1327" xr:uid="{00000000-0005-0000-0000-000027360000}"/>
    <cellStyle name="Normal 16 2 2 3 2" xfId="2445" xr:uid="{00000000-0005-0000-0000-000028360000}"/>
    <cellStyle name="Normal 16 2 2 3 2 2" xfId="4682" xr:uid="{00000000-0005-0000-0000-000029360000}"/>
    <cellStyle name="Normal 16 2 2 3 2 2 2" xfId="13639" xr:uid="{00000000-0005-0000-0000-00002A360000}"/>
    <cellStyle name="Normal 16 2 2 3 2 2 2 2" xfId="27073" xr:uid="{00000000-0005-0000-0000-00002B360000}"/>
    <cellStyle name="Normal 16 2 2 3 2 2 2 2 2" xfId="53985" xr:uid="{00000000-0005-0000-0000-00002C360000}"/>
    <cellStyle name="Normal 16 2 2 3 2 2 2 3" xfId="40551" xr:uid="{00000000-0005-0000-0000-00002D360000}"/>
    <cellStyle name="Normal 16 2 2 3 2 2 3" xfId="9161" xr:uid="{00000000-0005-0000-0000-00002E360000}"/>
    <cellStyle name="Normal 16 2 2 3 2 2 3 2" xfId="22595" xr:uid="{00000000-0005-0000-0000-00002F360000}"/>
    <cellStyle name="Normal 16 2 2 3 2 2 3 2 2" xfId="49507" xr:uid="{00000000-0005-0000-0000-000030360000}"/>
    <cellStyle name="Normal 16 2 2 3 2 2 3 3" xfId="36073" xr:uid="{00000000-0005-0000-0000-000031360000}"/>
    <cellStyle name="Normal 16 2 2 3 2 2 4" xfId="18116" xr:uid="{00000000-0005-0000-0000-000032360000}"/>
    <cellStyle name="Normal 16 2 2 3 2 2 4 2" xfId="45028" xr:uid="{00000000-0005-0000-0000-000033360000}"/>
    <cellStyle name="Normal 16 2 2 3 2 2 5" xfId="31594" xr:uid="{00000000-0005-0000-0000-000034360000}"/>
    <cellStyle name="Normal 16 2 2 3 2 3" xfId="11402" xr:uid="{00000000-0005-0000-0000-000035360000}"/>
    <cellStyle name="Normal 16 2 2 3 2 3 2" xfId="24836" xr:uid="{00000000-0005-0000-0000-000036360000}"/>
    <cellStyle name="Normal 16 2 2 3 2 3 2 2" xfId="51748" xr:uid="{00000000-0005-0000-0000-000037360000}"/>
    <cellStyle name="Normal 16 2 2 3 2 3 3" xfId="38314" xr:uid="{00000000-0005-0000-0000-000038360000}"/>
    <cellStyle name="Normal 16 2 2 3 2 4" xfId="6924" xr:uid="{00000000-0005-0000-0000-000039360000}"/>
    <cellStyle name="Normal 16 2 2 3 2 4 2" xfId="20358" xr:uid="{00000000-0005-0000-0000-00003A360000}"/>
    <cellStyle name="Normal 16 2 2 3 2 4 2 2" xfId="47270" xr:uid="{00000000-0005-0000-0000-00003B360000}"/>
    <cellStyle name="Normal 16 2 2 3 2 4 3" xfId="33836" xr:uid="{00000000-0005-0000-0000-00003C360000}"/>
    <cellStyle name="Normal 16 2 2 3 2 5" xfId="15879" xr:uid="{00000000-0005-0000-0000-00003D360000}"/>
    <cellStyle name="Normal 16 2 2 3 2 5 2" xfId="42791" xr:uid="{00000000-0005-0000-0000-00003E360000}"/>
    <cellStyle name="Normal 16 2 2 3 2 6" xfId="29357" xr:uid="{00000000-0005-0000-0000-00003F360000}"/>
    <cellStyle name="Normal 16 2 2 3 3" xfId="3564" xr:uid="{00000000-0005-0000-0000-000040360000}"/>
    <cellStyle name="Normal 16 2 2 3 3 2" xfId="12521" xr:uid="{00000000-0005-0000-0000-000041360000}"/>
    <cellStyle name="Normal 16 2 2 3 3 2 2" xfId="25955" xr:uid="{00000000-0005-0000-0000-000042360000}"/>
    <cellStyle name="Normal 16 2 2 3 3 2 2 2" xfId="52867" xr:uid="{00000000-0005-0000-0000-000043360000}"/>
    <cellStyle name="Normal 16 2 2 3 3 2 3" xfId="39433" xr:uid="{00000000-0005-0000-0000-000044360000}"/>
    <cellStyle name="Normal 16 2 2 3 3 3" xfId="8043" xr:uid="{00000000-0005-0000-0000-000045360000}"/>
    <cellStyle name="Normal 16 2 2 3 3 3 2" xfId="21477" xr:uid="{00000000-0005-0000-0000-000046360000}"/>
    <cellStyle name="Normal 16 2 2 3 3 3 2 2" xfId="48389" xr:uid="{00000000-0005-0000-0000-000047360000}"/>
    <cellStyle name="Normal 16 2 2 3 3 3 3" xfId="34955" xr:uid="{00000000-0005-0000-0000-000048360000}"/>
    <cellStyle name="Normal 16 2 2 3 3 4" xfId="16998" xr:uid="{00000000-0005-0000-0000-000049360000}"/>
    <cellStyle name="Normal 16 2 2 3 3 4 2" xfId="43910" xr:uid="{00000000-0005-0000-0000-00004A360000}"/>
    <cellStyle name="Normal 16 2 2 3 3 5" xfId="30476" xr:uid="{00000000-0005-0000-0000-00004B360000}"/>
    <cellStyle name="Normal 16 2 2 3 4" xfId="10284" xr:uid="{00000000-0005-0000-0000-00004C360000}"/>
    <cellStyle name="Normal 16 2 2 3 4 2" xfId="23718" xr:uid="{00000000-0005-0000-0000-00004D360000}"/>
    <cellStyle name="Normal 16 2 2 3 4 2 2" xfId="50630" xr:uid="{00000000-0005-0000-0000-00004E360000}"/>
    <cellStyle name="Normal 16 2 2 3 4 3" xfId="37196" xr:uid="{00000000-0005-0000-0000-00004F360000}"/>
    <cellStyle name="Normal 16 2 2 3 5" xfId="5806" xr:uid="{00000000-0005-0000-0000-000050360000}"/>
    <cellStyle name="Normal 16 2 2 3 5 2" xfId="19240" xr:uid="{00000000-0005-0000-0000-000051360000}"/>
    <cellStyle name="Normal 16 2 2 3 5 2 2" xfId="46152" xr:uid="{00000000-0005-0000-0000-000052360000}"/>
    <cellStyle name="Normal 16 2 2 3 5 3" xfId="32718" xr:uid="{00000000-0005-0000-0000-000053360000}"/>
    <cellStyle name="Normal 16 2 2 3 6" xfId="14761" xr:uid="{00000000-0005-0000-0000-000054360000}"/>
    <cellStyle name="Normal 16 2 2 3 6 2" xfId="41673" xr:uid="{00000000-0005-0000-0000-000055360000}"/>
    <cellStyle name="Normal 16 2 2 3 7" xfId="28239" xr:uid="{00000000-0005-0000-0000-000056360000}"/>
    <cellStyle name="Normal 16 2 2 4" xfId="1550" xr:uid="{00000000-0005-0000-0000-000057360000}"/>
    <cellStyle name="Normal 16 2 2 4 2" xfId="2668" xr:uid="{00000000-0005-0000-0000-000058360000}"/>
    <cellStyle name="Normal 16 2 2 4 2 2" xfId="4905" xr:uid="{00000000-0005-0000-0000-000059360000}"/>
    <cellStyle name="Normal 16 2 2 4 2 2 2" xfId="13862" xr:uid="{00000000-0005-0000-0000-00005A360000}"/>
    <cellStyle name="Normal 16 2 2 4 2 2 2 2" xfId="27296" xr:uid="{00000000-0005-0000-0000-00005B360000}"/>
    <cellStyle name="Normal 16 2 2 4 2 2 2 2 2" xfId="54208" xr:uid="{00000000-0005-0000-0000-00005C360000}"/>
    <cellStyle name="Normal 16 2 2 4 2 2 2 3" xfId="40774" xr:uid="{00000000-0005-0000-0000-00005D360000}"/>
    <cellStyle name="Normal 16 2 2 4 2 2 3" xfId="9384" xr:uid="{00000000-0005-0000-0000-00005E360000}"/>
    <cellStyle name="Normal 16 2 2 4 2 2 3 2" xfId="22818" xr:uid="{00000000-0005-0000-0000-00005F360000}"/>
    <cellStyle name="Normal 16 2 2 4 2 2 3 2 2" xfId="49730" xr:uid="{00000000-0005-0000-0000-000060360000}"/>
    <cellStyle name="Normal 16 2 2 4 2 2 3 3" xfId="36296" xr:uid="{00000000-0005-0000-0000-000061360000}"/>
    <cellStyle name="Normal 16 2 2 4 2 2 4" xfId="18339" xr:uid="{00000000-0005-0000-0000-000062360000}"/>
    <cellStyle name="Normal 16 2 2 4 2 2 4 2" xfId="45251" xr:uid="{00000000-0005-0000-0000-000063360000}"/>
    <cellStyle name="Normal 16 2 2 4 2 2 5" xfId="31817" xr:uid="{00000000-0005-0000-0000-000064360000}"/>
    <cellStyle name="Normal 16 2 2 4 2 3" xfId="11625" xr:uid="{00000000-0005-0000-0000-000065360000}"/>
    <cellStyle name="Normal 16 2 2 4 2 3 2" xfId="25059" xr:uid="{00000000-0005-0000-0000-000066360000}"/>
    <cellStyle name="Normal 16 2 2 4 2 3 2 2" xfId="51971" xr:uid="{00000000-0005-0000-0000-000067360000}"/>
    <cellStyle name="Normal 16 2 2 4 2 3 3" xfId="38537" xr:uid="{00000000-0005-0000-0000-000068360000}"/>
    <cellStyle name="Normal 16 2 2 4 2 4" xfId="7147" xr:uid="{00000000-0005-0000-0000-000069360000}"/>
    <cellStyle name="Normal 16 2 2 4 2 4 2" xfId="20581" xr:uid="{00000000-0005-0000-0000-00006A360000}"/>
    <cellStyle name="Normal 16 2 2 4 2 4 2 2" xfId="47493" xr:uid="{00000000-0005-0000-0000-00006B360000}"/>
    <cellStyle name="Normal 16 2 2 4 2 4 3" xfId="34059" xr:uid="{00000000-0005-0000-0000-00006C360000}"/>
    <cellStyle name="Normal 16 2 2 4 2 5" xfId="16102" xr:uid="{00000000-0005-0000-0000-00006D360000}"/>
    <cellStyle name="Normal 16 2 2 4 2 5 2" xfId="43014" xr:uid="{00000000-0005-0000-0000-00006E360000}"/>
    <cellStyle name="Normal 16 2 2 4 2 6" xfId="29580" xr:uid="{00000000-0005-0000-0000-00006F360000}"/>
    <cellStyle name="Normal 16 2 2 4 3" xfId="3787" xr:uid="{00000000-0005-0000-0000-000070360000}"/>
    <cellStyle name="Normal 16 2 2 4 3 2" xfId="12744" xr:uid="{00000000-0005-0000-0000-000071360000}"/>
    <cellStyle name="Normal 16 2 2 4 3 2 2" xfId="26178" xr:uid="{00000000-0005-0000-0000-000072360000}"/>
    <cellStyle name="Normal 16 2 2 4 3 2 2 2" xfId="53090" xr:uid="{00000000-0005-0000-0000-000073360000}"/>
    <cellStyle name="Normal 16 2 2 4 3 2 3" xfId="39656" xr:uid="{00000000-0005-0000-0000-000074360000}"/>
    <cellStyle name="Normal 16 2 2 4 3 3" xfId="8266" xr:uid="{00000000-0005-0000-0000-000075360000}"/>
    <cellStyle name="Normal 16 2 2 4 3 3 2" xfId="21700" xr:uid="{00000000-0005-0000-0000-000076360000}"/>
    <cellStyle name="Normal 16 2 2 4 3 3 2 2" xfId="48612" xr:uid="{00000000-0005-0000-0000-000077360000}"/>
    <cellStyle name="Normal 16 2 2 4 3 3 3" xfId="35178" xr:uid="{00000000-0005-0000-0000-000078360000}"/>
    <cellStyle name="Normal 16 2 2 4 3 4" xfId="17221" xr:uid="{00000000-0005-0000-0000-000079360000}"/>
    <cellStyle name="Normal 16 2 2 4 3 4 2" xfId="44133" xr:uid="{00000000-0005-0000-0000-00007A360000}"/>
    <cellStyle name="Normal 16 2 2 4 3 5" xfId="30699" xr:uid="{00000000-0005-0000-0000-00007B360000}"/>
    <cellStyle name="Normal 16 2 2 4 4" xfId="10507" xr:uid="{00000000-0005-0000-0000-00007C360000}"/>
    <cellStyle name="Normal 16 2 2 4 4 2" xfId="23941" xr:uid="{00000000-0005-0000-0000-00007D360000}"/>
    <cellStyle name="Normal 16 2 2 4 4 2 2" xfId="50853" xr:uid="{00000000-0005-0000-0000-00007E360000}"/>
    <cellStyle name="Normal 16 2 2 4 4 3" xfId="37419" xr:uid="{00000000-0005-0000-0000-00007F360000}"/>
    <cellStyle name="Normal 16 2 2 4 5" xfId="6029" xr:uid="{00000000-0005-0000-0000-000080360000}"/>
    <cellStyle name="Normal 16 2 2 4 5 2" xfId="19463" xr:uid="{00000000-0005-0000-0000-000081360000}"/>
    <cellStyle name="Normal 16 2 2 4 5 2 2" xfId="46375" xr:uid="{00000000-0005-0000-0000-000082360000}"/>
    <cellStyle name="Normal 16 2 2 4 5 3" xfId="32941" xr:uid="{00000000-0005-0000-0000-000083360000}"/>
    <cellStyle name="Normal 16 2 2 4 6" xfId="14984" xr:uid="{00000000-0005-0000-0000-000084360000}"/>
    <cellStyle name="Normal 16 2 2 4 6 2" xfId="41896" xr:uid="{00000000-0005-0000-0000-000085360000}"/>
    <cellStyle name="Normal 16 2 2 4 7" xfId="28462" xr:uid="{00000000-0005-0000-0000-000086360000}"/>
    <cellStyle name="Normal 16 2 2 5" xfId="1998" xr:uid="{00000000-0005-0000-0000-000087360000}"/>
    <cellStyle name="Normal 16 2 2 5 2" xfId="4235" xr:uid="{00000000-0005-0000-0000-000088360000}"/>
    <cellStyle name="Normal 16 2 2 5 2 2" xfId="13192" xr:uid="{00000000-0005-0000-0000-000089360000}"/>
    <cellStyle name="Normal 16 2 2 5 2 2 2" xfId="26626" xr:uid="{00000000-0005-0000-0000-00008A360000}"/>
    <cellStyle name="Normal 16 2 2 5 2 2 2 2" xfId="53538" xr:uid="{00000000-0005-0000-0000-00008B360000}"/>
    <cellStyle name="Normal 16 2 2 5 2 2 3" xfId="40104" xr:uid="{00000000-0005-0000-0000-00008C360000}"/>
    <cellStyle name="Normal 16 2 2 5 2 3" xfId="8714" xr:uid="{00000000-0005-0000-0000-00008D360000}"/>
    <cellStyle name="Normal 16 2 2 5 2 3 2" xfId="22148" xr:uid="{00000000-0005-0000-0000-00008E360000}"/>
    <cellStyle name="Normal 16 2 2 5 2 3 2 2" xfId="49060" xr:uid="{00000000-0005-0000-0000-00008F360000}"/>
    <cellStyle name="Normal 16 2 2 5 2 3 3" xfId="35626" xr:uid="{00000000-0005-0000-0000-000090360000}"/>
    <cellStyle name="Normal 16 2 2 5 2 4" xfId="17669" xr:uid="{00000000-0005-0000-0000-000091360000}"/>
    <cellStyle name="Normal 16 2 2 5 2 4 2" xfId="44581" xr:uid="{00000000-0005-0000-0000-000092360000}"/>
    <cellStyle name="Normal 16 2 2 5 2 5" xfId="31147" xr:uid="{00000000-0005-0000-0000-000093360000}"/>
    <cellStyle name="Normal 16 2 2 5 3" xfId="10955" xr:uid="{00000000-0005-0000-0000-000094360000}"/>
    <cellStyle name="Normal 16 2 2 5 3 2" xfId="24389" xr:uid="{00000000-0005-0000-0000-000095360000}"/>
    <cellStyle name="Normal 16 2 2 5 3 2 2" xfId="51301" xr:uid="{00000000-0005-0000-0000-000096360000}"/>
    <cellStyle name="Normal 16 2 2 5 3 3" xfId="37867" xr:uid="{00000000-0005-0000-0000-000097360000}"/>
    <cellStyle name="Normal 16 2 2 5 4" xfId="6477" xr:uid="{00000000-0005-0000-0000-000098360000}"/>
    <cellStyle name="Normal 16 2 2 5 4 2" xfId="19911" xr:uid="{00000000-0005-0000-0000-000099360000}"/>
    <cellStyle name="Normal 16 2 2 5 4 2 2" xfId="46823" xr:uid="{00000000-0005-0000-0000-00009A360000}"/>
    <cellStyle name="Normal 16 2 2 5 4 3" xfId="33389" xr:uid="{00000000-0005-0000-0000-00009B360000}"/>
    <cellStyle name="Normal 16 2 2 5 5" xfId="15432" xr:uid="{00000000-0005-0000-0000-00009C360000}"/>
    <cellStyle name="Normal 16 2 2 5 5 2" xfId="42344" xr:uid="{00000000-0005-0000-0000-00009D360000}"/>
    <cellStyle name="Normal 16 2 2 5 6" xfId="28910" xr:uid="{00000000-0005-0000-0000-00009E360000}"/>
    <cellStyle name="Normal 16 2 2 6" xfId="3117" xr:uid="{00000000-0005-0000-0000-00009F360000}"/>
    <cellStyle name="Normal 16 2 2 6 2" xfId="12074" xr:uid="{00000000-0005-0000-0000-0000A0360000}"/>
    <cellStyle name="Normal 16 2 2 6 2 2" xfId="25508" xr:uid="{00000000-0005-0000-0000-0000A1360000}"/>
    <cellStyle name="Normal 16 2 2 6 2 2 2" xfId="52420" xr:uid="{00000000-0005-0000-0000-0000A2360000}"/>
    <cellStyle name="Normal 16 2 2 6 2 3" xfId="38986" xr:uid="{00000000-0005-0000-0000-0000A3360000}"/>
    <cellStyle name="Normal 16 2 2 6 3" xfId="7596" xr:uid="{00000000-0005-0000-0000-0000A4360000}"/>
    <cellStyle name="Normal 16 2 2 6 3 2" xfId="21030" xr:uid="{00000000-0005-0000-0000-0000A5360000}"/>
    <cellStyle name="Normal 16 2 2 6 3 2 2" xfId="47942" xr:uid="{00000000-0005-0000-0000-0000A6360000}"/>
    <cellStyle name="Normal 16 2 2 6 3 3" xfId="34508" xr:uid="{00000000-0005-0000-0000-0000A7360000}"/>
    <cellStyle name="Normal 16 2 2 6 4" xfId="16551" xr:uid="{00000000-0005-0000-0000-0000A8360000}"/>
    <cellStyle name="Normal 16 2 2 6 4 2" xfId="43463" xr:uid="{00000000-0005-0000-0000-0000A9360000}"/>
    <cellStyle name="Normal 16 2 2 6 5" xfId="30029" xr:uid="{00000000-0005-0000-0000-0000AA360000}"/>
    <cellStyle name="Normal 16 2 2 7" xfId="9837" xr:uid="{00000000-0005-0000-0000-0000AB360000}"/>
    <cellStyle name="Normal 16 2 2 7 2" xfId="23271" xr:uid="{00000000-0005-0000-0000-0000AC360000}"/>
    <cellStyle name="Normal 16 2 2 7 2 2" xfId="50183" xr:uid="{00000000-0005-0000-0000-0000AD360000}"/>
    <cellStyle name="Normal 16 2 2 7 3" xfId="36749" xr:uid="{00000000-0005-0000-0000-0000AE360000}"/>
    <cellStyle name="Normal 16 2 2 8" xfId="5359" xr:uid="{00000000-0005-0000-0000-0000AF360000}"/>
    <cellStyle name="Normal 16 2 2 8 2" xfId="18793" xr:uid="{00000000-0005-0000-0000-0000B0360000}"/>
    <cellStyle name="Normal 16 2 2 8 2 2" xfId="45705" xr:uid="{00000000-0005-0000-0000-0000B1360000}"/>
    <cellStyle name="Normal 16 2 2 8 3" xfId="32271" xr:uid="{00000000-0005-0000-0000-0000B2360000}"/>
    <cellStyle name="Normal 16 2 2 9" xfId="14314" xr:uid="{00000000-0005-0000-0000-0000B3360000}"/>
    <cellStyle name="Normal 16 2 2 9 2" xfId="41226" xr:uid="{00000000-0005-0000-0000-0000B4360000}"/>
    <cellStyle name="Normal 16 2 3" xfId="762" xr:uid="{00000000-0005-0000-0000-0000B5360000}"/>
    <cellStyle name="Normal 16 2 3 10" xfId="27720" xr:uid="{00000000-0005-0000-0000-0000B6360000}"/>
    <cellStyle name="Normal 16 2 3 2" xfId="1030" xr:uid="{00000000-0005-0000-0000-0000B7360000}"/>
    <cellStyle name="Normal 16 2 3 2 2" xfId="1701" xr:uid="{00000000-0005-0000-0000-0000B8360000}"/>
    <cellStyle name="Normal 16 2 3 2 2 2" xfId="2819" xr:uid="{00000000-0005-0000-0000-0000B9360000}"/>
    <cellStyle name="Normal 16 2 3 2 2 2 2" xfId="5056" xr:uid="{00000000-0005-0000-0000-0000BA360000}"/>
    <cellStyle name="Normal 16 2 3 2 2 2 2 2" xfId="14013" xr:uid="{00000000-0005-0000-0000-0000BB360000}"/>
    <cellStyle name="Normal 16 2 3 2 2 2 2 2 2" xfId="27447" xr:uid="{00000000-0005-0000-0000-0000BC360000}"/>
    <cellStyle name="Normal 16 2 3 2 2 2 2 2 2 2" xfId="54359" xr:uid="{00000000-0005-0000-0000-0000BD360000}"/>
    <cellStyle name="Normal 16 2 3 2 2 2 2 2 3" xfId="40925" xr:uid="{00000000-0005-0000-0000-0000BE360000}"/>
    <cellStyle name="Normal 16 2 3 2 2 2 2 3" xfId="9535" xr:uid="{00000000-0005-0000-0000-0000BF360000}"/>
    <cellStyle name="Normal 16 2 3 2 2 2 2 3 2" xfId="22969" xr:uid="{00000000-0005-0000-0000-0000C0360000}"/>
    <cellStyle name="Normal 16 2 3 2 2 2 2 3 2 2" xfId="49881" xr:uid="{00000000-0005-0000-0000-0000C1360000}"/>
    <cellStyle name="Normal 16 2 3 2 2 2 2 3 3" xfId="36447" xr:uid="{00000000-0005-0000-0000-0000C2360000}"/>
    <cellStyle name="Normal 16 2 3 2 2 2 2 4" xfId="18490" xr:uid="{00000000-0005-0000-0000-0000C3360000}"/>
    <cellStyle name="Normal 16 2 3 2 2 2 2 4 2" xfId="45402" xr:uid="{00000000-0005-0000-0000-0000C4360000}"/>
    <cellStyle name="Normal 16 2 3 2 2 2 2 5" xfId="31968" xr:uid="{00000000-0005-0000-0000-0000C5360000}"/>
    <cellStyle name="Normal 16 2 3 2 2 2 3" xfId="11776" xr:uid="{00000000-0005-0000-0000-0000C6360000}"/>
    <cellStyle name="Normal 16 2 3 2 2 2 3 2" xfId="25210" xr:uid="{00000000-0005-0000-0000-0000C7360000}"/>
    <cellStyle name="Normal 16 2 3 2 2 2 3 2 2" xfId="52122" xr:uid="{00000000-0005-0000-0000-0000C8360000}"/>
    <cellStyle name="Normal 16 2 3 2 2 2 3 3" xfId="38688" xr:uid="{00000000-0005-0000-0000-0000C9360000}"/>
    <cellStyle name="Normal 16 2 3 2 2 2 4" xfId="7298" xr:uid="{00000000-0005-0000-0000-0000CA360000}"/>
    <cellStyle name="Normal 16 2 3 2 2 2 4 2" xfId="20732" xr:uid="{00000000-0005-0000-0000-0000CB360000}"/>
    <cellStyle name="Normal 16 2 3 2 2 2 4 2 2" xfId="47644" xr:uid="{00000000-0005-0000-0000-0000CC360000}"/>
    <cellStyle name="Normal 16 2 3 2 2 2 4 3" xfId="34210" xr:uid="{00000000-0005-0000-0000-0000CD360000}"/>
    <cellStyle name="Normal 16 2 3 2 2 2 5" xfId="16253" xr:uid="{00000000-0005-0000-0000-0000CE360000}"/>
    <cellStyle name="Normal 16 2 3 2 2 2 5 2" xfId="43165" xr:uid="{00000000-0005-0000-0000-0000CF360000}"/>
    <cellStyle name="Normal 16 2 3 2 2 2 6" xfId="29731" xr:uid="{00000000-0005-0000-0000-0000D0360000}"/>
    <cellStyle name="Normal 16 2 3 2 2 3" xfId="3938" xr:uid="{00000000-0005-0000-0000-0000D1360000}"/>
    <cellStyle name="Normal 16 2 3 2 2 3 2" xfId="12895" xr:uid="{00000000-0005-0000-0000-0000D2360000}"/>
    <cellStyle name="Normal 16 2 3 2 2 3 2 2" xfId="26329" xr:uid="{00000000-0005-0000-0000-0000D3360000}"/>
    <cellStyle name="Normal 16 2 3 2 2 3 2 2 2" xfId="53241" xr:uid="{00000000-0005-0000-0000-0000D4360000}"/>
    <cellStyle name="Normal 16 2 3 2 2 3 2 3" xfId="39807" xr:uid="{00000000-0005-0000-0000-0000D5360000}"/>
    <cellStyle name="Normal 16 2 3 2 2 3 3" xfId="8417" xr:uid="{00000000-0005-0000-0000-0000D6360000}"/>
    <cellStyle name="Normal 16 2 3 2 2 3 3 2" xfId="21851" xr:uid="{00000000-0005-0000-0000-0000D7360000}"/>
    <cellStyle name="Normal 16 2 3 2 2 3 3 2 2" xfId="48763" xr:uid="{00000000-0005-0000-0000-0000D8360000}"/>
    <cellStyle name="Normal 16 2 3 2 2 3 3 3" xfId="35329" xr:uid="{00000000-0005-0000-0000-0000D9360000}"/>
    <cellStyle name="Normal 16 2 3 2 2 3 4" xfId="17372" xr:uid="{00000000-0005-0000-0000-0000DA360000}"/>
    <cellStyle name="Normal 16 2 3 2 2 3 4 2" xfId="44284" xr:uid="{00000000-0005-0000-0000-0000DB360000}"/>
    <cellStyle name="Normal 16 2 3 2 2 3 5" xfId="30850" xr:uid="{00000000-0005-0000-0000-0000DC360000}"/>
    <cellStyle name="Normal 16 2 3 2 2 4" xfId="10658" xr:uid="{00000000-0005-0000-0000-0000DD360000}"/>
    <cellStyle name="Normal 16 2 3 2 2 4 2" xfId="24092" xr:uid="{00000000-0005-0000-0000-0000DE360000}"/>
    <cellStyle name="Normal 16 2 3 2 2 4 2 2" xfId="51004" xr:uid="{00000000-0005-0000-0000-0000DF360000}"/>
    <cellStyle name="Normal 16 2 3 2 2 4 3" xfId="37570" xr:uid="{00000000-0005-0000-0000-0000E0360000}"/>
    <cellStyle name="Normal 16 2 3 2 2 5" xfId="6180" xr:uid="{00000000-0005-0000-0000-0000E1360000}"/>
    <cellStyle name="Normal 16 2 3 2 2 5 2" xfId="19614" xr:uid="{00000000-0005-0000-0000-0000E2360000}"/>
    <cellStyle name="Normal 16 2 3 2 2 5 2 2" xfId="46526" xr:uid="{00000000-0005-0000-0000-0000E3360000}"/>
    <cellStyle name="Normal 16 2 3 2 2 5 3" xfId="33092" xr:uid="{00000000-0005-0000-0000-0000E4360000}"/>
    <cellStyle name="Normal 16 2 3 2 2 6" xfId="15135" xr:uid="{00000000-0005-0000-0000-0000E5360000}"/>
    <cellStyle name="Normal 16 2 3 2 2 6 2" xfId="42047" xr:uid="{00000000-0005-0000-0000-0000E6360000}"/>
    <cellStyle name="Normal 16 2 3 2 2 7" xfId="28613" xr:uid="{00000000-0005-0000-0000-0000E7360000}"/>
    <cellStyle name="Normal 16 2 3 2 3" xfId="2149" xr:uid="{00000000-0005-0000-0000-0000E8360000}"/>
    <cellStyle name="Normal 16 2 3 2 3 2" xfId="4386" xr:uid="{00000000-0005-0000-0000-0000E9360000}"/>
    <cellStyle name="Normal 16 2 3 2 3 2 2" xfId="13343" xr:uid="{00000000-0005-0000-0000-0000EA360000}"/>
    <cellStyle name="Normal 16 2 3 2 3 2 2 2" xfId="26777" xr:uid="{00000000-0005-0000-0000-0000EB360000}"/>
    <cellStyle name="Normal 16 2 3 2 3 2 2 2 2" xfId="53689" xr:uid="{00000000-0005-0000-0000-0000EC360000}"/>
    <cellStyle name="Normal 16 2 3 2 3 2 2 3" xfId="40255" xr:uid="{00000000-0005-0000-0000-0000ED360000}"/>
    <cellStyle name="Normal 16 2 3 2 3 2 3" xfId="8865" xr:uid="{00000000-0005-0000-0000-0000EE360000}"/>
    <cellStyle name="Normal 16 2 3 2 3 2 3 2" xfId="22299" xr:uid="{00000000-0005-0000-0000-0000EF360000}"/>
    <cellStyle name="Normal 16 2 3 2 3 2 3 2 2" xfId="49211" xr:uid="{00000000-0005-0000-0000-0000F0360000}"/>
    <cellStyle name="Normal 16 2 3 2 3 2 3 3" xfId="35777" xr:uid="{00000000-0005-0000-0000-0000F1360000}"/>
    <cellStyle name="Normal 16 2 3 2 3 2 4" xfId="17820" xr:uid="{00000000-0005-0000-0000-0000F2360000}"/>
    <cellStyle name="Normal 16 2 3 2 3 2 4 2" xfId="44732" xr:uid="{00000000-0005-0000-0000-0000F3360000}"/>
    <cellStyle name="Normal 16 2 3 2 3 2 5" xfId="31298" xr:uid="{00000000-0005-0000-0000-0000F4360000}"/>
    <cellStyle name="Normal 16 2 3 2 3 3" xfId="11106" xr:uid="{00000000-0005-0000-0000-0000F5360000}"/>
    <cellStyle name="Normal 16 2 3 2 3 3 2" xfId="24540" xr:uid="{00000000-0005-0000-0000-0000F6360000}"/>
    <cellStyle name="Normal 16 2 3 2 3 3 2 2" xfId="51452" xr:uid="{00000000-0005-0000-0000-0000F7360000}"/>
    <cellStyle name="Normal 16 2 3 2 3 3 3" xfId="38018" xr:uid="{00000000-0005-0000-0000-0000F8360000}"/>
    <cellStyle name="Normal 16 2 3 2 3 4" xfId="6628" xr:uid="{00000000-0005-0000-0000-0000F9360000}"/>
    <cellStyle name="Normal 16 2 3 2 3 4 2" xfId="20062" xr:uid="{00000000-0005-0000-0000-0000FA360000}"/>
    <cellStyle name="Normal 16 2 3 2 3 4 2 2" xfId="46974" xr:uid="{00000000-0005-0000-0000-0000FB360000}"/>
    <cellStyle name="Normal 16 2 3 2 3 4 3" xfId="33540" xr:uid="{00000000-0005-0000-0000-0000FC360000}"/>
    <cellStyle name="Normal 16 2 3 2 3 5" xfId="15583" xr:uid="{00000000-0005-0000-0000-0000FD360000}"/>
    <cellStyle name="Normal 16 2 3 2 3 5 2" xfId="42495" xr:uid="{00000000-0005-0000-0000-0000FE360000}"/>
    <cellStyle name="Normal 16 2 3 2 3 6" xfId="29061" xr:uid="{00000000-0005-0000-0000-0000FF360000}"/>
    <cellStyle name="Normal 16 2 3 2 4" xfId="3268" xr:uid="{00000000-0005-0000-0000-000000370000}"/>
    <cellStyle name="Normal 16 2 3 2 4 2" xfId="12225" xr:uid="{00000000-0005-0000-0000-000001370000}"/>
    <cellStyle name="Normal 16 2 3 2 4 2 2" xfId="25659" xr:uid="{00000000-0005-0000-0000-000002370000}"/>
    <cellStyle name="Normal 16 2 3 2 4 2 2 2" xfId="52571" xr:uid="{00000000-0005-0000-0000-000003370000}"/>
    <cellStyle name="Normal 16 2 3 2 4 2 3" xfId="39137" xr:uid="{00000000-0005-0000-0000-000004370000}"/>
    <cellStyle name="Normal 16 2 3 2 4 3" xfId="7747" xr:uid="{00000000-0005-0000-0000-000005370000}"/>
    <cellStyle name="Normal 16 2 3 2 4 3 2" xfId="21181" xr:uid="{00000000-0005-0000-0000-000006370000}"/>
    <cellStyle name="Normal 16 2 3 2 4 3 2 2" xfId="48093" xr:uid="{00000000-0005-0000-0000-000007370000}"/>
    <cellStyle name="Normal 16 2 3 2 4 3 3" xfId="34659" xr:uid="{00000000-0005-0000-0000-000008370000}"/>
    <cellStyle name="Normal 16 2 3 2 4 4" xfId="16702" xr:uid="{00000000-0005-0000-0000-000009370000}"/>
    <cellStyle name="Normal 16 2 3 2 4 4 2" xfId="43614" xr:uid="{00000000-0005-0000-0000-00000A370000}"/>
    <cellStyle name="Normal 16 2 3 2 4 5" xfId="30180" xr:uid="{00000000-0005-0000-0000-00000B370000}"/>
    <cellStyle name="Normal 16 2 3 2 5" xfId="9988" xr:uid="{00000000-0005-0000-0000-00000C370000}"/>
    <cellStyle name="Normal 16 2 3 2 5 2" xfId="23422" xr:uid="{00000000-0005-0000-0000-00000D370000}"/>
    <cellStyle name="Normal 16 2 3 2 5 2 2" xfId="50334" xr:uid="{00000000-0005-0000-0000-00000E370000}"/>
    <cellStyle name="Normal 16 2 3 2 5 3" xfId="36900" xr:uid="{00000000-0005-0000-0000-00000F370000}"/>
    <cellStyle name="Normal 16 2 3 2 6" xfId="5510" xr:uid="{00000000-0005-0000-0000-000010370000}"/>
    <cellStyle name="Normal 16 2 3 2 6 2" xfId="18944" xr:uid="{00000000-0005-0000-0000-000011370000}"/>
    <cellStyle name="Normal 16 2 3 2 6 2 2" xfId="45856" xr:uid="{00000000-0005-0000-0000-000012370000}"/>
    <cellStyle name="Normal 16 2 3 2 6 3" xfId="32422" xr:uid="{00000000-0005-0000-0000-000013370000}"/>
    <cellStyle name="Normal 16 2 3 2 7" xfId="14465" xr:uid="{00000000-0005-0000-0000-000014370000}"/>
    <cellStyle name="Normal 16 2 3 2 7 2" xfId="41377" xr:uid="{00000000-0005-0000-0000-000015370000}"/>
    <cellStyle name="Normal 16 2 3 2 8" xfId="27943" xr:uid="{00000000-0005-0000-0000-000016370000}"/>
    <cellStyle name="Normal 16 2 3 3" xfId="1255" xr:uid="{00000000-0005-0000-0000-000017370000}"/>
    <cellStyle name="Normal 16 2 3 3 2" xfId="2373" xr:uid="{00000000-0005-0000-0000-000018370000}"/>
    <cellStyle name="Normal 16 2 3 3 2 2" xfId="4610" xr:uid="{00000000-0005-0000-0000-000019370000}"/>
    <cellStyle name="Normal 16 2 3 3 2 2 2" xfId="13567" xr:uid="{00000000-0005-0000-0000-00001A370000}"/>
    <cellStyle name="Normal 16 2 3 3 2 2 2 2" xfId="27001" xr:uid="{00000000-0005-0000-0000-00001B370000}"/>
    <cellStyle name="Normal 16 2 3 3 2 2 2 2 2" xfId="53913" xr:uid="{00000000-0005-0000-0000-00001C370000}"/>
    <cellStyle name="Normal 16 2 3 3 2 2 2 3" xfId="40479" xr:uid="{00000000-0005-0000-0000-00001D370000}"/>
    <cellStyle name="Normal 16 2 3 3 2 2 3" xfId="9089" xr:uid="{00000000-0005-0000-0000-00001E370000}"/>
    <cellStyle name="Normal 16 2 3 3 2 2 3 2" xfId="22523" xr:uid="{00000000-0005-0000-0000-00001F370000}"/>
    <cellStyle name="Normal 16 2 3 3 2 2 3 2 2" xfId="49435" xr:uid="{00000000-0005-0000-0000-000020370000}"/>
    <cellStyle name="Normal 16 2 3 3 2 2 3 3" xfId="36001" xr:uid="{00000000-0005-0000-0000-000021370000}"/>
    <cellStyle name="Normal 16 2 3 3 2 2 4" xfId="18044" xr:uid="{00000000-0005-0000-0000-000022370000}"/>
    <cellStyle name="Normal 16 2 3 3 2 2 4 2" xfId="44956" xr:uid="{00000000-0005-0000-0000-000023370000}"/>
    <cellStyle name="Normal 16 2 3 3 2 2 5" xfId="31522" xr:uid="{00000000-0005-0000-0000-000024370000}"/>
    <cellStyle name="Normal 16 2 3 3 2 3" xfId="11330" xr:uid="{00000000-0005-0000-0000-000025370000}"/>
    <cellStyle name="Normal 16 2 3 3 2 3 2" xfId="24764" xr:uid="{00000000-0005-0000-0000-000026370000}"/>
    <cellStyle name="Normal 16 2 3 3 2 3 2 2" xfId="51676" xr:uid="{00000000-0005-0000-0000-000027370000}"/>
    <cellStyle name="Normal 16 2 3 3 2 3 3" xfId="38242" xr:uid="{00000000-0005-0000-0000-000028370000}"/>
    <cellStyle name="Normal 16 2 3 3 2 4" xfId="6852" xr:uid="{00000000-0005-0000-0000-000029370000}"/>
    <cellStyle name="Normal 16 2 3 3 2 4 2" xfId="20286" xr:uid="{00000000-0005-0000-0000-00002A370000}"/>
    <cellStyle name="Normal 16 2 3 3 2 4 2 2" xfId="47198" xr:uid="{00000000-0005-0000-0000-00002B370000}"/>
    <cellStyle name="Normal 16 2 3 3 2 4 3" xfId="33764" xr:uid="{00000000-0005-0000-0000-00002C370000}"/>
    <cellStyle name="Normal 16 2 3 3 2 5" xfId="15807" xr:uid="{00000000-0005-0000-0000-00002D370000}"/>
    <cellStyle name="Normal 16 2 3 3 2 5 2" xfId="42719" xr:uid="{00000000-0005-0000-0000-00002E370000}"/>
    <cellStyle name="Normal 16 2 3 3 2 6" xfId="29285" xr:uid="{00000000-0005-0000-0000-00002F370000}"/>
    <cellStyle name="Normal 16 2 3 3 3" xfId="3492" xr:uid="{00000000-0005-0000-0000-000030370000}"/>
    <cellStyle name="Normal 16 2 3 3 3 2" xfId="12449" xr:uid="{00000000-0005-0000-0000-000031370000}"/>
    <cellStyle name="Normal 16 2 3 3 3 2 2" xfId="25883" xr:uid="{00000000-0005-0000-0000-000032370000}"/>
    <cellStyle name="Normal 16 2 3 3 3 2 2 2" xfId="52795" xr:uid="{00000000-0005-0000-0000-000033370000}"/>
    <cellStyle name="Normal 16 2 3 3 3 2 3" xfId="39361" xr:uid="{00000000-0005-0000-0000-000034370000}"/>
    <cellStyle name="Normal 16 2 3 3 3 3" xfId="7971" xr:uid="{00000000-0005-0000-0000-000035370000}"/>
    <cellStyle name="Normal 16 2 3 3 3 3 2" xfId="21405" xr:uid="{00000000-0005-0000-0000-000036370000}"/>
    <cellStyle name="Normal 16 2 3 3 3 3 2 2" xfId="48317" xr:uid="{00000000-0005-0000-0000-000037370000}"/>
    <cellStyle name="Normal 16 2 3 3 3 3 3" xfId="34883" xr:uid="{00000000-0005-0000-0000-000038370000}"/>
    <cellStyle name="Normal 16 2 3 3 3 4" xfId="16926" xr:uid="{00000000-0005-0000-0000-000039370000}"/>
    <cellStyle name="Normal 16 2 3 3 3 4 2" xfId="43838" xr:uid="{00000000-0005-0000-0000-00003A370000}"/>
    <cellStyle name="Normal 16 2 3 3 3 5" xfId="30404" xr:uid="{00000000-0005-0000-0000-00003B370000}"/>
    <cellStyle name="Normal 16 2 3 3 4" xfId="10212" xr:uid="{00000000-0005-0000-0000-00003C370000}"/>
    <cellStyle name="Normal 16 2 3 3 4 2" xfId="23646" xr:uid="{00000000-0005-0000-0000-00003D370000}"/>
    <cellStyle name="Normal 16 2 3 3 4 2 2" xfId="50558" xr:uid="{00000000-0005-0000-0000-00003E370000}"/>
    <cellStyle name="Normal 16 2 3 3 4 3" xfId="37124" xr:uid="{00000000-0005-0000-0000-00003F370000}"/>
    <cellStyle name="Normal 16 2 3 3 5" xfId="5734" xr:uid="{00000000-0005-0000-0000-000040370000}"/>
    <cellStyle name="Normal 16 2 3 3 5 2" xfId="19168" xr:uid="{00000000-0005-0000-0000-000041370000}"/>
    <cellStyle name="Normal 16 2 3 3 5 2 2" xfId="46080" xr:uid="{00000000-0005-0000-0000-000042370000}"/>
    <cellStyle name="Normal 16 2 3 3 5 3" xfId="32646" xr:uid="{00000000-0005-0000-0000-000043370000}"/>
    <cellStyle name="Normal 16 2 3 3 6" xfId="14689" xr:uid="{00000000-0005-0000-0000-000044370000}"/>
    <cellStyle name="Normal 16 2 3 3 6 2" xfId="41601" xr:uid="{00000000-0005-0000-0000-000045370000}"/>
    <cellStyle name="Normal 16 2 3 3 7" xfId="28167" xr:uid="{00000000-0005-0000-0000-000046370000}"/>
    <cellStyle name="Normal 16 2 3 4" xfId="1478" xr:uid="{00000000-0005-0000-0000-000047370000}"/>
    <cellStyle name="Normal 16 2 3 4 2" xfId="2596" xr:uid="{00000000-0005-0000-0000-000048370000}"/>
    <cellStyle name="Normal 16 2 3 4 2 2" xfId="4833" xr:uid="{00000000-0005-0000-0000-000049370000}"/>
    <cellStyle name="Normal 16 2 3 4 2 2 2" xfId="13790" xr:uid="{00000000-0005-0000-0000-00004A370000}"/>
    <cellStyle name="Normal 16 2 3 4 2 2 2 2" xfId="27224" xr:uid="{00000000-0005-0000-0000-00004B370000}"/>
    <cellStyle name="Normal 16 2 3 4 2 2 2 2 2" xfId="54136" xr:uid="{00000000-0005-0000-0000-00004C370000}"/>
    <cellStyle name="Normal 16 2 3 4 2 2 2 3" xfId="40702" xr:uid="{00000000-0005-0000-0000-00004D370000}"/>
    <cellStyle name="Normal 16 2 3 4 2 2 3" xfId="9312" xr:uid="{00000000-0005-0000-0000-00004E370000}"/>
    <cellStyle name="Normal 16 2 3 4 2 2 3 2" xfId="22746" xr:uid="{00000000-0005-0000-0000-00004F370000}"/>
    <cellStyle name="Normal 16 2 3 4 2 2 3 2 2" xfId="49658" xr:uid="{00000000-0005-0000-0000-000050370000}"/>
    <cellStyle name="Normal 16 2 3 4 2 2 3 3" xfId="36224" xr:uid="{00000000-0005-0000-0000-000051370000}"/>
    <cellStyle name="Normal 16 2 3 4 2 2 4" xfId="18267" xr:uid="{00000000-0005-0000-0000-000052370000}"/>
    <cellStyle name="Normal 16 2 3 4 2 2 4 2" xfId="45179" xr:uid="{00000000-0005-0000-0000-000053370000}"/>
    <cellStyle name="Normal 16 2 3 4 2 2 5" xfId="31745" xr:uid="{00000000-0005-0000-0000-000054370000}"/>
    <cellStyle name="Normal 16 2 3 4 2 3" xfId="11553" xr:uid="{00000000-0005-0000-0000-000055370000}"/>
    <cellStyle name="Normal 16 2 3 4 2 3 2" xfId="24987" xr:uid="{00000000-0005-0000-0000-000056370000}"/>
    <cellStyle name="Normal 16 2 3 4 2 3 2 2" xfId="51899" xr:uid="{00000000-0005-0000-0000-000057370000}"/>
    <cellStyle name="Normal 16 2 3 4 2 3 3" xfId="38465" xr:uid="{00000000-0005-0000-0000-000058370000}"/>
    <cellStyle name="Normal 16 2 3 4 2 4" xfId="7075" xr:uid="{00000000-0005-0000-0000-000059370000}"/>
    <cellStyle name="Normal 16 2 3 4 2 4 2" xfId="20509" xr:uid="{00000000-0005-0000-0000-00005A370000}"/>
    <cellStyle name="Normal 16 2 3 4 2 4 2 2" xfId="47421" xr:uid="{00000000-0005-0000-0000-00005B370000}"/>
    <cellStyle name="Normal 16 2 3 4 2 4 3" xfId="33987" xr:uid="{00000000-0005-0000-0000-00005C370000}"/>
    <cellStyle name="Normal 16 2 3 4 2 5" xfId="16030" xr:uid="{00000000-0005-0000-0000-00005D370000}"/>
    <cellStyle name="Normal 16 2 3 4 2 5 2" xfId="42942" xr:uid="{00000000-0005-0000-0000-00005E370000}"/>
    <cellStyle name="Normal 16 2 3 4 2 6" xfId="29508" xr:uid="{00000000-0005-0000-0000-00005F370000}"/>
    <cellStyle name="Normal 16 2 3 4 3" xfId="3715" xr:uid="{00000000-0005-0000-0000-000060370000}"/>
    <cellStyle name="Normal 16 2 3 4 3 2" xfId="12672" xr:uid="{00000000-0005-0000-0000-000061370000}"/>
    <cellStyle name="Normal 16 2 3 4 3 2 2" xfId="26106" xr:uid="{00000000-0005-0000-0000-000062370000}"/>
    <cellStyle name="Normal 16 2 3 4 3 2 2 2" xfId="53018" xr:uid="{00000000-0005-0000-0000-000063370000}"/>
    <cellStyle name="Normal 16 2 3 4 3 2 3" xfId="39584" xr:uid="{00000000-0005-0000-0000-000064370000}"/>
    <cellStyle name="Normal 16 2 3 4 3 3" xfId="8194" xr:uid="{00000000-0005-0000-0000-000065370000}"/>
    <cellStyle name="Normal 16 2 3 4 3 3 2" xfId="21628" xr:uid="{00000000-0005-0000-0000-000066370000}"/>
    <cellStyle name="Normal 16 2 3 4 3 3 2 2" xfId="48540" xr:uid="{00000000-0005-0000-0000-000067370000}"/>
    <cellStyle name="Normal 16 2 3 4 3 3 3" xfId="35106" xr:uid="{00000000-0005-0000-0000-000068370000}"/>
    <cellStyle name="Normal 16 2 3 4 3 4" xfId="17149" xr:uid="{00000000-0005-0000-0000-000069370000}"/>
    <cellStyle name="Normal 16 2 3 4 3 4 2" xfId="44061" xr:uid="{00000000-0005-0000-0000-00006A370000}"/>
    <cellStyle name="Normal 16 2 3 4 3 5" xfId="30627" xr:uid="{00000000-0005-0000-0000-00006B370000}"/>
    <cellStyle name="Normal 16 2 3 4 4" xfId="10435" xr:uid="{00000000-0005-0000-0000-00006C370000}"/>
    <cellStyle name="Normal 16 2 3 4 4 2" xfId="23869" xr:uid="{00000000-0005-0000-0000-00006D370000}"/>
    <cellStyle name="Normal 16 2 3 4 4 2 2" xfId="50781" xr:uid="{00000000-0005-0000-0000-00006E370000}"/>
    <cellStyle name="Normal 16 2 3 4 4 3" xfId="37347" xr:uid="{00000000-0005-0000-0000-00006F370000}"/>
    <cellStyle name="Normal 16 2 3 4 5" xfId="5957" xr:uid="{00000000-0005-0000-0000-000070370000}"/>
    <cellStyle name="Normal 16 2 3 4 5 2" xfId="19391" xr:uid="{00000000-0005-0000-0000-000071370000}"/>
    <cellStyle name="Normal 16 2 3 4 5 2 2" xfId="46303" xr:uid="{00000000-0005-0000-0000-000072370000}"/>
    <cellStyle name="Normal 16 2 3 4 5 3" xfId="32869" xr:uid="{00000000-0005-0000-0000-000073370000}"/>
    <cellStyle name="Normal 16 2 3 4 6" xfId="14912" xr:uid="{00000000-0005-0000-0000-000074370000}"/>
    <cellStyle name="Normal 16 2 3 4 6 2" xfId="41824" xr:uid="{00000000-0005-0000-0000-000075370000}"/>
    <cellStyle name="Normal 16 2 3 4 7" xfId="28390" xr:uid="{00000000-0005-0000-0000-000076370000}"/>
    <cellStyle name="Normal 16 2 3 5" xfId="1926" xr:uid="{00000000-0005-0000-0000-000077370000}"/>
    <cellStyle name="Normal 16 2 3 5 2" xfId="4163" xr:uid="{00000000-0005-0000-0000-000078370000}"/>
    <cellStyle name="Normal 16 2 3 5 2 2" xfId="13120" xr:uid="{00000000-0005-0000-0000-000079370000}"/>
    <cellStyle name="Normal 16 2 3 5 2 2 2" xfId="26554" xr:uid="{00000000-0005-0000-0000-00007A370000}"/>
    <cellStyle name="Normal 16 2 3 5 2 2 2 2" xfId="53466" xr:uid="{00000000-0005-0000-0000-00007B370000}"/>
    <cellStyle name="Normal 16 2 3 5 2 2 3" xfId="40032" xr:uid="{00000000-0005-0000-0000-00007C370000}"/>
    <cellStyle name="Normal 16 2 3 5 2 3" xfId="8642" xr:uid="{00000000-0005-0000-0000-00007D370000}"/>
    <cellStyle name="Normal 16 2 3 5 2 3 2" xfId="22076" xr:uid="{00000000-0005-0000-0000-00007E370000}"/>
    <cellStyle name="Normal 16 2 3 5 2 3 2 2" xfId="48988" xr:uid="{00000000-0005-0000-0000-00007F370000}"/>
    <cellStyle name="Normal 16 2 3 5 2 3 3" xfId="35554" xr:uid="{00000000-0005-0000-0000-000080370000}"/>
    <cellStyle name="Normal 16 2 3 5 2 4" xfId="17597" xr:uid="{00000000-0005-0000-0000-000081370000}"/>
    <cellStyle name="Normal 16 2 3 5 2 4 2" xfId="44509" xr:uid="{00000000-0005-0000-0000-000082370000}"/>
    <cellStyle name="Normal 16 2 3 5 2 5" xfId="31075" xr:uid="{00000000-0005-0000-0000-000083370000}"/>
    <cellStyle name="Normal 16 2 3 5 3" xfId="10883" xr:uid="{00000000-0005-0000-0000-000084370000}"/>
    <cellStyle name="Normal 16 2 3 5 3 2" xfId="24317" xr:uid="{00000000-0005-0000-0000-000085370000}"/>
    <cellStyle name="Normal 16 2 3 5 3 2 2" xfId="51229" xr:uid="{00000000-0005-0000-0000-000086370000}"/>
    <cellStyle name="Normal 16 2 3 5 3 3" xfId="37795" xr:uid="{00000000-0005-0000-0000-000087370000}"/>
    <cellStyle name="Normal 16 2 3 5 4" xfId="6405" xr:uid="{00000000-0005-0000-0000-000088370000}"/>
    <cellStyle name="Normal 16 2 3 5 4 2" xfId="19839" xr:uid="{00000000-0005-0000-0000-000089370000}"/>
    <cellStyle name="Normal 16 2 3 5 4 2 2" xfId="46751" xr:uid="{00000000-0005-0000-0000-00008A370000}"/>
    <cellStyle name="Normal 16 2 3 5 4 3" xfId="33317" xr:uid="{00000000-0005-0000-0000-00008B370000}"/>
    <cellStyle name="Normal 16 2 3 5 5" xfId="15360" xr:uid="{00000000-0005-0000-0000-00008C370000}"/>
    <cellStyle name="Normal 16 2 3 5 5 2" xfId="42272" xr:uid="{00000000-0005-0000-0000-00008D370000}"/>
    <cellStyle name="Normal 16 2 3 5 6" xfId="28838" xr:uid="{00000000-0005-0000-0000-00008E370000}"/>
    <cellStyle name="Normal 16 2 3 6" xfId="3045" xr:uid="{00000000-0005-0000-0000-00008F370000}"/>
    <cellStyle name="Normal 16 2 3 6 2" xfId="12002" xr:uid="{00000000-0005-0000-0000-000090370000}"/>
    <cellStyle name="Normal 16 2 3 6 2 2" xfId="25436" xr:uid="{00000000-0005-0000-0000-000091370000}"/>
    <cellStyle name="Normal 16 2 3 6 2 2 2" xfId="52348" xr:uid="{00000000-0005-0000-0000-000092370000}"/>
    <cellStyle name="Normal 16 2 3 6 2 3" xfId="38914" xr:uid="{00000000-0005-0000-0000-000093370000}"/>
    <cellStyle name="Normal 16 2 3 6 3" xfId="7524" xr:uid="{00000000-0005-0000-0000-000094370000}"/>
    <cellStyle name="Normal 16 2 3 6 3 2" xfId="20958" xr:uid="{00000000-0005-0000-0000-000095370000}"/>
    <cellStyle name="Normal 16 2 3 6 3 2 2" xfId="47870" xr:uid="{00000000-0005-0000-0000-000096370000}"/>
    <cellStyle name="Normal 16 2 3 6 3 3" xfId="34436" xr:uid="{00000000-0005-0000-0000-000097370000}"/>
    <cellStyle name="Normal 16 2 3 6 4" xfId="16479" xr:uid="{00000000-0005-0000-0000-000098370000}"/>
    <cellStyle name="Normal 16 2 3 6 4 2" xfId="43391" xr:uid="{00000000-0005-0000-0000-000099370000}"/>
    <cellStyle name="Normal 16 2 3 6 5" xfId="29957" xr:uid="{00000000-0005-0000-0000-00009A370000}"/>
    <cellStyle name="Normal 16 2 3 7" xfId="9765" xr:uid="{00000000-0005-0000-0000-00009B370000}"/>
    <cellStyle name="Normal 16 2 3 7 2" xfId="23199" xr:uid="{00000000-0005-0000-0000-00009C370000}"/>
    <cellStyle name="Normal 16 2 3 7 2 2" xfId="50111" xr:uid="{00000000-0005-0000-0000-00009D370000}"/>
    <cellStyle name="Normal 16 2 3 7 3" xfId="36677" xr:uid="{00000000-0005-0000-0000-00009E370000}"/>
    <cellStyle name="Normal 16 2 3 8" xfId="5287" xr:uid="{00000000-0005-0000-0000-00009F370000}"/>
    <cellStyle name="Normal 16 2 3 8 2" xfId="18721" xr:uid="{00000000-0005-0000-0000-0000A0370000}"/>
    <cellStyle name="Normal 16 2 3 8 2 2" xfId="45633" xr:uid="{00000000-0005-0000-0000-0000A1370000}"/>
    <cellStyle name="Normal 16 2 3 8 3" xfId="32199" xr:uid="{00000000-0005-0000-0000-0000A2370000}"/>
    <cellStyle name="Normal 16 2 3 9" xfId="14242" xr:uid="{00000000-0005-0000-0000-0000A3370000}"/>
    <cellStyle name="Normal 16 2 3 9 2" xfId="41154" xr:uid="{00000000-0005-0000-0000-0000A4370000}"/>
    <cellStyle name="Normal 16 2 4" xfId="958" xr:uid="{00000000-0005-0000-0000-0000A5370000}"/>
    <cellStyle name="Normal 16 2 4 2" xfId="1629" xr:uid="{00000000-0005-0000-0000-0000A6370000}"/>
    <cellStyle name="Normal 16 2 4 2 2" xfId="2747" xr:uid="{00000000-0005-0000-0000-0000A7370000}"/>
    <cellStyle name="Normal 16 2 4 2 2 2" xfId="4984" xr:uid="{00000000-0005-0000-0000-0000A8370000}"/>
    <cellStyle name="Normal 16 2 4 2 2 2 2" xfId="13941" xr:uid="{00000000-0005-0000-0000-0000A9370000}"/>
    <cellStyle name="Normal 16 2 4 2 2 2 2 2" xfId="27375" xr:uid="{00000000-0005-0000-0000-0000AA370000}"/>
    <cellStyle name="Normal 16 2 4 2 2 2 2 2 2" xfId="54287" xr:uid="{00000000-0005-0000-0000-0000AB370000}"/>
    <cellStyle name="Normal 16 2 4 2 2 2 2 3" xfId="40853" xr:uid="{00000000-0005-0000-0000-0000AC370000}"/>
    <cellStyle name="Normal 16 2 4 2 2 2 3" xfId="9463" xr:uid="{00000000-0005-0000-0000-0000AD370000}"/>
    <cellStyle name="Normal 16 2 4 2 2 2 3 2" xfId="22897" xr:uid="{00000000-0005-0000-0000-0000AE370000}"/>
    <cellStyle name="Normal 16 2 4 2 2 2 3 2 2" xfId="49809" xr:uid="{00000000-0005-0000-0000-0000AF370000}"/>
    <cellStyle name="Normal 16 2 4 2 2 2 3 3" xfId="36375" xr:uid="{00000000-0005-0000-0000-0000B0370000}"/>
    <cellStyle name="Normal 16 2 4 2 2 2 4" xfId="18418" xr:uid="{00000000-0005-0000-0000-0000B1370000}"/>
    <cellStyle name="Normal 16 2 4 2 2 2 4 2" xfId="45330" xr:uid="{00000000-0005-0000-0000-0000B2370000}"/>
    <cellStyle name="Normal 16 2 4 2 2 2 5" xfId="31896" xr:uid="{00000000-0005-0000-0000-0000B3370000}"/>
    <cellStyle name="Normal 16 2 4 2 2 3" xfId="11704" xr:uid="{00000000-0005-0000-0000-0000B4370000}"/>
    <cellStyle name="Normal 16 2 4 2 2 3 2" xfId="25138" xr:uid="{00000000-0005-0000-0000-0000B5370000}"/>
    <cellStyle name="Normal 16 2 4 2 2 3 2 2" xfId="52050" xr:uid="{00000000-0005-0000-0000-0000B6370000}"/>
    <cellStyle name="Normal 16 2 4 2 2 3 3" xfId="38616" xr:uid="{00000000-0005-0000-0000-0000B7370000}"/>
    <cellStyle name="Normal 16 2 4 2 2 4" xfId="7226" xr:uid="{00000000-0005-0000-0000-0000B8370000}"/>
    <cellStyle name="Normal 16 2 4 2 2 4 2" xfId="20660" xr:uid="{00000000-0005-0000-0000-0000B9370000}"/>
    <cellStyle name="Normal 16 2 4 2 2 4 2 2" xfId="47572" xr:uid="{00000000-0005-0000-0000-0000BA370000}"/>
    <cellStyle name="Normal 16 2 4 2 2 4 3" xfId="34138" xr:uid="{00000000-0005-0000-0000-0000BB370000}"/>
    <cellStyle name="Normal 16 2 4 2 2 5" xfId="16181" xr:uid="{00000000-0005-0000-0000-0000BC370000}"/>
    <cellStyle name="Normal 16 2 4 2 2 5 2" xfId="43093" xr:uid="{00000000-0005-0000-0000-0000BD370000}"/>
    <cellStyle name="Normal 16 2 4 2 2 6" xfId="29659" xr:uid="{00000000-0005-0000-0000-0000BE370000}"/>
    <cellStyle name="Normal 16 2 4 2 3" xfId="3866" xr:uid="{00000000-0005-0000-0000-0000BF370000}"/>
    <cellStyle name="Normal 16 2 4 2 3 2" xfId="12823" xr:uid="{00000000-0005-0000-0000-0000C0370000}"/>
    <cellStyle name="Normal 16 2 4 2 3 2 2" xfId="26257" xr:uid="{00000000-0005-0000-0000-0000C1370000}"/>
    <cellStyle name="Normal 16 2 4 2 3 2 2 2" xfId="53169" xr:uid="{00000000-0005-0000-0000-0000C2370000}"/>
    <cellStyle name="Normal 16 2 4 2 3 2 3" xfId="39735" xr:uid="{00000000-0005-0000-0000-0000C3370000}"/>
    <cellStyle name="Normal 16 2 4 2 3 3" xfId="8345" xr:uid="{00000000-0005-0000-0000-0000C4370000}"/>
    <cellStyle name="Normal 16 2 4 2 3 3 2" xfId="21779" xr:uid="{00000000-0005-0000-0000-0000C5370000}"/>
    <cellStyle name="Normal 16 2 4 2 3 3 2 2" xfId="48691" xr:uid="{00000000-0005-0000-0000-0000C6370000}"/>
    <cellStyle name="Normal 16 2 4 2 3 3 3" xfId="35257" xr:uid="{00000000-0005-0000-0000-0000C7370000}"/>
    <cellStyle name="Normal 16 2 4 2 3 4" xfId="17300" xr:uid="{00000000-0005-0000-0000-0000C8370000}"/>
    <cellStyle name="Normal 16 2 4 2 3 4 2" xfId="44212" xr:uid="{00000000-0005-0000-0000-0000C9370000}"/>
    <cellStyle name="Normal 16 2 4 2 3 5" xfId="30778" xr:uid="{00000000-0005-0000-0000-0000CA370000}"/>
    <cellStyle name="Normal 16 2 4 2 4" xfId="10586" xr:uid="{00000000-0005-0000-0000-0000CB370000}"/>
    <cellStyle name="Normal 16 2 4 2 4 2" xfId="24020" xr:uid="{00000000-0005-0000-0000-0000CC370000}"/>
    <cellStyle name="Normal 16 2 4 2 4 2 2" xfId="50932" xr:uid="{00000000-0005-0000-0000-0000CD370000}"/>
    <cellStyle name="Normal 16 2 4 2 4 3" xfId="37498" xr:uid="{00000000-0005-0000-0000-0000CE370000}"/>
    <cellStyle name="Normal 16 2 4 2 5" xfId="6108" xr:uid="{00000000-0005-0000-0000-0000CF370000}"/>
    <cellStyle name="Normal 16 2 4 2 5 2" xfId="19542" xr:uid="{00000000-0005-0000-0000-0000D0370000}"/>
    <cellStyle name="Normal 16 2 4 2 5 2 2" xfId="46454" xr:uid="{00000000-0005-0000-0000-0000D1370000}"/>
    <cellStyle name="Normal 16 2 4 2 5 3" xfId="33020" xr:uid="{00000000-0005-0000-0000-0000D2370000}"/>
    <cellStyle name="Normal 16 2 4 2 6" xfId="15063" xr:uid="{00000000-0005-0000-0000-0000D3370000}"/>
    <cellStyle name="Normal 16 2 4 2 6 2" xfId="41975" xr:uid="{00000000-0005-0000-0000-0000D4370000}"/>
    <cellStyle name="Normal 16 2 4 2 7" xfId="28541" xr:uid="{00000000-0005-0000-0000-0000D5370000}"/>
    <cellStyle name="Normal 16 2 4 3" xfId="2077" xr:uid="{00000000-0005-0000-0000-0000D6370000}"/>
    <cellStyle name="Normal 16 2 4 3 2" xfId="4314" xr:uid="{00000000-0005-0000-0000-0000D7370000}"/>
    <cellStyle name="Normal 16 2 4 3 2 2" xfId="13271" xr:uid="{00000000-0005-0000-0000-0000D8370000}"/>
    <cellStyle name="Normal 16 2 4 3 2 2 2" xfId="26705" xr:uid="{00000000-0005-0000-0000-0000D9370000}"/>
    <cellStyle name="Normal 16 2 4 3 2 2 2 2" xfId="53617" xr:uid="{00000000-0005-0000-0000-0000DA370000}"/>
    <cellStyle name="Normal 16 2 4 3 2 2 3" xfId="40183" xr:uid="{00000000-0005-0000-0000-0000DB370000}"/>
    <cellStyle name="Normal 16 2 4 3 2 3" xfId="8793" xr:uid="{00000000-0005-0000-0000-0000DC370000}"/>
    <cellStyle name="Normal 16 2 4 3 2 3 2" xfId="22227" xr:uid="{00000000-0005-0000-0000-0000DD370000}"/>
    <cellStyle name="Normal 16 2 4 3 2 3 2 2" xfId="49139" xr:uid="{00000000-0005-0000-0000-0000DE370000}"/>
    <cellStyle name="Normal 16 2 4 3 2 3 3" xfId="35705" xr:uid="{00000000-0005-0000-0000-0000DF370000}"/>
    <cellStyle name="Normal 16 2 4 3 2 4" xfId="17748" xr:uid="{00000000-0005-0000-0000-0000E0370000}"/>
    <cellStyle name="Normal 16 2 4 3 2 4 2" xfId="44660" xr:uid="{00000000-0005-0000-0000-0000E1370000}"/>
    <cellStyle name="Normal 16 2 4 3 2 5" xfId="31226" xr:uid="{00000000-0005-0000-0000-0000E2370000}"/>
    <cellStyle name="Normal 16 2 4 3 3" xfId="11034" xr:uid="{00000000-0005-0000-0000-0000E3370000}"/>
    <cellStyle name="Normal 16 2 4 3 3 2" xfId="24468" xr:uid="{00000000-0005-0000-0000-0000E4370000}"/>
    <cellStyle name="Normal 16 2 4 3 3 2 2" xfId="51380" xr:uid="{00000000-0005-0000-0000-0000E5370000}"/>
    <cellStyle name="Normal 16 2 4 3 3 3" xfId="37946" xr:uid="{00000000-0005-0000-0000-0000E6370000}"/>
    <cellStyle name="Normal 16 2 4 3 4" xfId="6556" xr:uid="{00000000-0005-0000-0000-0000E7370000}"/>
    <cellStyle name="Normal 16 2 4 3 4 2" xfId="19990" xr:uid="{00000000-0005-0000-0000-0000E8370000}"/>
    <cellStyle name="Normal 16 2 4 3 4 2 2" xfId="46902" xr:uid="{00000000-0005-0000-0000-0000E9370000}"/>
    <cellStyle name="Normal 16 2 4 3 4 3" xfId="33468" xr:uid="{00000000-0005-0000-0000-0000EA370000}"/>
    <cellStyle name="Normal 16 2 4 3 5" xfId="15511" xr:uid="{00000000-0005-0000-0000-0000EB370000}"/>
    <cellStyle name="Normal 16 2 4 3 5 2" xfId="42423" xr:uid="{00000000-0005-0000-0000-0000EC370000}"/>
    <cellStyle name="Normal 16 2 4 3 6" xfId="28989" xr:uid="{00000000-0005-0000-0000-0000ED370000}"/>
    <cellStyle name="Normal 16 2 4 4" xfId="3196" xr:uid="{00000000-0005-0000-0000-0000EE370000}"/>
    <cellStyle name="Normal 16 2 4 4 2" xfId="12153" xr:uid="{00000000-0005-0000-0000-0000EF370000}"/>
    <cellStyle name="Normal 16 2 4 4 2 2" xfId="25587" xr:uid="{00000000-0005-0000-0000-0000F0370000}"/>
    <cellStyle name="Normal 16 2 4 4 2 2 2" xfId="52499" xr:uid="{00000000-0005-0000-0000-0000F1370000}"/>
    <cellStyle name="Normal 16 2 4 4 2 3" xfId="39065" xr:uid="{00000000-0005-0000-0000-0000F2370000}"/>
    <cellStyle name="Normal 16 2 4 4 3" xfId="7675" xr:uid="{00000000-0005-0000-0000-0000F3370000}"/>
    <cellStyle name="Normal 16 2 4 4 3 2" xfId="21109" xr:uid="{00000000-0005-0000-0000-0000F4370000}"/>
    <cellStyle name="Normal 16 2 4 4 3 2 2" xfId="48021" xr:uid="{00000000-0005-0000-0000-0000F5370000}"/>
    <cellStyle name="Normal 16 2 4 4 3 3" xfId="34587" xr:uid="{00000000-0005-0000-0000-0000F6370000}"/>
    <cellStyle name="Normal 16 2 4 4 4" xfId="16630" xr:uid="{00000000-0005-0000-0000-0000F7370000}"/>
    <cellStyle name="Normal 16 2 4 4 4 2" xfId="43542" xr:uid="{00000000-0005-0000-0000-0000F8370000}"/>
    <cellStyle name="Normal 16 2 4 4 5" xfId="30108" xr:uid="{00000000-0005-0000-0000-0000F9370000}"/>
    <cellStyle name="Normal 16 2 4 5" xfId="9916" xr:uid="{00000000-0005-0000-0000-0000FA370000}"/>
    <cellStyle name="Normal 16 2 4 5 2" xfId="23350" xr:uid="{00000000-0005-0000-0000-0000FB370000}"/>
    <cellStyle name="Normal 16 2 4 5 2 2" xfId="50262" xr:uid="{00000000-0005-0000-0000-0000FC370000}"/>
    <cellStyle name="Normal 16 2 4 5 3" xfId="36828" xr:uid="{00000000-0005-0000-0000-0000FD370000}"/>
    <cellStyle name="Normal 16 2 4 6" xfId="5438" xr:uid="{00000000-0005-0000-0000-0000FE370000}"/>
    <cellStyle name="Normal 16 2 4 6 2" xfId="18872" xr:uid="{00000000-0005-0000-0000-0000FF370000}"/>
    <cellStyle name="Normal 16 2 4 6 2 2" xfId="45784" xr:uid="{00000000-0005-0000-0000-000000380000}"/>
    <cellStyle name="Normal 16 2 4 6 3" xfId="32350" xr:uid="{00000000-0005-0000-0000-000001380000}"/>
    <cellStyle name="Normal 16 2 4 7" xfId="14393" xr:uid="{00000000-0005-0000-0000-000002380000}"/>
    <cellStyle name="Normal 16 2 4 7 2" xfId="41305" xr:uid="{00000000-0005-0000-0000-000003380000}"/>
    <cellStyle name="Normal 16 2 4 8" xfId="27871" xr:uid="{00000000-0005-0000-0000-000004380000}"/>
    <cellStyle name="Normal 16 2 5" xfId="1183" xr:uid="{00000000-0005-0000-0000-000005380000}"/>
    <cellStyle name="Normal 16 2 5 2" xfId="2301" xr:uid="{00000000-0005-0000-0000-000006380000}"/>
    <cellStyle name="Normal 16 2 5 2 2" xfId="4538" xr:uid="{00000000-0005-0000-0000-000007380000}"/>
    <cellStyle name="Normal 16 2 5 2 2 2" xfId="13495" xr:uid="{00000000-0005-0000-0000-000008380000}"/>
    <cellStyle name="Normal 16 2 5 2 2 2 2" xfId="26929" xr:uid="{00000000-0005-0000-0000-000009380000}"/>
    <cellStyle name="Normal 16 2 5 2 2 2 2 2" xfId="53841" xr:uid="{00000000-0005-0000-0000-00000A380000}"/>
    <cellStyle name="Normal 16 2 5 2 2 2 3" xfId="40407" xr:uid="{00000000-0005-0000-0000-00000B380000}"/>
    <cellStyle name="Normal 16 2 5 2 2 3" xfId="9017" xr:uid="{00000000-0005-0000-0000-00000C380000}"/>
    <cellStyle name="Normal 16 2 5 2 2 3 2" xfId="22451" xr:uid="{00000000-0005-0000-0000-00000D380000}"/>
    <cellStyle name="Normal 16 2 5 2 2 3 2 2" xfId="49363" xr:uid="{00000000-0005-0000-0000-00000E380000}"/>
    <cellStyle name="Normal 16 2 5 2 2 3 3" xfId="35929" xr:uid="{00000000-0005-0000-0000-00000F380000}"/>
    <cellStyle name="Normal 16 2 5 2 2 4" xfId="17972" xr:uid="{00000000-0005-0000-0000-000010380000}"/>
    <cellStyle name="Normal 16 2 5 2 2 4 2" xfId="44884" xr:uid="{00000000-0005-0000-0000-000011380000}"/>
    <cellStyle name="Normal 16 2 5 2 2 5" xfId="31450" xr:uid="{00000000-0005-0000-0000-000012380000}"/>
    <cellStyle name="Normal 16 2 5 2 3" xfId="11258" xr:uid="{00000000-0005-0000-0000-000013380000}"/>
    <cellStyle name="Normal 16 2 5 2 3 2" xfId="24692" xr:uid="{00000000-0005-0000-0000-000014380000}"/>
    <cellStyle name="Normal 16 2 5 2 3 2 2" xfId="51604" xr:uid="{00000000-0005-0000-0000-000015380000}"/>
    <cellStyle name="Normal 16 2 5 2 3 3" xfId="38170" xr:uid="{00000000-0005-0000-0000-000016380000}"/>
    <cellStyle name="Normal 16 2 5 2 4" xfId="6780" xr:uid="{00000000-0005-0000-0000-000017380000}"/>
    <cellStyle name="Normal 16 2 5 2 4 2" xfId="20214" xr:uid="{00000000-0005-0000-0000-000018380000}"/>
    <cellStyle name="Normal 16 2 5 2 4 2 2" xfId="47126" xr:uid="{00000000-0005-0000-0000-000019380000}"/>
    <cellStyle name="Normal 16 2 5 2 4 3" xfId="33692" xr:uid="{00000000-0005-0000-0000-00001A380000}"/>
    <cellStyle name="Normal 16 2 5 2 5" xfId="15735" xr:uid="{00000000-0005-0000-0000-00001B380000}"/>
    <cellStyle name="Normal 16 2 5 2 5 2" xfId="42647" xr:uid="{00000000-0005-0000-0000-00001C380000}"/>
    <cellStyle name="Normal 16 2 5 2 6" xfId="29213" xr:uid="{00000000-0005-0000-0000-00001D380000}"/>
    <cellStyle name="Normal 16 2 5 3" xfId="3420" xr:uid="{00000000-0005-0000-0000-00001E380000}"/>
    <cellStyle name="Normal 16 2 5 3 2" xfId="12377" xr:uid="{00000000-0005-0000-0000-00001F380000}"/>
    <cellStyle name="Normal 16 2 5 3 2 2" xfId="25811" xr:uid="{00000000-0005-0000-0000-000020380000}"/>
    <cellStyle name="Normal 16 2 5 3 2 2 2" xfId="52723" xr:uid="{00000000-0005-0000-0000-000021380000}"/>
    <cellStyle name="Normal 16 2 5 3 2 3" xfId="39289" xr:uid="{00000000-0005-0000-0000-000022380000}"/>
    <cellStyle name="Normal 16 2 5 3 3" xfId="7899" xr:uid="{00000000-0005-0000-0000-000023380000}"/>
    <cellStyle name="Normal 16 2 5 3 3 2" xfId="21333" xr:uid="{00000000-0005-0000-0000-000024380000}"/>
    <cellStyle name="Normal 16 2 5 3 3 2 2" xfId="48245" xr:uid="{00000000-0005-0000-0000-000025380000}"/>
    <cellStyle name="Normal 16 2 5 3 3 3" xfId="34811" xr:uid="{00000000-0005-0000-0000-000026380000}"/>
    <cellStyle name="Normal 16 2 5 3 4" xfId="16854" xr:uid="{00000000-0005-0000-0000-000027380000}"/>
    <cellStyle name="Normal 16 2 5 3 4 2" xfId="43766" xr:uid="{00000000-0005-0000-0000-000028380000}"/>
    <cellStyle name="Normal 16 2 5 3 5" xfId="30332" xr:uid="{00000000-0005-0000-0000-000029380000}"/>
    <cellStyle name="Normal 16 2 5 4" xfId="10140" xr:uid="{00000000-0005-0000-0000-00002A380000}"/>
    <cellStyle name="Normal 16 2 5 4 2" xfId="23574" xr:uid="{00000000-0005-0000-0000-00002B380000}"/>
    <cellStyle name="Normal 16 2 5 4 2 2" xfId="50486" xr:uid="{00000000-0005-0000-0000-00002C380000}"/>
    <cellStyle name="Normal 16 2 5 4 3" xfId="37052" xr:uid="{00000000-0005-0000-0000-00002D380000}"/>
    <cellStyle name="Normal 16 2 5 5" xfId="5662" xr:uid="{00000000-0005-0000-0000-00002E380000}"/>
    <cellStyle name="Normal 16 2 5 5 2" xfId="19096" xr:uid="{00000000-0005-0000-0000-00002F380000}"/>
    <cellStyle name="Normal 16 2 5 5 2 2" xfId="46008" xr:uid="{00000000-0005-0000-0000-000030380000}"/>
    <cellStyle name="Normal 16 2 5 5 3" xfId="32574" xr:uid="{00000000-0005-0000-0000-000031380000}"/>
    <cellStyle name="Normal 16 2 5 6" xfId="14617" xr:uid="{00000000-0005-0000-0000-000032380000}"/>
    <cellStyle name="Normal 16 2 5 6 2" xfId="41529" xr:uid="{00000000-0005-0000-0000-000033380000}"/>
    <cellStyle name="Normal 16 2 5 7" xfId="28095" xr:uid="{00000000-0005-0000-0000-000034380000}"/>
    <cellStyle name="Normal 16 2 6" xfId="1406" xr:uid="{00000000-0005-0000-0000-000035380000}"/>
    <cellStyle name="Normal 16 2 6 2" xfId="2524" xr:uid="{00000000-0005-0000-0000-000036380000}"/>
    <cellStyle name="Normal 16 2 6 2 2" xfId="4761" xr:uid="{00000000-0005-0000-0000-000037380000}"/>
    <cellStyle name="Normal 16 2 6 2 2 2" xfId="13718" xr:uid="{00000000-0005-0000-0000-000038380000}"/>
    <cellStyle name="Normal 16 2 6 2 2 2 2" xfId="27152" xr:uid="{00000000-0005-0000-0000-000039380000}"/>
    <cellStyle name="Normal 16 2 6 2 2 2 2 2" xfId="54064" xr:uid="{00000000-0005-0000-0000-00003A380000}"/>
    <cellStyle name="Normal 16 2 6 2 2 2 3" xfId="40630" xr:uid="{00000000-0005-0000-0000-00003B380000}"/>
    <cellStyle name="Normal 16 2 6 2 2 3" xfId="9240" xr:uid="{00000000-0005-0000-0000-00003C380000}"/>
    <cellStyle name="Normal 16 2 6 2 2 3 2" xfId="22674" xr:uid="{00000000-0005-0000-0000-00003D380000}"/>
    <cellStyle name="Normal 16 2 6 2 2 3 2 2" xfId="49586" xr:uid="{00000000-0005-0000-0000-00003E380000}"/>
    <cellStyle name="Normal 16 2 6 2 2 3 3" xfId="36152" xr:uid="{00000000-0005-0000-0000-00003F380000}"/>
    <cellStyle name="Normal 16 2 6 2 2 4" xfId="18195" xr:uid="{00000000-0005-0000-0000-000040380000}"/>
    <cellStyle name="Normal 16 2 6 2 2 4 2" xfId="45107" xr:uid="{00000000-0005-0000-0000-000041380000}"/>
    <cellStyle name="Normal 16 2 6 2 2 5" xfId="31673" xr:uid="{00000000-0005-0000-0000-000042380000}"/>
    <cellStyle name="Normal 16 2 6 2 3" xfId="11481" xr:uid="{00000000-0005-0000-0000-000043380000}"/>
    <cellStyle name="Normal 16 2 6 2 3 2" xfId="24915" xr:uid="{00000000-0005-0000-0000-000044380000}"/>
    <cellStyle name="Normal 16 2 6 2 3 2 2" xfId="51827" xr:uid="{00000000-0005-0000-0000-000045380000}"/>
    <cellStyle name="Normal 16 2 6 2 3 3" xfId="38393" xr:uid="{00000000-0005-0000-0000-000046380000}"/>
    <cellStyle name="Normal 16 2 6 2 4" xfId="7003" xr:uid="{00000000-0005-0000-0000-000047380000}"/>
    <cellStyle name="Normal 16 2 6 2 4 2" xfId="20437" xr:uid="{00000000-0005-0000-0000-000048380000}"/>
    <cellStyle name="Normal 16 2 6 2 4 2 2" xfId="47349" xr:uid="{00000000-0005-0000-0000-000049380000}"/>
    <cellStyle name="Normal 16 2 6 2 4 3" xfId="33915" xr:uid="{00000000-0005-0000-0000-00004A380000}"/>
    <cellStyle name="Normal 16 2 6 2 5" xfId="15958" xr:uid="{00000000-0005-0000-0000-00004B380000}"/>
    <cellStyle name="Normal 16 2 6 2 5 2" xfId="42870" xr:uid="{00000000-0005-0000-0000-00004C380000}"/>
    <cellStyle name="Normal 16 2 6 2 6" xfId="29436" xr:uid="{00000000-0005-0000-0000-00004D380000}"/>
    <cellStyle name="Normal 16 2 6 3" xfId="3643" xr:uid="{00000000-0005-0000-0000-00004E380000}"/>
    <cellStyle name="Normal 16 2 6 3 2" xfId="12600" xr:uid="{00000000-0005-0000-0000-00004F380000}"/>
    <cellStyle name="Normal 16 2 6 3 2 2" xfId="26034" xr:uid="{00000000-0005-0000-0000-000050380000}"/>
    <cellStyle name="Normal 16 2 6 3 2 2 2" xfId="52946" xr:uid="{00000000-0005-0000-0000-000051380000}"/>
    <cellStyle name="Normal 16 2 6 3 2 3" xfId="39512" xr:uid="{00000000-0005-0000-0000-000052380000}"/>
    <cellStyle name="Normal 16 2 6 3 3" xfId="8122" xr:uid="{00000000-0005-0000-0000-000053380000}"/>
    <cellStyle name="Normal 16 2 6 3 3 2" xfId="21556" xr:uid="{00000000-0005-0000-0000-000054380000}"/>
    <cellStyle name="Normal 16 2 6 3 3 2 2" xfId="48468" xr:uid="{00000000-0005-0000-0000-000055380000}"/>
    <cellStyle name="Normal 16 2 6 3 3 3" xfId="35034" xr:uid="{00000000-0005-0000-0000-000056380000}"/>
    <cellStyle name="Normal 16 2 6 3 4" xfId="17077" xr:uid="{00000000-0005-0000-0000-000057380000}"/>
    <cellStyle name="Normal 16 2 6 3 4 2" xfId="43989" xr:uid="{00000000-0005-0000-0000-000058380000}"/>
    <cellStyle name="Normal 16 2 6 3 5" xfId="30555" xr:uid="{00000000-0005-0000-0000-000059380000}"/>
    <cellStyle name="Normal 16 2 6 4" xfId="10363" xr:uid="{00000000-0005-0000-0000-00005A380000}"/>
    <cellStyle name="Normal 16 2 6 4 2" xfId="23797" xr:uid="{00000000-0005-0000-0000-00005B380000}"/>
    <cellStyle name="Normal 16 2 6 4 2 2" xfId="50709" xr:uid="{00000000-0005-0000-0000-00005C380000}"/>
    <cellStyle name="Normal 16 2 6 4 3" xfId="37275" xr:uid="{00000000-0005-0000-0000-00005D380000}"/>
    <cellStyle name="Normal 16 2 6 5" xfId="5885" xr:uid="{00000000-0005-0000-0000-00005E380000}"/>
    <cellStyle name="Normal 16 2 6 5 2" xfId="19319" xr:uid="{00000000-0005-0000-0000-00005F380000}"/>
    <cellStyle name="Normal 16 2 6 5 2 2" xfId="46231" xr:uid="{00000000-0005-0000-0000-000060380000}"/>
    <cellStyle name="Normal 16 2 6 5 3" xfId="32797" xr:uid="{00000000-0005-0000-0000-000061380000}"/>
    <cellStyle name="Normal 16 2 6 6" xfId="14840" xr:uid="{00000000-0005-0000-0000-000062380000}"/>
    <cellStyle name="Normal 16 2 6 6 2" xfId="41752" xr:uid="{00000000-0005-0000-0000-000063380000}"/>
    <cellStyle name="Normal 16 2 6 7" xfId="28318" xr:uid="{00000000-0005-0000-0000-000064380000}"/>
    <cellStyle name="Normal 16 2 7" xfId="1854" xr:uid="{00000000-0005-0000-0000-000065380000}"/>
    <cellStyle name="Normal 16 2 7 2" xfId="4091" xr:uid="{00000000-0005-0000-0000-000066380000}"/>
    <cellStyle name="Normal 16 2 7 2 2" xfId="13048" xr:uid="{00000000-0005-0000-0000-000067380000}"/>
    <cellStyle name="Normal 16 2 7 2 2 2" xfId="26482" xr:uid="{00000000-0005-0000-0000-000068380000}"/>
    <cellStyle name="Normal 16 2 7 2 2 2 2" xfId="53394" xr:uid="{00000000-0005-0000-0000-000069380000}"/>
    <cellStyle name="Normal 16 2 7 2 2 3" xfId="39960" xr:uid="{00000000-0005-0000-0000-00006A380000}"/>
    <cellStyle name="Normal 16 2 7 2 3" xfId="8570" xr:uid="{00000000-0005-0000-0000-00006B380000}"/>
    <cellStyle name="Normal 16 2 7 2 3 2" xfId="22004" xr:uid="{00000000-0005-0000-0000-00006C380000}"/>
    <cellStyle name="Normal 16 2 7 2 3 2 2" xfId="48916" xr:uid="{00000000-0005-0000-0000-00006D380000}"/>
    <cellStyle name="Normal 16 2 7 2 3 3" xfId="35482" xr:uid="{00000000-0005-0000-0000-00006E380000}"/>
    <cellStyle name="Normal 16 2 7 2 4" xfId="17525" xr:uid="{00000000-0005-0000-0000-00006F380000}"/>
    <cellStyle name="Normal 16 2 7 2 4 2" xfId="44437" xr:uid="{00000000-0005-0000-0000-000070380000}"/>
    <cellStyle name="Normal 16 2 7 2 5" xfId="31003" xr:uid="{00000000-0005-0000-0000-000071380000}"/>
    <cellStyle name="Normal 16 2 7 3" xfId="10811" xr:uid="{00000000-0005-0000-0000-000072380000}"/>
    <cellStyle name="Normal 16 2 7 3 2" xfId="24245" xr:uid="{00000000-0005-0000-0000-000073380000}"/>
    <cellStyle name="Normal 16 2 7 3 2 2" xfId="51157" xr:uid="{00000000-0005-0000-0000-000074380000}"/>
    <cellStyle name="Normal 16 2 7 3 3" xfId="37723" xr:uid="{00000000-0005-0000-0000-000075380000}"/>
    <cellStyle name="Normal 16 2 7 4" xfId="6333" xr:uid="{00000000-0005-0000-0000-000076380000}"/>
    <cellStyle name="Normal 16 2 7 4 2" xfId="19767" xr:uid="{00000000-0005-0000-0000-000077380000}"/>
    <cellStyle name="Normal 16 2 7 4 2 2" xfId="46679" xr:uid="{00000000-0005-0000-0000-000078380000}"/>
    <cellStyle name="Normal 16 2 7 4 3" xfId="33245" xr:uid="{00000000-0005-0000-0000-000079380000}"/>
    <cellStyle name="Normal 16 2 7 5" xfId="15288" xr:uid="{00000000-0005-0000-0000-00007A380000}"/>
    <cellStyle name="Normal 16 2 7 5 2" xfId="42200" xr:uid="{00000000-0005-0000-0000-00007B380000}"/>
    <cellStyle name="Normal 16 2 7 6" xfId="28766" xr:uid="{00000000-0005-0000-0000-00007C380000}"/>
    <cellStyle name="Normal 16 2 8" xfId="2973" xr:uid="{00000000-0005-0000-0000-00007D380000}"/>
    <cellStyle name="Normal 16 2 8 2" xfId="11930" xr:uid="{00000000-0005-0000-0000-00007E380000}"/>
    <cellStyle name="Normal 16 2 8 2 2" xfId="25364" xr:uid="{00000000-0005-0000-0000-00007F380000}"/>
    <cellStyle name="Normal 16 2 8 2 2 2" xfId="52276" xr:uid="{00000000-0005-0000-0000-000080380000}"/>
    <cellStyle name="Normal 16 2 8 2 3" xfId="38842" xr:uid="{00000000-0005-0000-0000-000081380000}"/>
    <cellStyle name="Normal 16 2 8 3" xfId="7452" xr:uid="{00000000-0005-0000-0000-000082380000}"/>
    <cellStyle name="Normal 16 2 8 3 2" xfId="20886" xr:uid="{00000000-0005-0000-0000-000083380000}"/>
    <cellStyle name="Normal 16 2 8 3 2 2" xfId="47798" xr:uid="{00000000-0005-0000-0000-000084380000}"/>
    <cellStyle name="Normal 16 2 8 3 3" xfId="34364" xr:uid="{00000000-0005-0000-0000-000085380000}"/>
    <cellStyle name="Normal 16 2 8 4" xfId="16407" xr:uid="{00000000-0005-0000-0000-000086380000}"/>
    <cellStyle name="Normal 16 2 8 4 2" xfId="43319" xr:uid="{00000000-0005-0000-0000-000087380000}"/>
    <cellStyle name="Normal 16 2 8 5" xfId="29885" xr:uid="{00000000-0005-0000-0000-000088380000}"/>
    <cellStyle name="Normal 16 2 9" xfId="9693" xr:uid="{00000000-0005-0000-0000-000089380000}"/>
    <cellStyle name="Normal 16 2 9 2" xfId="23127" xr:uid="{00000000-0005-0000-0000-00008A380000}"/>
    <cellStyle name="Normal 16 2 9 2 2" xfId="50039" xr:uid="{00000000-0005-0000-0000-00008B380000}"/>
    <cellStyle name="Normal 16 2 9 3" xfId="36605" xr:uid="{00000000-0005-0000-0000-00008C380000}"/>
    <cellStyle name="Normal 16 3" xfId="715" xr:uid="{00000000-0005-0000-0000-00008D380000}"/>
    <cellStyle name="Normal 16 3 10" xfId="5240" xr:uid="{00000000-0005-0000-0000-00008E380000}"/>
    <cellStyle name="Normal 16 3 10 2" xfId="18674" xr:uid="{00000000-0005-0000-0000-00008F380000}"/>
    <cellStyle name="Normal 16 3 10 2 2" xfId="45586" xr:uid="{00000000-0005-0000-0000-000090380000}"/>
    <cellStyle name="Normal 16 3 10 3" xfId="32152" xr:uid="{00000000-0005-0000-0000-000091380000}"/>
    <cellStyle name="Normal 16 3 11" xfId="14195" xr:uid="{00000000-0005-0000-0000-000092380000}"/>
    <cellStyle name="Normal 16 3 11 2" xfId="41107" xr:uid="{00000000-0005-0000-0000-000093380000}"/>
    <cellStyle name="Normal 16 3 12" xfId="27673" xr:uid="{00000000-0005-0000-0000-000094380000}"/>
    <cellStyle name="Normal 16 3 2" xfId="859" xr:uid="{00000000-0005-0000-0000-000095380000}"/>
    <cellStyle name="Normal 16 3 2 10" xfId="27817" xr:uid="{00000000-0005-0000-0000-000096380000}"/>
    <cellStyle name="Normal 16 3 2 2" xfId="1127" xr:uid="{00000000-0005-0000-0000-000097380000}"/>
    <cellStyle name="Normal 16 3 2 2 2" xfId="1798" xr:uid="{00000000-0005-0000-0000-000098380000}"/>
    <cellStyle name="Normal 16 3 2 2 2 2" xfId="2916" xr:uid="{00000000-0005-0000-0000-000099380000}"/>
    <cellStyle name="Normal 16 3 2 2 2 2 2" xfId="5153" xr:uid="{00000000-0005-0000-0000-00009A380000}"/>
    <cellStyle name="Normal 16 3 2 2 2 2 2 2" xfId="14110" xr:uid="{00000000-0005-0000-0000-00009B380000}"/>
    <cellStyle name="Normal 16 3 2 2 2 2 2 2 2" xfId="27544" xr:uid="{00000000-0005-0000-0000-00009C380000}"/>
    <cellStyle name="Normal 16 3 2 2 2 2 2 2 2 2" xfId="54456" xr:uid="{00000000-0005-0000-0000-00009D380000}"/>
    <cellStyle name="Normal 16 3 2 2 2 2 2 2 3" xfId="41022" xr:uid="{00000000-0005-0000-0000-00009E380000}"/>
    <cellStyle name="Normal 16 3 2 2 2 2 2 3" xfId="9632" xr:uid="{00000000-0005-0000-0000-00009F380000}"/>
    <cellStyle name="Normal 16 3 2 2 2 2 2 3 2" xfId="23066" xr:uid="{00000000-0005-0000-0000-0000A0380000}"/>
    <cellStyle name="Normal 16 3 2 2 2 2 2 3 2 2" xfId="49978" xr:uid="{00000000-0005-0000-0000-0000A1380000}"/>
    <cellStyle name="Normal 16 3 2 2 2 2 2 3 3" xfId="36544" xr:uid="{00000000-0005-0000-0000-0000A2380000}"/>
    <cellStyle name="Normal 16 3 2 2 2 2 2 4" xfId="18587" xr:uid="{00000000-0005-0000-0000-0000A3380000}"/>
    <cellStyle name="Normal 16 3 2 2 2 2 2 4 2" xfId="45499" xr:uid="{00000000-0005-0000-0000-0000A4380000}"/>
    <cellStyle name="Normal 16 3 2 2 2 2 2 5" xfId="32065" xr:uid="{00000000-0005-0000-0000-0000A5380000}"/>
    <cellStyle name="Normal 16 3 2 2 2 2 3" xfId="11873" xr:uid="{00000000-0005-0000-0000-0000A6380000}"/>
    <cellStyle name="Normal 16 3 2 2 2 2 3 2" xfId="25307" xr:uid="{00000000-0005-0000-0000-0000A7380000}"/>
    <cellStyle name="Normal 16 3 2 2 2 2 3 2 2" xfId="52219" xr:uid="{00000000-0005-0000-0000-0000A8380000}"/>
    <cellStyle name="Normal 16 3 2 2 2 2 3 3" xfId="38785" xr:uid="{00000000-0005-0000-0000-0000A9380000}"/>
    <cellStyle name="Normal 16 3 2 2 2 2 4" xfId="7395" xr:uid="{00000000-0005-0000-0000-0000AA380000}"/>
    <cellStyle name="Normal 16 3 2 2 2 2 4 2" xfId="20829" xr:uid="{00000000-0005-0000-0000-0000AB380000}"/>
    <cellStyle name="Normal 16 3 2 2 2 2 4 2 2" xfId="47741" xr:uid="{00000000-0005-0000-0000-0000AC380000}"/>
    <cellStyle name="Normal 16 3 2 2 2 2 4 3" xfId="34307" xr:uid="{00000000-0005-0000-0000-0000AD380000}"/>
    <cellStyle name="Normal 16 3 2 2 2 2 5" xfId="16350" xr:uid="{00000000-0005-0000-0000-0000AE380000}"/>
    <cellStyle name="Normal 16 3 2 2 2 2 5 2" xfId="43262" xr:uid="{00000000-0005-0000-0000-0000AF380000}"/>
    <cellStyle name="Normal 16 3 2 2 2 2 6" xfId="29828" xr:uid="{00000000-0005-0000-0000-0000B0380000}"/>
    <cellStyle name="Normal 16 3 2 2 2 3" xfId="4035" xr:uid="{00000000-0005-0000-0000-0000B1380000}"/>
    <cellStyle name="Normal 16 3 2 2 2 3 2" xfId="12992" xr:uid="{00000000-0005-0000-0000-0000B2380000}"/>
    <cellStyle name="Normal 16 3 2 2 2 3 2 2" xfId="26426" xr:uid="{00000000-0005-0000-0000-0000B3380000}"/>
    <cellStyle name="Normal 16 3 2 2 2 3 2 2 2" xfId="53338" xr:uid="{00000000-0005-0000-0000-0000B4380000}"/>
    <cellStyle name="Normal 16 3 2 2 2 3 2 3" xfId="39904" xr:uid="{00000000-0005-0000-0000-0000B5380000}"/>
    <cellStyle name="Normal 16 3 2 2 2 3 3" xfId="8514" xr:uid="{00000000-0005-0000-0000-0000B6380000}"/>
    <cellStyle name="Normal 16 3 2 2 2 3 3 2" xfId="21948" xr:uid="{00000000-0005-0000-0000-0000B7380000}"/>
    <cellStyle name="Normal 16 3 2 2 2 3 3 2 2" xfId="48860" xr:uid="{00000000-0005-0000-0000-0000B8380000}"/>
    <cellStyle name="Normal 16 3 2 2 2 3 3 3" xfId="35426" xr:uid="{00000000-0005-0000-0000-0000B9380000}"/>
    <cellStyle name="Normal 16 3 2 2 2 3 4" xfId="17469" xr:uid="{00000000-0005-0000-0000-0000BA380000}"/>
    <cellStyle name="Normal 16 3 2 2 2 3 4 2" xfId="44381" xr:uid="{00000000-0005-0000-0000-0000BB380000}"/>
    <cellStyle name="Normal 16 3 2 2 2 3 5" xfId="30947" xr:uid="{00000000-0005-0000-0000-0000BC380000}"/>
    <cellStyle name="Normal 16 3 2 2 2 4" xfId="10755" xr:uid="{00000000-0005-0000-0000-0000BD380000}"/>
    <cellStyle name="Normal 16 3 2 2 2 4 2" xfId="24189" xr:uid="{00000000-0005-0000-0000-0000BE380000}"/>
    <cellStyle name="Normal 16 3 2 2 2 4 2 2" xfId="51101" xr:uid="{00000000-0005-0000-0000-0000BF380000}"/>
    <cellStyle name="Normal 16 3 2 2 2 4 3" xfId="37667" xr:uid="{00000000-0005-0000-0000-0000C0380000}"/>
    <cellStyle name="Normal 16 3 2 2 2 5" xfId="6277" xr:uid="{00000000-0005-0000-0000-0000C1380000}"/>
    <cellStyle name="Normal 16 3 2 2 2 5 2" xfId="19711" xr:uid="{00000000-0005-0000-0000-0000C2380000}"/>
    <cellStyle name="Normal 16 3 2 2 2 5 2 2" xfId="46623" xr:uid="{00000000-0005-0000-0000-0000C3380000}"/>
    <cellStyle name="Normal 16 3 2 2 2 5 3" xfId="33189" xr:uid="{00000000-0005-0000-0000-0000C4380000}"/>
    <cellStyle name="Normal 16 3 2 2 2 6" xfId="15232" xr:uid="{00000000-0005-0000-0000-0000C5380000}"/>
    <cellStyle name="Normal 16 3 2 2 2 6 2" xfId="42144" xr:uid="{00000000-0005-0000-0000-0000C6380000}"/>
    <cellStyle name="Normal 16 3 2 2 2 7" xfId="28710" xr:uid="{00000000-0005-0000-0000-0000C7380000}"/>
    <cellStyle name="Normal 16 3 2 2 3" xfId="2246" xr:uid="{00000000-0005-0000-0000-0000C8380000}"/>
    <cellStyle name="Normal 16 3 2 2 3 2" xfId="4483" xr:uid="{00000000-0005-0000-0000-0000C9380000}"/>
    <cellStyle name="Normal 16 3 2 2 3 2 2" xfId="13440" xr:uid="{00000000-0005-0000-0000-0000CA380000}"/>
    <cellStyle name="Normal 16 3 2 2 3 2 2 2" xfId="26874" xr:uid="{00000000-0005-0000-0000-0000CB380000}"/>
    <cellStyle name="Normal 16 3 2 2 3 2 2 2 2" xfId="53786" xr:uid="{00000000-0005-0000-0000-0000CC380000}"/>
    <cellStyle name="Normal 16 3 2 2 3 2 2 3" xfId="40352" xr:uid="{00000000-0005-0000-0000-0000CD380000}"/>
    <cellStyle name="Normal 16 3 2 2 3 2 3" xfId="8962" xr:uid="{00000000-0005-0000-0000-0000CE380000}"/>
    <cellStyle name="Normal 16 3 2 2 3 2 3 2" xfId="22396" xr:uid="{00000000-0005-0000-0000-0000CF380000}"/>
    <cellStyle name="Normal 16 3 2 2 3 2 3 2 2" xfId="49308" xr:uid="{00000000-0005-0000-0000-0000D0380000}"/>
    <cellStyle name="Normal 16 3 2 2 3 2 3 3" xfId="35874" xr:uid="{00000000-0005-0000-0000-0000D1380000}"/>
    <cellStyle name="Normal 16 3 2 2 3 2 4" xfId="17917" xr:uid="{00000000-0005-0000-0000-0000D2380000}"/>
    <cellStyle name="Normal 16 3 2 2 3 2 4 2" xfId="44829" xr:uid="{00000000-0005-0000-0000-0000D3380000}"/>
    <cellStyle name="Normal 16 3 2 2 3 2 5" xfId="31395" xr:uid="{00000000-0005-0000-0000-0000D4380000}"/>
    <cellStyle name="Normal 16 3 2 2 3 3" xfId="11203" xr:uid="{00000000-0005-0000-0000-0000D5380000}"/>
    <cellStyle name="Normal 16 3 2 2 3 3 2" xfId="24637" xr:uid="{00000000-0005-0000-0000-0000D6380000}"/>
    <cellStyle name="Normal 16 3 2 2 3 3 2 2" xfId="51549" xr:uid="{00000000-0005-0000-0000-0000D7380000}"/>
    <cellStyle name="Normal 16 3 2 2 3 3 3" xfId="38115" xr:uid="{00000000-0005-0000-0000-0000D8380000}"/>
    <cellStyle name="Normal 16 3 2 2 3 4" xfId="6725" xr:uid="{00000000-0005-0000-0000-0000D9380000}"/>
    <cellStyle name="Normal 16 3 2 2 3 4 2" xfId="20159" xr:uid="{00000000-0005-0000-0000-0000DA380000}"/>
    <cellStyle name="Normal 16 3 2 2 3 4 2 2" xfId="47071" xr:uid="{00000000-0005-0000-0000-0000DB380000}"/>
    <cellStyle name="Normal 16 3 2 2 3 4 3" xfId="33637" xr:uid="{00000000-0005-0000-0000-0000DC380000}"/>
    <cellStyle name="Normal 16 3 2 2 3 5" xfId="15680" xr:uid="{00000000-0005-0000-0000-0000DD380000}"/>
    <cellStyle name="Normal 16 3 2 2 3 5 2" xfId="42592" xr:uid="{00000000-0005-0000-0000-0000DE380000}"/>
    <cellStyle name="Normal 16 3 2 2 3 6" xfId="29158" xr:uid="{00000000-0005-0000-0000-0000DF380000}"/>
    <cellStyle name="Normal 16 3 2 2 4" xfId="3365" xr:uid="{00000000-0005-0000-0000-0000E0380000}"/>
    <cellStyle name="Normal 16 3 2 2 4 2" xfId="12322" xr:uid="{00000000-0005-0000-0000-0000E1380000}"/>
    <cellStyle name="Normal 16 3 2 2 4 2 2" xfId="25756" xr:uid="{00000000-0005-0000-0000-0000E2380000}"/>
    <cellStyle name="Normal 16 3 2 2 4 2 2 2" xfId="52668" xr:uid="{00000000-0005-0000-0000-0000E3380000}"/>
    <cellStyle name="Normal 16 3 2 2 4 2 3" xfId="39234" xr:uid="{00000000-0005-0000-0000-0000E4380000}"/>
    <cellStyle name="Normal 16 3 2 2 4 3" xfId="7844" xr:uid="{00000000-0005-0000-0000-0000E5380000}"/>
    <cellStyle name="Normal 16 3 2 2 4 3 2" xfId="21278" xr:uid="{00000000-0005-0000-0000-0000E6380000}"/>
    <cellStyle name="Normal 16 3 2 2 4 3 2 2" xfId="48190" xr:uid="{00000000-0005-0000-0000-0000E7380000}"/>
    <cellStyle name="Normal 16 3 2 2 4 3 3" xfId="34756" xr:uid="{00000000-0005-0000-0000-0000E8380000}"/>
    <cellStyle name="Normal 16 3 2 2 4 4" xfId="16799" xr:uid="{00000000-0005-0000-0000-0000E9380000}"/>
    <cellStyle name="Normal 16 3 2 2 4 4 2" xfId="43711" xr:uid="{00000000-0005-0000-0000-0000EA380000}"/>
    <cellStyle name="Normal 16 3 2 2 4 5" xfId="30277" xr:uid="{00000000-0005-0000-0000-0000EB380000}"/>
    <cellStyle name="Normal 16 3 2 2 5" xfId="10085" xr:uid="{00000000-0005-0000-0000-0000EC380000}"/>
    <cellStyle name="Normal 16 3 2 2 5 2" xfId="23519" xr:uid="{00000000-0005-0000-0000-0000ED380000}"/>
    <cellStyle name="Normal 16 3 2 2 5 2 2" xfId="50431" xr:uid="{00000000-0005-0000-0000-0000EE380000}"/>
    <cellStyle name="Normal 16 3 2 2 5 3" xfId="36997" xr:uid="{00000000-0005-0000-0000-0000EF380000}"/>
    <cellStyle name="Normal 16 3 2 2 6" xfId="5607" xr:uid="{00000000-0005-0000-0000-0000F0380000}"/>
    <cellStyle name="Normal 16 3 2 2 6 2" xfId="19041" xr:uid="{00000000-0005-0000-0000-0000F1380000}"/>
    <cellStyle name="Normal 16 3 2 2 6 2 2" xfId="45953" xr:uid="{00000000-0005-0000-0000-0000F2380000}"/>
    <cellStyle name="Normal 16 3 2 2 6 3" xfId="32519" xr:uid="{00000000-0005-0000-0000-0000F3380000}"/>
    <cellStyle name="Normal 16 3 2 2 7" xfId="14562" xr:uid="{00000000-0005-0000-0000-0000F4380000}"/>
    <cellStyle name="Normal 16 3 2 2 7 2" xfId="41474" xr:uid="{00000000-0005-0000-0000-0000F5380000}"/>
    <cellStyle name="Normal 16 3 2 2 8" xfId="28040" xr:uid="{00000000-0005-0000-0000-0000F6380000}"/>
    <cellStyle name="Normal 16 3 2 3" xfId="1352" xr:uid="{00000000-0005-0000-0000-0000F7380000}"/>
    <cellStyle name="Normal 16 3 2 3 2" xfId="2470" xr:uid="{00000000-0005-0000-0000-0000F8380000}"/>
    <cellStyle name="Normal 16 3 2 3 2 2" xfId="4707" xr:uid="{00000000-0005-0000-0000-0000F9380000}"/>
    <cellStyle name="Normal 16 3 2 3 2 2 2" xfId="13664" xr:uid="{00000000-0005-0000-0000-0000FA380000}"/>
    <cellStyle name="Normal 16 3 2 3 2 2 2 2" xfId="27098" xr:uid="{00000000-0005-0000-0000-0000FB380000}"/>
    <cellStyle name="Normal 16 3 2 3 2 2 2 2 2" xfId="54010" xr:uid="{00000000-0005-0000-0000-0000FC380000}"/>
    <cellStyle name="Normal 16 3 2 3 2 2 2 3" xfId="40576" xr:uid="{00000000-0005-0000-0000-0000FD380000}"/>
    <cellStyle name="Normal 16 3 2 3 2 2 3" xfId="9186" xr:uid="{00000000-0005-0000-0000-0000FE380000}"/>
    <cellStyle name="Normal 16 3 2 3 2 2 3 2" xfId="22620" xr:uid="{00000000-0005-0000-0000-0000FF380000}"/>
    <cellStyle name="Normal 16 3 2 3 2 2 3 2 2" xfId="49532" xr:uid="{00000000-0005-0000-0000-000000390000}"/>
    <cellStyle name="Normal 16 3 2 3 2 2 3 3" xfId="36098" xr:uid="{00000000-0005-0000-0000-000001390000}"/>
    <cellStyle name="Normal 16 3 2 3 2 2 4" xfId="18141" xr:uid="{00000000-0005-0000-0000-000002390000}"/>
    <cellStyle name="Normal 16 3 2 3 2 2 4 2" xfId="45053" xr:uid="{00000000-0005-0000-0000-000003390000}"/>
    <cellStyle name="Normal 16 3 2 3 2 2 5" xfId="31619" xr:uid="{00000000-0005-0000-0000-000004390000}"/>
    <cellStyle name="Normal 16 3 2 3 2 3" xfId="11427" xr:uid="{00000000-0005-0000-0000-000005390000}"/>
    <cellStyle name="Normal 16 3 2 3 2 3 2" xfId="24861" xr:uid="{00000000-0005-0000-0000-000006390000}"/>
    <cellStyle name="Normal 16 3 2 3 2 3 2 2" xfId="51773" xr:uid="{00000000-0005-0000-0000-000007390000}"/>
    <cellStyle name="Normal 16 3 2 3 2 3 3" xfId="38339" xr:uid="{00000000-0005-0000-0000-000008390000}"/>
    <cellStyle name="Normal 16 3 2 3 2 4" xfId="6949" xr:uid="{00000000-0005-0000-0000-000009390000}"/>
    <cellStyle name="Normal 16 3 2 3 2 4 2" xfId="20383" xr:uid="{00000000-0005-0000-0000-00000A390000}"/>
    <cellStyle name="Normal 16 3 2 3 2 4 2 2" xfId="47295" xr:uid="{00000000-0005-0000-0000-00000B390000}"/>
    <cellStyle name="Normal 16 3 2 3 2 4 3" xfId="33861" xr:uid="{00000000-0005-0000-0000-00000C390000}"/>
    <cellStyle name="Normal 16 3 2 3 2 5" xfId="15904" xr:uid="{00000000-0005-0000-0000-00000D390000}"/>
    <cellStyle name="Normal 16 3 2 3 2 5 2" xfId="42816" xr:uid="{00000000-0005-0000-0000-00000E390000}"/>
    <cellStyle name="Normal 16 3 2 3 2 6" xfId="29382" xr:uid="{00000000-0005-0000-0000-00000F390000}"/>
    <cellStyle name="Normal 16 3 2 3 3" xfId="3589" xr:uid="{00000000-0005-0000-0000-000010390000}"/>
    <cellStyle name="Normal 16 3 2 3 3 2" xfId="12546" xr:uid="{00000000-0005-0000-0000-000011390000}"/>
    <cellStyle name="Normal 16 3 2 3 3 2 2" xfId="25980" xr:uid="{00000000-0005-0000-0000-000012390000}"/>
    <cellStyle name="Normal 16 3 2 3 3 2 2 2" xfId="52892" xr:uid="{00000000-0005-0000-0000-000013390000}"/>
    <cellStyle name="Normal 16 3 2 3 3 2 3" xfId="39458" xr:uid="{00000000-0005-0000-0000-000014390000}"/>
    <cellStyle name="Normal 16 3 2 3 3 3" xfId="8068" xr:uid="{00000000-0005-0000-0000-000015390000}"/>
    <cellStyle name="Normal 16 3 2 3 3 3 2" xfId="21502" xr:uid="{00000000-0005-0000-0000-000016390000}"/>
    <cellStyle name="Normal 16 3 2 3 3 3 2 2" xfId="48414" xr:uid="{00000000-0005-0000-0000-000017390000}"/>
    <cellStyle name="Normal 16 3 2 3 3 3 3" xfId="34980" xr:uid="{00000000-0005-0000-0000-000018390000}"/>
    <cellStyle name="Normal 16 3 2 3 3 4" xfId="17023" xr:uid="{00000000-0005-0000-0000-000019390000}"/>
    <cellStyle name="Normal 16 3 2 3 3 4 2" xfId="43935" xr:uid="{00000000-0005-0000-0000-00001A390000}"/>
    <cellStyle name="Normal 16 3 2 3 3 5" xfId="30501" xr:uid="{00000000-0005-0000-0000-00001B390000}"/>
    <cellStyle name="Normal 16 3 2 3 4" xfId="10309" xr:uid="{00000000-0005-0000-0000-00001C390000}"/>
    <cellStyle name="Normal 16 3 2 3 4 2" xfId="23743" xr:uid="{00000000-0005-0000-0000-00001D390000}"/>
    <cellStyle name="Normal 16 3 2 3 4 2 2" xfId="50655" xr:uid="{00000000-0005-0000-0000-00001E390000}"/>
    <cellStyle name="Normal 16 3 2 3 4 3" xfId="37221" xr:uid="{00000000-0005-0000-0000-00001F390000}"/>
    <cellStyle name="Normal 16 3 2 3 5" xfId="5831" xr:uid="{00000000-0005-0000-0000-000020390000}"/>
    <cellStyle name="Normal 16 3 2 3 5 2" xfId="19265" xr:uid="{00000000-0005-0000-0000-000021390000}"/>
    <cellStyle name="Normal 16 3 2 3 5 2 2" xfId="46177" xr:uid="{00000000-0005-0000-0000-000022390000}"/>
    <cellStyle name="Normal 16 3 2 3 5 3" xfId="32743" xr:uid="{00000000-0005-0000-0000-000023390000}"/>
    <cellStyle name="Normal 16 3 2 3 6" xfId="14786" xr:uid="{00000000-0005-0000-0000-000024390000}"/>
    <cellStyle name="Normal 16 3 2 3 6 2" xfId="41698" xr:uid="{00000000-0005-0000-0000-000025390000}"/>
    <cellStyle name="Normal 16 3 2 3 7" xfId="28264" xr:uid="{00000000-0005-0000-0000-000026390000}"/>
    <cellStyle name="Normal 16 3 2 4" xfId="1575" xr:uid="{00000000-0005-0000-0000-000027390000}"/>
    <cellStyle name="Normal 16 3 2 4 2" xfId="2693" xr:uid="{00000000-0005-0000-0000-000028390000}"/>
    <cellStyle name="Normal 16 3 2 4 2 2" xfId="4930" xr:uid="{00000000-0005-0000-0000-000029390000}"/>
    <cellStyle name="Normal 16 3 2 4 2 2 2" xfId="13887" xr:uid="{00000000-0005-0000-0000-00002A390000}"/>
    <cellStyle name="Normal 16 3 2 4 2 2 2 2" xfId="27321" xr:uid="{00000000-0005-0000-0000-00002B390000}"/>
    <cellStyle name="Normal 16 3 2 4 2 2 2 2 2" xfId="54233" xr:uid="{00000000-0005-0000-0000-00002C390000}"/>
    <cellStyle name="Normal 16 3 2 4 2 2 2 3" xfId="40799" xr:uid="{00000000-0005-0000-0000-00002D390000}"/>
    <cellStyle name="Normal 16 3 2 4 2 2 3" xfId="9409" xr:uid="{00000000-0005-0000-0000-00002E390000}"/>
    <cellStyle name="Normal 16 3 2 4 2 2 3 2" xfId="22843" xr:uid="{00000000-0005-0000-0000-00002F390000}"/>
    <cellStyle name="Normal 16 3 2 4 2 2 3 2 2" xfId="49755" xr:uid="{00000000-0005-0000-0000-000030390000}"/>
    <cellStyle name="Normal 16 3 2 4 2 2 3 3" xfId="36321" xr:uid="{00000000-0005-0000-0000-000031390000}"/>
    <cellStyle name="Normal 16 3 2 4 2 2 4" xfId="18364" xr:uid="{00000000-0005-0000-0000-000032390000}"/>
    <cellStyle name="Normal 16 3 2 4 2 2 4 2" xfId="45276" xr:uid="{00000000-0005-0000-0000-000033390000}"/>
    <cellStyle name="Normal 16 3 2 4 2 2 5" xfId="31842" xr:uid="{00000000-0005-0000-0000-000034390000}"/>
    <cellStyle name="Normal 16 3 2 4 2 3" xfId="11650" xr:uid="{00000000-0005-0000-0000-000035390000}"/>
    <cellStyle name="Normal 16 3 2 4 2 3 2" xfId="25084" xr:uid="{00000000-0005-0000-0000-000036390000}"/>
    <cellStyle name="Normal 16 3 2 4 2 3 2 2" xfId="51996" xr:uid="{00000000-0005-0000-0000-000037390000}"/>
    <cellStyle name="Normal 16 3 2 4 2 3 3" xfId="38562" xr:uid="{00000000-0005-0000-0000-000038390000}"/>
    <cellStyle name="Normal 16 3 2 4 2 4" xfId="7172" xr:uid="{00000000-0005-0000-0000-000039390000}"/>
    <cellStyle name="Normal 16 3 2 4 2 4 2" xfId="20606" xr:uid="{00000000-0005-0000-0000-00003A390000}"/>
    <cellStyle name="Normal 16 3 2 4 2 4 2 2" xfId="47518" xr:uid="{00000000-0005-0000-0000-00003B390000}"/>
    <cellStyle name="Normal 16 3 2 4 2 4 3" xfId="34084" xr:uid="{00000000-0005-0000-0000-00003C390000}"/>
    <cellStyle name="Normal 16 3 2 4 2 5" xfId="16127" xr:uid="{00000000-0005-0000-0000-00003D390000}"/>
    <cellStyle name="Normal 16 3 2 4 2 5 2" xfId="43039" xr:uid="{00000000-0005-0000-0000-00003E390000}"/>
    <cellStyle name="Normal 16 3 2 4 2 6" xfId="29605" xr:uid="{00000000-0005-0000-0000-00003F390000}"/>
    <cellStyle name="Normal 16 3 2 4 3" xfId="3812" xr:uid="{00000000-0005-0000-0000-000040390000}"/>
    <cellStyle name="Normal 16 3 2 4 3 2" xfId="12769" xr:uid="{00000000-0005-0000-0000-000041390000}"/>
    <cellStyle name="Normal 16 3 2 4 3 2 2" xfId="26203" xr:uid="{00000000-0005-0000-0000-000042390000}"/>
    <cellStyle name="Normal 16 3 2 4 3 2 2 2" xfId="53115" xr:uid="{00000000-0005-0000-0000-000043390000}"/>
    <cellStyle name="Normal 16 3 2 4 3 2 3" xfId="39681" xr:uid="{00000000-0005-0000-0000-000044390000}"/>
    <cellStyle name="Normal 16 3 2 4 3 3" xfId="8291" xr:uid="{00000000-0005-0000-0000-000045390000}"/>
    <cellStyle name="Normal 16 3 2 4 3 3 2" xfId="21725" xr:uid="{00000000-0005-0000-0000-000046390000}"/>
    <cellStyle name="Normal 16 3 2 4 3 3 2 2" xfId="48637" xr:uid="{00000000-0005-0000-0000-000047390000}"/>
    <cellStyle name="Normal 16 3 2 4 3 3 3" xfId="35203" xr:uid="{00000000-0005-0000-0000-000048390000}"/>
    <cellStyle name="Normal 16 3 2 4 3 4" xfId="17246" xr:uid="{00000000-0005-0000-0000-000049390000}"/>
    <cellStyle name="Normal 16 3 2 4 3 4 2" xfId="44158" xr:uid="{00000000-0005-0000-0000-00004A390000}"/>
    <cellStyle name="Normal 16 3 2 4 3 5" xfId="30724" xr:uid="{00000000-0005-0000-0000-00004B390000}"/>
    <cellStyle name="Normal 16 3 2 4 4" xfId="10532" xr:uid="{00000000-0005-0000-0000-00004C390000}"/>
    <cellStyle name="Normal 16 3 2 4 4 2" xfId="23966" xr:uid="{00000000-0005-0000-0000-00004D390000}"/>
    <cellStyle name="Normal 16 3 2 4 4 2 2" xfId="50878" xr:uid="{00000000-0005-0000-0000-00004E390000}"/>
    <cellStyle name="Normal 16 3 2 4 4 3" xfId="37444" xr:uid="{00000000-0005-0000-0000-00004F390000}"/>
    <cellStyle name="Normal 16 3 2 4 5" xfId="6054" xr:uid="{00000000-0005-0000-0000-000050390000}"/>
    <cellStyle name="Normal 16 3 2 4 5 2" xfId="19488" xr:uid="{00000000-0005-0000-0000-000051390000}"/>
    <cellStyle name="Normal 16 3 2 4 5 2 2" xfId="46400" xr:uid="{00000000-0005-0000-0000-000052390000}"/>
    <cellStyle name="Normal 16 3 2 4 5 3" xfId="32966" xr:uid="{00000000-0005-0000-0000-000053390000}"/>
    <cellStyle name="Normal 16 3 2 4 6" xfId="15009" xr:uid="{00000000-0005-0000-0000-000054390000}"/>
    <cellStyle name="Normal 16 3 2 4 6 2" xfId="41921" xr:uid="{00000000-0005-0000-0000-000055390000}"/>
    <cellStyle name="Normal 16 3 2 4 7" xfId="28487" xr:uid="{00000000-0005-0000-0000-000056390000}"/>
    <cellStyle name="Normal 16 3 2 5" xfId="2023" xr:uid="{00000000-0005-0000-0000-000057390000}"/>
    <cellStyle name="Normal 16 3 2 5 2" xfId="4260" xr:uid="{00000000-0005-0000-0000-000058390000}"/>
    <cellStyle name="Normal 16 3 2 5 2 2" xfId="13217" xr:uid="{00000000-0005-0000-0000-000059390000}"/>
    <cellStyle name="Normal 16 3 2 5 2 2 2" xfId="26651" xr:uid="{00000000-0005-0000-0000-00005A390000}"/>
    <cellStyle name="Normal 16 3 2 5 2 2 2 2" xfId="53563" xr:uid="{00000000-0005-0000-0000-00005B390000}"/>
    <cellStyle name="Normal 16 3 2 5 2 2 3" xfId="40129" xr:uid="{00000000-0005-0000-0000-00005C390000}"/>
    <cellStyle name="Normal 16 3 2 5 2 3" xfId="8739" xr:uid="{00000000-0005-0000-0000-00005D390000}"/>
    <cellStyle name="Normal 16 3 2 5 2 3 2" xfId="22173" xr:uid="{00000000-0005-0000-0000-00005E390000}"/>
    <cellStyle name="Normal 16 3 2 5 2 3 2 2" xfId="49085" xr:uid="{00000000-0005-0000-0000-00005F390000}"/>
    <cellStyle name="Normal 16 3 2 5 2 3 3" xfId="35651" xr:uid="{00000000-0005-0000-0000-000060390000}"/>
    <cellStyle name="Normal 16 3 2 5 2 4" xfId="17694" xr:uid="{00000000-0005-0000-0000-000061390000}"/>
    <cellStyle name="Normal 16 3 2 5 2 4 2" xfId="44606" xr:uid="{00000000-0005-0000-0000-000062390000}"/>
    <cellStyle name="Normal 16 3 2 5 2 5" xfId="31172" xr:uid="{00000000-0005-0000-0000-000063390000}"/>
    <cellStyle name="Normal 16 3 2 5 3" xfId="10980" xr:uid="{00000000-0005-0000-0000-000064390000}"/>
    <cellStyle name="Normal 16 3 2 5 3 2" xfId="24414" xr:uid="{00000000-0005-0000-0000-000065390000}"/>
    <cellStyle name="Normal 16 3 2 5 3 2 2" xfId="51326" xr:uid="{00000000-0005-0000-0000-000066390000}"/>
    <cellStyle name="Normal 16 3 2 5 3 3" xfId="37892" xr:uid="{00000000-0005-0000-0000-000067390000}"/>
    <cellStyle name="Normal 16 3 2 5 4" xfId="6502" xr:uid="{00000000-0005-0000-0000-000068390000}"/>
    <cellStyle name="Normal 16 3 2 5 4 2" xfId="19936" xr:uid="{00000000-0005-0000-0000-000069390000}"/>
    <cellStyle name="Normal 16 3 2 5 4 2 2" xfId="46848" xr:uid="{00000000-0005-0000-0000-00006A390000}"/>
    <cellStyle name="Normal 16 3 2 5 4 3" xfId="33414" xr:uid="{00000000-0005-0000-0000-00006B390000}"/>
    <cellStyle name="Normal 16 3 2 5 5" xfId="15457" xr:uid="{00000000-0005-0000-0000-00006C390000}"/>
    <cellStyle name="Normal 16 3 2 5 5 2" xfId="42369" xr:uid="{00000000-0005-0000-0000-00006D390000}"/>
    <cellStyle name="Normal 16 3 2 5 6" xfId="28935" xr:uid="{00000000-0005-0000-0000-00006E390000}"/>
    <cellStyle name="Normal 16 3 2 6" xfId="3142" xr:uid="{00000000-0005-0000-0000-00006F390000}"/>
    <cellStyle name="Normal 16 3 2 6 2" xfId="12099" xr:uid="{00000000-0005-0000-0000-000070390000}"/>
    <cellStyle name="Normal 16 3 2 6 2 2" xfId="25533" xr:uid="{00000000-0005-0000-0000-000071390000}"/>
    <cellStyle name="Normal 16 3 2 6 2 2 2" xfId="52445" xr:uid="{00000000-0005-0000-0000-000072390000}"/>
    <cellStyle name="Normal 16 3 2 6 2 3" xfId="39011" xr:uid="{00000000-0005-0000-0000-000073390000}"/>
    <cellStyle name="Normal 16 3 2 6 3" xfId="7621" xr:uid="{00000000-0005-0000-0000-000074390000}"/>
    <cellStyle name="Normal 16 3 2 6 3 2" xfId="21055" xr:uid="{00000000-0005-0000-0000-000075390000}"/>
    <cellStyle name="Normal 16 3 2 6 3 2 2" xfId="47967" xr:uid="{00000000-0005-0000-0000-000076390000}"/>
    <cellStyle name="Normal 16 3 2 6 3 3" xfId="34533" xr:uid="{00000000-0005-0000-0000-000077390000}"/>
    <cellStyle name="Normal 16 3 2 6 4" xfId="16576" xr:uid="{00000000-0005-0000-0000-000078390000}"/>
    <cellStyle name="Normal 16 3 2 6 4 2" xfId="43488" xr:uid="{00000000-0005-0000-0000-000079390000}"/>
    <cellStyle name="Normal 16 3 2 6 5" xfId="30054" xr:uid="{00000000-0005-0000-0000-00007A390000}"/>
    <cellStyle name="Normal 16 3 2 7" xfId="9862" xr:uid="{00000000-0005-0000-0000-00007B390000}"/>
    <cellStyle name="Normal 16 3 2 7 2" xfId="23296" xr:uid="{00000000-0005-0000-0000-00007C390000}"/>
    <cellStyle name="Normal 16 3 2 7 2 2" xfId="50208" xr:uid="{00000000-0005-0000-0000-00007D390000}"/>
    <cellStyle name="Normal 16 3 2 7 3" xfId="36774" xr:uid="{00000000-0005-0000-0000-00007E390000}"/>
    <cellStyle name="Normal 16 3 2 8" xfId="5384" xr:uid="{00000000-0005-0000-0000-00007F390000}"/>
    <cellStyle name="Normal 16 3 2 8 2" xfId="18818" xr:uid="{00000000-0005-0000-0000-000080390000}"/>
    <cellStyle name="Normal 16 3 2 8 2 2" xfId="45730" xr:uid="{00000000-0005-0000-0000-000081390000}"/>
    <cellStyle name="Normal 16 3 2 8 3" xfId="32296" xr:uid="{00000000-0005-0000-0000-000082390000}"/>
    <cellStyle name="Normal 16 3 2 9" xfId="14339" xr:uid="{00000000-0005-0000-0000-000083390000}"/>
    <cellStyle name="Normal 16 3 2 9 2" xfId="41251" xr:uid="{00000000-0005-0000-0000-000084390000}"/>
    <cellStyle name="Normal 16 3 3" xfId="787" xr:uid="{00000000-0005-0000-0000-000085390000}"/>
    <cellStyle name="Normal 16 3 3 10" xfId="27745" xr:uid="{00000000-0005-0000-0000-000086390000}"/>
    <cellStyle name="Normal 16 3 3 2" xfId="1055" xr:uid="{00000000-0005-0000-0000-000087390000}"/>
    <cellStyle name="Normal 16 3 3 2 2" xfId="1726" xr:uid="{00000000-0005-0000-0000-000088390000}"/>
    <cellStyle name="Normal 16 3 3 2 2 2" xfId="2844" xr:uid="{00000000-0005-0000-0000-000089390000}"/>
    <cellStyle name="Normal 16 3 3 2 2 2 2" xfId="5081" xr:uid="{00000000-0005-0000-0000-00008A390000}"/>
    <cellStyle name="Normal 16 3 3 2 2 2 2 2" xfId="14038" xr:uid="{00000000-0005-0000-0000-00008B390000}"/>
    <cellStyle name="Normal 16 3 3 2 2 2 2 2 2" xfId="27472" xr:uid="{00000000-0005-0000-0000-00008C390000}"/>
    <cellStyle name="Normal 16 3 3 2 2 2 2 2 2 2" xfId="54384" xr:uid="{00000000-0005-0000-0000-00008D390000}"/>
    <cellStyle name="Normal 16 3 3 2 2 2 2 2 3" xfId="40950" xr:uid="{00000000-0005-0000-0000-00008E390000}"/>
    <cellStyle name="Normal 16 3 3 2 2 2 2 3" xfId="9560" xr:uid="{00000000-0005-0000-0000-00008F390000}"/>
    <cellStyle name="Normal 16 3 3 2 2 2 2 3 2" xfId="22994" xr:uid="{00000000-0005-0000-0000-000090390000}"/>
    <cellStyle name="Normal 16 3 3 2 2 2 2 3 2 2" xfId="49906" xr:uid="{00000000-0005-0000-0000-000091390000}"/>
    <cellStyle name="Normal 16 3 3 2 2 2 2 3 3" xfId="36472" xr:uid="{00000000-0005-0000-0000-000092390000}"/>
    <cellStyle name="Normal 16 3 3 2 2 2 2 4" xfId="18515" xr:uid="{00000000-0005-0000-0000-000093390000}"/>
    <cellStyle name="Normal 16 3 3 2 2 2 2 4 2" xfId="45427" xr:uid="{00000000-0005-0000-0000-000094390000}"/>
    <cellStyle name="Normal 16 3 3 2 2 2 2 5" xfId="31993" xr:uid="{00000000-0005-0000-0000-000095390000}"/>
    <cellStyle name="Normal 16 3 3 2 2 2 3" xfId="11801" xr:uid="{00000000-0005-0000-0000-000096390000}"/>
    <cellStyle name="Normal 16 3 3 2 2 2 3 2" xfId="25235" xr:uid="{00000000-0005-0000-0000-000097390000}"/>
    <cellStyle name="Normal 16 3 3 2 2 2 3 2 2" xfId="52147" xr:uid="{00000000-0005-0000-0000-000098390000}"/>
    <cellStyle name="Normal 16 3 3 2 2 2 3 3" xfId="38713" xr:uid="{00000000-0005-0000-0000-000099390000}"/>
    <cellStyle name="Normal 16 3 3 2 2 2 4" xfId="7323" xr:uid="{00000000-0005-0000-0000-00009A390000}"/>
    <cellStyle name="Normal 16 3 3 2 2 2 4 2" xfId="20757" xr:uid="{00000000-0005-0000-0000-00009B390000}"/>
    <cellStyle name="Normal 16 3 3 2 2 2 4 2 2" xfId="47669" xr:uid="{00000000-0005-0000-0000-00009C390000}"/>
    <cellStyle name="Normal 16 3 3 2 2 2 4 3" xfId="34235" xr:uid="{00000000-0005-0000-0000-00009D390000}"/>
    <cellStyle name="Normal 16 3 3 2 2 2 5" xfId="16278" xr:uid="{00000000-0005-0000-0000-00009E390000}"/>
    <cellStyle name="Normal 16 3 3 2 2 2 5 2" xfId="43190" xr:uid="{00000000-0005-0000-0000-00009F390000}"/>
    <cellStyle name="Normal 16 3 3 2 2 2 6" xfId="29756" xr:uid="{00000000-0005-0000-0000-0000A0390000}"/>
    <cellStyle name="Normal 16 3 3 2 2 3" xfId="3963" xr:uid="{00000000-0005-0000-0000-0000A1390000}"/>
    <cellStyle name="Normal 16 3 3 2 2 3 2" xfId="12920" xr:uid="{00000000-0005-0000-0000-0000A2390000}"/>
    <cellStyle name="Normal 16 3 3 2 2 3 2 2" xfId="26354" xr:uid="{00000000-0005-0000-0000-0000A3390000}"/>
    <cellStyle name="Normal 16 3 3 2 2 3 2 2 2" xfId="53266" xr:uid="{00000000-0005-0000-0000-0000A4390000}"/>
    <cellStyle name="Normal 16 3 3 2 2 3 2 3" xfId="39832" xr:uid="{00000000-0005-0000-0000-0000A5390000}"/>
    <cellStyle name="Normal 16 3 3 2 2 3 3" xfId="8442" xr:uid="{00000000-0005-0000-0000-0000A6390000}"/>
    <cellStyle name="Normal 16 3 3 2 2 3 3 2" xfId="21876" xr:uid="{00000000-0005-0000-0000-0000A7390000}"/>
    <cellStyle name="Normal 16 3 3 2 2 3 3 2 2" xfId="48788" xr:uid="{00000000-0005-0000-0000-0000A8390000}"/>
    <cellStyle name="Normal 16 3 3 2 2 3 3 3" xfId="35354" xr:uid="{00000000-0005-0000-0000-0000A9390000}"/>
    <cellStyle name="Normal 16 3 3 2 2 3 4" xfId="17397" xr:uid="{00000000-0005-0000-0000-0000AA390000}"/>
    <cellStyle name="Normal 16 3 3 2 2 3 4 2" xfId="44309" xr:uid="{00000000-0005-0000-0000-0000AB390000}"/>
    <cellStyle name="Normal 16 3 3 2 2 3 5" xfId="30875" xr:uid="{00000000-0005-0000-0000-0000AC390000}"/>
    <cellStyle name="Normal 16 3 3 2 2 4" xfId="10683" xr:uid="{00000000-0005-0000-0000-0000AD390000}"/>
    <cellStyle name="Normal 16 3 3 2 2 4 2" xfId="24117" xr:uid="{00000000-0005-0000-0000-0000AE390000}"/>
    <cellStyle name="Normal 16 3 3 2 2 4 2 2" xfId="51029" xr:uid="{00000000-0005-0000-0000-0000AF390000}"/>
    <cellStyle name="Normal 16 3 3 2 2 4 3" xfId="37595" xr:uid="{00000000-0005-0000-0000-0000B0390000}"/>
    <cellStyle name="Normal 16 3 3 2 2 5" xfId="6205" xr:uid="{00000000-0005-0000-0000-0000B1390000}"/>
    <cellStyle name="Normal 16 3 3 2 2 5 2" xfId="19639" xr:uid="{00000000-0005-0000-0000-0000B2390000}"/>
    <cellStyle name="Normal 16 3 3 2 2 5 2 2" xfId="46551" xr:uid="{00000000-0005-0000-0000-0000B3390000}"/>
    <cellStyle name="Normal 16 3 3 2 2 5 3" xfId="33117" xr:uid="{00000000-0005-0000-0000-0000B4390000}"/>
    <cellStyle name="Normal 16 3 3 2 2 6" xfId="15160" xr:uid="{00000000-0005-0000-0000-0000B5390000}"/>
    <cellStyle name="Normal 16 3 3 2 2 6 2" xfId="42072" xr:uid="{00000000-0005-0000-0000-0000B6390000}"/>
    <cellStyle name="Normal 16 3 3 2 2 7" xfId="28638" xr:uid="{00000000-0005-0000-0000-0000B7390000}"/>
    <cellStyle name="Normal 16 3 3 2 3" xfId="2174" xr:uid="{00000000-0005-0000-0000-0000B8390000}"/>
    <cellStyle name="Normal 16 3 3 2 3 2" xfId="4411" xr:uid="{00000000-0005-0000-0000-0000B9390000}"/>
    <cellStyle name="Normal 16 3 3 2 3 2 2" xfId="13368" xr:uid="{00000000-0005-0000-0000-0000BA390000}"/>
    <cellStyle name="Normal 16 3 3 2 3 2 2 2" xfId="26802" xr:uid="{00000000-0005-0000-0000-0000BB390000}"/>
    <cellStyle name="Normal 16 3 3 2 3 2 2 2 2" xfId="53714" xr:uid="{00000000-0005-0000-0000-0000BC390000}"/>
    <cellStyle name="Normal 16 3 3 2 3 2 2 3" xfId="40280" xr:uid="{00000000-0005-0000-0000-0000BD390000}"/>
    <cellStyle name="Normal 16 3 3 2 3 2 3" xfId="8890" xr:uid="{00000000-0005-0000-0000-0000BE390000}"/>
    <cellStyle name="Normal 16 3 3 2 3 2 3 2" xfId="22324" xr:uid="{00000000-0005-0000-0000-0000BF390000}"/>
    <cellStyle name="Normal 16 3 3 2 3 2 3 2 2" xfId="49236" xr:uid="{00000000-0005-0000-0000-0000C0390000}"/>
    <cellStyle name="Normal 16 3 3 2 3 2 3 3" xfId="35802" xr:uid="{00000000-0005-0000-0000-0000C1390000}"/>
    <cellStyle name="Normal 16 3 3 2 3 2 4" xfId="17845" xr:uid="{00000000-0005-0000-0000-0000C2390000}"/>
    <cellStyle name="Normal 16 3 3 2 3 2 4 2" xfId="44757" xr:uid="{00000000-0005-0000-0000-0000C3390000}"/>
    <cellStyle name="Normal 16 3 3 2 3 2 5" xfId="31323" xr:uid="{00000000-0005-0000-0000-0000C4390000}"/>
    <cellStyle name="Normal 16 3 3 2 3 3" xfId="11131" xr:uid="{00000000-0005-0000-0000-0000C5390000}"/>
    <cellStyle name="Normal 16 3 3 2 3 3 2" xfId="24565" xr:uid="{00000000-0005-0000-0000-0000C6390000}"/>
    <cellStyle name="Normal 16 3 3 2 3 3 2 2" xfId="51477" xr:uid="{00000000-0005-0000-0000-0000C7390000}"/>
    <cellStyle name="Normal 16 3 3 2 3 3 3" xfId="38043" xr:uid="{00000000-0005-0000-0000-0000C8390000}"/>
    <cellStyle name="Normal 16 3 3 2 3 4" xfId="6653" xr:uid="{00000000-0005-0000-0000-0000C9390000}"/>
    <cellStyle name="Normal 16 3 3 2 3 4 2" xfId="20087" xr:uid="{00000000-0005-0000-0000-0000CA390000}"/>
    <cellStyle name="Normal 16 3 3 2 3 4 2 2" xfId="46999" xr:uid="{00000000-0005-0000-0000-0000CB390000}"/>
    <cellStyle name="Normal 16 3 3 2 3 4 3" xfId="33565" xr:uid="{00000000-0005-0000-0000-0000CC390000}"/>
    <cellStyle name="Normal 16 3 3 2 3 5" xfId="15608" xr:uid="{00000000-0005-0000-0000-0000CD390000}"/>
    <cellStyle name="Normal 16 3 3 2 3 5 2" xfId="42520" xr:uid="{00000000-0005-0000-0000-0000CE390000}"/>
    <cellStyle name="Normal 16 3 3 2 3 6" xfId="29086" xr:uid="{00000000-0005-0000-0000-0000CF390000}"/>
    <cellStyle name="Normal 16 3 3 2 4" xfId="3293" xr:uid="{00000000-0005-0000-0000-0000D0390000}"/>
    <cellStyle name="Normal 16 3 3 2 4 2" xfId="12250" xr:uid="{00000000-0005-0000-0000-0000D1390000}"/>
    <cellStyle name="Normal 16 3 3 2 4 2 2" xfId="25684" xr:uid="{00000000-0005-0000-0000-0000D2390000}"/>
    <cellStyle name="Normal 16 3 3 2 4 2 2 2" xfId="52596" xr:uid="{00000000-0005-0000-0000-0000D3390000}"/>
    <cellStyle name="Normal 16 3 3 2 4 2 3" xfId="39162" xr:uid="{00000000-0005-0000-0000-0000D4390000}"/>
    <cellStyle name="Normal 16 3 3 2 4 3" xfId="7772" xr:uid="{00000000-0005-0000-0000-0000D5390000}"/>
    <cellStyle name="Normal 16 3 3 2 4 3 2" xfId="21206" xr:uid="{00000000-0005-0000-0000-0000D6390000}"/>
    <cellStyle name="Normal 16 3 3 2 4 3 2 2" xfId="48118" xr:uid="{00000000-0005-0000-0000-0000D7390000}"/>
    <cellStyle name="Normal 16 3 3 2 4 3 3" xfId="34684" xr:uid="{00000000-0005-0000-0000-0000D8390000}"/>
    <cellStyle name="Normal 16 3 3 2 4 4" xfId="16727" xr:uid="{00000000-0005-0000-0000-0000D9390000}"/>
    <cellStyle name="Normal 16 3 3 2 4 4 2" xfId="43639" xr:uid="{00000000-0005-0000-0000-0000DA390000}"/>
    <cellStyle name="Normal 16 3 3 2 4 5" xfId="30205" xr:uid="{00000000-0005-0000-0000-0000DB390000}"/>
    <cellStyle name="Normal 16 3 3 2 5" xfId="10013" xr:uid="{00000000-0005-0000-0000-0000DC390000}"/>
    <cellStyle name="Normal 16 3 3 2 5 2" xfId="23447" xr:uid="{00000000-0005-0000-0000-0000DD390000}"/>
    <cellStyle name="Normal 16 3 3 2 5 2 2" xfId="50359" xr:uid="{00000000-0005-0000-0000-0000DE390000}"/>
    <cellStyle name="Normal 16 3 3 2 5 3" xfId="36925" xr:uid="{00000000-0005-0000-0000-0000DF390000}"/>
    <cellStyle name="Normal 16 3 3 2 6" xfId="5535" xr:uid="{00000000-0005-0000-0000-0000E0390000}"/>
    <cellStyle name="Normal 16 3 3 2 6 2" xfId="18969" xr:uid="{00000000-0005-0000-0000-0000E1390000}"/>
    <cellStyle name="Normal 16 3 3 2 6 2 2" xfId="45881" xr:uid="{00000000-0005-0000-0000-0000E2390000}"/>
    <cellStyle name="Normal 16 3 3 2 6 3" xfId="32447" xr:uid="{00000000-0005-0000-0000-0000E3390000}"/>
    <cellStyle name="Normal 16 3 3 2 7" xfId="14490" xr:uid="{00000000-0005-0000-0000-0000E4390000}"/>
    <cellStyle name="Normal 16 3 3 2 7 2" xfId="41402" xr:uid="{00000000-0005-0000-0000-0000E5390000}"/>
    <cellStyle name="Normal 16 3 3 2 8" xfId="27968" xr:uid="{00000000-0005-0000-0000-0000E6390000}"/>
    <cellStyle name="Normal 16 3 3 3" xfId="1280" xr:uid="{00000000-0005-0000-0000-0000E7390000}"/>
    <cellStyle name="Normal 16 3 3 3 2" xfId="2398" xr:uid="{00000000-0005-0000-0000-0000E8390000}"/>
    <cellStyle name="Normal 16 3 3 3 2 2" xfId="4635" xr:uid="{00000000-0005-0000-0000-0000E9390000}"/>
    <cellStyle name="Normal 16 3 3 3 2 2 2" xfId="13592" xr:uid="{00000000-0005-0000-0000-0000EA390000}"/>
    <cellStyle name="Normal 16 3 3 3 2 2 2 2" xfId="27026" xr:uid="{00000000-0005-0000-0000-0000EB390000}"/>
    <cellStyle name="Normal 16 3 3 3 2 2 2 2 2" xfId="53938" xr:uid="{00000000-0005-0000-0000-0000EC390000}"/>
    <cellStyle name="Normal 16 3 3 3 2 2 2 3" xfId="40504" xr:uid="{00000000-0005-0000-0000-0000ED390000}"/>
    <cellStyle name="Normal 16 3 3 3 2 2 3" xfId="9114" xr:uid="{00000000-0005-0000-0000-0000EE390000}"/>
    <cellStyle name="Normal 16 3 3 3 2 2 3 2" xfId="22548" xr:uid="{00000000-0005-0000-0000-0000EF390000}"/>
    <cellStyle name="Normal 16 3 3 3 2 2 3 2 2" xfId="49460" xr:uid="{00000000-0005-0000-0000-0000F0390000}"/>
    <cellStyle name="Normal 16 3 3 3 2 2 3 3" xfId="36026" xr:uid="{00000000-0005-0000-0000-0000F1390000}"/>
    <cellStyle name="Normal 16 3 3 3 2 2 4" xfId="18069" xr:uid="{00000000-0005-0000-0000-0000F2390000}"/>
    <cellStyle name="Normal 16 3 3 3 2 2 4 2" xfId="44981" xr:uid="{00000000-0005-0000-0000-0000F3390000}"/>
    <cellStyle name="Normal 16 3 3 3 2 2 5" xfId="31547" xr:uid="{00000000-0005-0000-0000-0000F4390000}"/>
    <cellStyle name="Normal 16 3 3 3 2 3" xfId="11355" xr:uid="{00000000-0005-0000-0000-0000F5390000}"/>
    <cellStyle name="Normal 16 3 3 3 2 3 2" xfId="24789" xr:uid="{00000000-0005-0000-0000-0000F6390000}"/>
    <cellStyle name="Normal 16 3 3 3 2 3 2 2" xfId="51701" xr:uid="{00000000-0005-0000-0000-0000F7390000}"/>
    <cellStyle name="Normal 16 3 3 3 2 3 3" xfId="38267" xr:uid="{00000000-0005-0000-0000-0000F8390000}"/>
    <cellStyle name="Normal 16 3 3 3 2 4" xfId="6877" xr:uid="{00000000-0005-0000-0000-0000F9390000}"/>
    <cellStyle name="Normal 16 3 3 3 2 4 2" xfId="20311" xr:uid="{00000000-0005-0000-0000-0000FA390000}"/>
    <cellStyle name="Normal 16 3 3 3 2 4 2 2" xfId="47223" xr:uid="{00000000-0005-0000-0000-0000FB390000}"/>
    <cellStyle name="Normal 16 3 3 3 2 4 3" xfId="33789" xr:uid="{00000000-0005-0000-0000-0000FC390000}"/>
    <cellStyle name="Normal 16 3 3 3 2 5" xfId="15832" xr:uid="{00000000-0005-0000-0000-0000FD390000}"/>
    <cellStyle name="Normal 16 3 3 3 2 5 2" xfId="42744" xr:uid="{00000000-0005-0000-0000-0000FE390000}"/>
    <cellStyle name="Normal 16 3 3 3 2 6" xfId="29310" xr:uid="{00000000-0005-0000-0000-0000FF390000}"/>
    <cellStyle name="Normal 16 3 3 3 3" xfId="3517" xr:uid="{00000000-0005-0000-0000-0000003A0000}"/>
    <cellStyle name="Normal 16 3 3 3 3 2" xfId="12474" xr:uid="{00000000-0005-0000-0000-0000013A0000}"/>
    <cellStyle name="Normal 16 3 3 3 3 2 2" xfId="25908" xr:uid="{00000000-0005-0000-0000-0000023A0000}"/>
    <cellStyle name="Normal 16 3 3 3 3 2 2 2" xfId="52820" xr:uid="{00000000-0005-0000-0000-0000033A0000}"/>
    <cellStyle name="Normal 16 3 3 3 3 2 3" xfId="39386" xr:uid="{00000000-0005-0000-0000-0000043A0000}"/>
    <cellStyle name="Normal 16 3 3 3 3 3" xfId="7996" xr:uid="{00000000-0005-0000-0000-0000053A0000}"/>
    <cellStyle name="Normal 16 3 3 3 3 3 2" xfId="21430" xr:uid="{00000000-0005-0000-0000-0000063A0000}"/>
    <cellStyle name="Normal 16 3 3 3 3 3 2 2" xfId="48342" xr:uid="{00000000-0005-0000-0000-0000073A0000}"/>
    <cellStyle name="Normal 16 3 3 3 3 3 3" xfId="34908" xr:uid="{00000000-0005-0000-0000-0000083A0000}"/>
    <cellStyle name="Normal 16 3 3 3 3 4" xfId="16951" xr:uid="{00000000-0005-0000-0000-0000093A0000}"/>
    <cellStyle name="Normal 16 3 3 3 3 4 2" xfId="43863" xr:uid="{00000000-0005-0000-0000-00000A3A0000}"/>
    <cellStyle name="Normal 16 3 3 3 3 5" xfId="30429" xr:uid="{00000000-0005-0000-0000-00000B3A0000}"/>
    <cellStyle name="Normal 16 3 3 3 4" xfId="10237" xr:uid="{00000000-0005-0000-0000-00000C3A0000}"/>
    <cellStyle name="Normal 16 3 3 3 4 2" xfId="23671" xr:uid="{00000000-0005-0000-0000-00000D3A0000}"/>
    <cellStyle name="Normal 16 3 3 3 4 2 2" xfId="50583" xr:uid="{00000000-0005-0000-0000-00000E3A0000}"/>
    <cellStyle name="Normal 16 3 3 3 4 3" xfId="37149" xr:uid="{00000000-0005-0000-0000-00000F3A0000}"/>
    <cellStyle name="Normal 16 3 3 3 5" xfId="5759" xr:uid="{00000000-0005-0000-0000-0000103A0000}"/>
    <cellStyle name="Normal 16 3 3 3 5 2" xfId="19193" xr:uid="{00000000-0005-0000-0000-0000113A0000}"/>
    <cellStyle name="Normal 16 3 3 3 5 2 2" xfId="46105" xr:uid="{00000000-0005-0000-0000-0000123A0000}"/>
    <cellStyle name="Normal 16 3 3 3 5 3" xfId="32671" xr:uid="{00000000-0005-0000-0000-0000133A0000}"/>
    <cellStyle name="Normal 16 3 3 3 6" xfId="14714" xr:uid="{00000000-0005-0000-0000-0000143A0000}"/>
    <cellStyle name="Normal 16 3 3 3 6 2" xfId="41626" xr:uid="{00000000-0005-0000-0000-0000153A0000}"/>
    <cellStyle name="Normal 16 3 3 3 7" xfId="28192" xr:uid="{00000000-0005-0000-0000-0000163A0000}"/>
    <cellStyle name="Normal 16 3 3 4" xfId="1503" xr:uid="{00000000-0005-0000-0000-0000173A0000}"/>
    <cellStyle name="Normal 16 3 3 4 2" xfId="2621" xr:uid="{00000000-0005-0000-0000-0000183A0000}"/>
    <cellStyle name="Normal 16 3 3 4 2 2" xfId="4858" xr:uid="{00000000-0005-0000-0000-0000193A0000}"/>
    <cellStyle name="Normal 16 3 3 4 2 2 2" xfId="13815" xr:uid="{00000000-0005-0000-0000-00001A3A0000}"/>
    <cellStyle name="Normal 16 3 3 4 2 2 2 2" xfId="27249" xr:uid="{00000000-0005-0000-0000-00001B3A0000}"/>
    <cellStyle name="Normal 16 3 3 4 2 2 2 2 2" xfId="54161" xr:uid="{00000000-0005-0000-0000-00001C3A0000}"/>
    <cellStyle name="Normal 16 3 3 4 2 2 2 3" xfId="40727" xr:uid="{00000000-0005-0000-0000-00001D3A0000}"/>
    <cellStyle name="Normal 16 3 3 4 2 2 3" xfId="9337" xr:uid="{00000000-0005-0000-0000-00001E3A0000}"/>
    <cellStyle name="Normal 16 3 3 4 2 2 3 2" xfId="22771" xr:uid="{00000000-0005-0000-0000-00001F3A0000}"/>
    <cellStyle name="Normal 16 3 3 4 2 2 3 2 2" xfId="49683" xr:uid="{00000000-0005-0000-0000-0000203A0000}"/>
    <cellStyle name="Normal 16 3 3 4 2 2 3 3" xfId="36249" xr:uid="{00000000-0005-0000-0000-0000213A0000}"/>
    <cellStyle name="Normal 16 3 3 4 2 2 4" xfId="18292" xr:uid="{00000000-0005-0000-0000-0000223A0000}"/>
    <cellStyle name="Normal 16 3 3 4 2 2 4 2" xfId="45204" xr:uid="{00000000-0005-0000-0000-0000233A0000}"/>
    <cellStyle name="Normal 16 3 3 4 2 2 5" xfId="31770" xr:uid="{00000000-0005-0000-0000-0000243A0000}"/>
    <cellStyle name="Normal 16 3 3 4 2 3" xfId="11578" xr:uid="{00000000-0005-0000-0000-0000253A0000}"/>
    <cellStyle name="Normal 16 3 3 4 2 3 2" xfId="25012" xr:uid="{00000000-0005-0000-0000-0000263A0000}"/>
    <cellStyle name="Normal 16 3 3 4 2 3 2 2" xfId="51924" xr:uid="{00000000-0005-0000-0000-0000273A0000}"/>
    <cellStyle name="Normal 16 3 3 4 2 3 3" xfId="38490" xr:uid="{00000000-0005-0000-0000-0000283A0000}"/>
    <cellStyle name="Normal 16 3 3 4 2 4" xfId="7100" xr:uid="{00000000-0005-0000-0000-0000293A0000}"/>
    <cellStyle name="Normal 16 3 3 4 2 4 2" xfId="20534" xr:uid="{00000000-0005-0000-0000-00002A3A0000}"/>
    <cellStyle name="Normal 16 3 3 4 2 4 2 2" xfId="47446" xr:uid="{00000000-0005-0000-0000-00002B3A0000}"/>
    <cellStyle name="Normal 16 3 3 4 2 4 3" xfId="34012" xr:uid="{00000000-0005-0000-0000-00002C3A0000}"/>
    <cellStyle name="Normal 16 3 3 4 2 5" xfId="16055" xr:uid="{00000000-0005-0000-0000-00002D3A0000}"/>
    <cellStyle name="Normal 16 3 3 4 2 5 2" xfId="42967" xr:uid="{00000000-0005-0000-0000-00002E3A0000}"/>
    <cellStyle name="Normal 16 3 3 4 2 6" xfId="29533" xr:uid="{00000000-0005-0000-0000-00002F3A0000}"/>
    <cellStyle name="Normal 16 3 3 4 3" xfId="3740" xr:uid="{00000000-0005-0000-0000-0000303A0000}"/>
    <cellStyle name="Normal 16 3 3 4 3 2" xfId="12697" xr:uid="{00000000-0005-0000-0000-0000313A0000}"/>
    <cellStyle name="Normal 16 3 3 4 3 2 2" xfId="26131" xr:uid="{00000000-0005-0000-0000-0000323A0000}"/>
    <cellStyle name="Normal 16 3 3 4 3 2 2 2" xfId="53043" xr:uid="{00000000-0005-0000-0000-0000333A0000}"/>
    <cellStyle name="Normal 16 3 3 4 3 2 3" xfId="39609" xr:uid="{00000000-0005-0000-0000-0000343A0000}"/>
    <cellStyle name="Normal 16 3 3 4 3 3" xfId="8219" xr:uid="{00000000-0005-0000-0000-0000353A0000}"/>
    <cellStyle name="Normal 16 3 3 4 3 3 2" xfId="21653" xr:uid="{00000000-0005-0000-0000-0000363A0000}"/>
    <cellStyle name="Normal 16 3 3 4 3 3 2 2" xfId="48565" xr:uid="{00000000-0005-0000-0000-0000373A0000}"/>
    <cellStyle name="Normal 16 3 3 4 3 3 3" xfId="35131" xr:uid="{00000000-0005-0000-0000-0000383A0000}"/>
    <cellStyle name="Normal 16 3 3 4 3 4" xfId="17174" xr:uid="{00000000-0005-0000-0000-0000393A0000}"/>
    <cellStyle name="Normal 16 3 3 4 3 4 2" xfId="44086" xr:uid="{00000000-0005-0000-0000-00003A3A0000}"/>
    <cellStyle name="Normal 16 3 3 4 3 5" xfId="30652" xr:uid="{00000000-0005-0000-0000-00003B3A0000}"/>
    <cellStyle name="Normal 16 3 3 4 4" xfId="10460" xr:uid="{00000000-0005-0000-0000-00003C3A0000}"/>
    <cellStyle name="Normal 16 3 3 4 4 2" xfId="23894" xr:uid="{00000000-0005-0000-0000-00003D3A0000}"/>
    <cellStyle name="Normal 16 3 3 4 4 2 2" xfId="50806" xr:uid="{00000000-0005-0000-0000-00003E3A0000}"/>
    <cellStyle name="Normal 16 3 3 4 4 3" xfId="37372" xr:uid="{00000000-0005-0000-0000-00003F3A0000}"/>
    <cellStyle name="Normal 16 3 3 4 5" xfId="5982" xr:uid="{00000000-0005-0000-0000-0000403A0000}"/>
    <cellStyle name="Normal 16 3 3 4 5 2" xfId="19416" xr:uid="{00000000-0005-0000-0000-0000413A0000}"/>
    <cellStyle name="Normal 16 3 3 4 5 2 2" xfId="46328" xr:uid="{00000000-0005-0000-0000-0000423A0000}"/>
    <cellStyle name="Normal 16 3 3 4 5 3" xfId="32894" xr:uid="{00000000-0005-0000-0000-0000433A0000}"/>
    <cellStyle name="Normal 16 3 3 4 6" xfId="14937" xr:uid="{00000000-0005-0000-0000-0000443A0000}"/>
    <cellStyle name="Normal 16 3 3 4 6 2" xfId="41849" xr:uid="{00000000-0005-0000-0000-0000453A0000}"/>
    <cellStyle name="Normal 16 3 3 4 7" xfId="28415" xr:uid="{00000000-0005-0000-0000-0000463A0000}"/>
    <cellStyle name="Normal 16 3 3 5" xfId="1951" xr:uid="{00000000-0005-0000-0000-0000473A0000}"/>
    <cellStyle name="Normal 16 3 3 5 2" xfId="4188" xr:uid="{00000000-0005-0000-0000-0000483A0000}"/>
    <cellStyle name="Normal 16 3 3 5 2 2" xfId="13145" xr:uid="{00000000-0005-0000-0000-0000493A0000}"/>
    <cellStyle name="Normal 16 3 3 5 2 2 2" xfId="26579" xr:uid="{00000000-0005-0000-0000-00004A3A0000}"/>
    <cellStyle name="Normal 16 3 3 5 2 2 2 2" xfId="53491" xr:uid="{00000000-0005-0000-0000-00004B3A0000}"/>
    <cellStyle name="Normal 16 3 3 5 2 2 3" xfId="40057" xr:uid="{00000000-0005-0000-0000-00004C3A0000}"/>
    <cellStyle name="Normal 16 3 3 5 2 3" xfId="8667" xr:uid="{00000000-0005-0000-0000-00004D3A0000}"/>
    <cellStyle name="Normal 16 3 3 5 2 3 2" xfId="22101" xr:uid="{00000000-0005-0000-0000-00004E3A0000}"/>
    <cellStyle name="Normal 16 3 3 5 2 3 2 2" xfId="49013" xr:uid="{00000000-0005-0000-0000-00004F3A0000}"/>
    <cellStyle name="Normal 16 3 3 5 2 3 3" xfId="35579" xr:uid="{00000000-0005-0000-0000-0000503A0000}"/>
    <cellStyle name="Normal 16 3 3 5 2 4" xfId="17622" xr:uid="{00000000-0005-0000-0000-0000513A0000}"/>
    <cellStyle name="Normal 16 3 3 5 2 4 2" xfId="44534" xr:uid="{00000000-0005-0000-0000-0000523A0000}"/>
    <cellStyle name="Normal 16 3 3 5 2 5" xfId="31100" xr:uid="{00000000-0005-0000-0000-0000533A0000}"/>
    <cellStyle name="Normal 16 3 3 5 3" xfId="10908" xr:uid="{00000000-0005-0000-0000-0000543A0000}"/>
    <cellStyle name="Normal 16 3 3 5 3 2" xfId="24342" xr:uid="{00000000-0005-0000-0000-0000553A0000}"/>
    <cellStyle name="Normal 16 3 3 5 3 2 2" xfId="51254" xr:uid="{00000000-0005-0000-0000-0000563A0000}"/>
    <cellStyle name="Normal 16 3 3 5 3 3" xfId="37820" xr:uid="{00000000-0005-0000-0000-0000573A0000}"/>
    <cellStyle name="Normal 16 3 3 5 4" xfId="6430" xr:uid="{00000000-0005-0000-0000-0000583A0000}"/>
    <cellStyle name="Normal 16 3 3 5 4 2" xfId="19864" xr:uid="{00000000-0005-0000-0000-0000593A0000}"/>
    <cellStyle name="Normal 16 3 3 5 4 2 2" xfId="46776" xr:uid="{00000000-0005-0000-0000-00005A3A0000}"/>
    <cellStyle name="Normal 16 3 3 5 4 3" xfId="33342" xr:uid="{00000000-0005-0000-0000-00005B3A0000}"/>
    <cellStyle name="Normal 16 3 3 5 5" xfId="15385" xr:uid="{00000000-0005-0000-0000-00005C3A0000}"/>
    <cellStyle name="Normal 16 3 3 5 5 2" xfId="42297" xr:uid="{00000000-0005-0000-0000-00005D3A0000}"/>
    <cellStyle name="Normal 16 3 3 5 6" xfId="28863" xr:uid="{00000000-0005-0000-0000-00005E3A0000}"/>
    <cellStyle name="Normal 16 3 3 6" xfId="3070" xr:uid="{00000000-0005-0000-0000-00005F3A0000}"/>
    <cellStyle name="Normal 16 3 3 6 2" xfId="12027" xr:uid="{00000000-0005-0000-0000-0000603A0000}"/>
    <cellStyle name="Normal 16 3 3 6 2 2" xfId="25461" xr:uid="{00000000-0005-0000-0000-0000613A0000}"/>
    <cellStyle name="Normal 16 3 3 6 2 2 2" xfId="52373" xr:uid="{00000000-0005-0000-0000-0000623A0000}"/>
    <cellStyle name="Normal 16 3 3 6 2 3" xfId="38939" xr:uid="{00000000-0005-0000-0000-0000633A0000}"/>
    <cellStyle name="Normal 16 3 3 6 3" xfId="7549" xr:uid="{00000000-0005-0000-0000-0000643A0000}"/>
    <cellStyle name="Normal 16 3 3 6 3 2" xfId="20983" xr:uid="{00000000-0005-0000-0000-0000653A0000}"/>
    <cellStyle name="Normal 16 3 3 6 3 2 2" xfId="47895" xr:uid="{00000000-0005-0000-0000-0000663A0000}"/>
    <cellStyle name="Normal 16 3 3 6 3 3" xfId="34461" xr:uid="{00000000-0005-0000-0000-0000673A0000}"/>
    <cellStyle name="Normal 16 3 3 6 4" xfId="16504" xr:uid="{00000000-0005-0000-0000-0000683A0000}"/>
    <cellStyle name="Normal 16 3 3 6 4 2" xfId="43416" xr:uid="{00000000-0005-0000-0000-0000693A0000}"/>
    <cellStyle name="Normal 16 3 3 6 5" xfId="29982" xr:uid="{00000000-0005-0000-0000-00006A3A0000}"/>
    <cellStyle name="Normal 16 3 3 7" xfId="9790" xr:uid="{00000000-0005-0000-0000-00006B3A0000}"/>
    <cellStyle name="Normal 16 3 3 7 2" xfId="23224" xr:uid="{00000000-0005-0000-0000-00006C3A0000}"/>
    <cellStyle name="Normal 16 3 3 7 2 2" xfId="50136" xr:uid="{00000000-0005-0000-0000-00006D3A0000}"/>
    <cellStyle name="Normal 16 3 3 7 3" xfId="36702" xr:uid="{00000000-0005-0000-0000-00006E3A0000}"/>
    <cellStyle name="Normal 16 3 3 8" xfId="5312" xr:uid="{00000000-0005-0000-0000-00006F3A0000}"/>
    <cellStyle name="Normal 16 3 3 8 2" xfId="18746" xr:uid="{00000000-0005-0000-0000-0000703A0000}"/>
    <cellStyle name="Normal 16 3 3 8 2 2" xfId="45658" xr:uid="{00000000-0005-0000-0000-0000713A0000}"/>
    <cellStyle name="Normal 16 3 3 8 3" xfId="32224" xr:uid="{00000000-0005-0000-0000-0000723A0000}"/>
    <cellStyle name="Normal 16 3 3 9" xfId="14267" xr:uid="{00000000-0005-0000-0000-0000733A0000}"/>
    <cellStyle name="Normal 16 3 3 9 2" xfId="41179" xr:uid="{00000000-0005-0000-0000-0000743A0000}"/>
    <cellStyle name="Normal 16 3 4" xfId="983" xr:uid="{00000000-0005-0000-0000-0000753A0000}"/>
    <cellStyle name="Normal 16 3 4 2" xfId="1654" xr:uid="{00000000-0005-0000-0000-0000763A0000}"/>
    <cellStyle name="Normal 16 3 4 2 2" xfId="2772" xr:uid="{00000000-0005-0000-0000-0000773A0000}"/>
    <cellStyle name="Normal 16 3 4 2 2 2" xfId="5009" xr:uid="{00000000-0005-0000-0000-0000783A0000}"/>
    <cellStyle name="Normal 16 3 4 2 2 2 2" xfId="13966" xr:uid="{00000000-0005-0000-0000-0000793A0000}"/>
    <cellStyle name="Normal 16 3 4 2 2 2 2 2" xfId="27400" xr:uid="{00000000-0005-0000-0000-00007A3A0000}"/>
    <cellStyle name="Normal 16 3 4 2 2 2 2 2 2" xfId="54312" xr:uid="{00000000-0005-0000-0000-00007B3A0000}"/>
    <cellStyle name="Normal 16 3 4 2 2 2 2 3" xfId="40878" xr:uid="{00000000-0005-0000-0000-00007C3A0000}"/>
    <cellStyle name="Normal 16 3 4 2 2 2 3" xfId="9488" xr:uid="{00000000-0005-0000-0000-00007D3A0000}"/>
    <cellStyle name="Normal 16 3 4 2 2 2 3 2" xfId="22922" xr:uid="{00000000-0005-0000-0000-00007E3A0000}"/>
    <cellStyle name="Normal 16 3 4 2 2 2 3 2 2" xfId="49834" xr:uid="{00000000-0005-0000-0000-00007F3A0000}"/>
    <cellStyle name="Normal 16 3 4 2 2 2 3 3" xfId="36400" xr:uid="{00000000-0005-0000-0000-0000803A0000}"/>
    <cellStyle name="Normal 16 3 4 2 2 2 4" xfId="18443" xr:uid="{00000000-0005-0000-0000-0000813A0000}"/>
    <cellStyle name="Normal 16 3 4 2 2 2 4 2" xfId="45355" xr:uid="{00000000-0005-0000-0000-0000823A0000}"/>
    <cellStyle name="Normal 16 3 4 2 2 2 5" xfId="31921" xr:uid="{00000000-0005-0000-0000-0000833A0000}"/>
    <cellStyle name="Normal 16 3 4 2 2 3" xfId="11729" xr:uid="{00000000-0005-0000-0000-0000843A0000}"/>
    <cellStyle name="Normal 16 3 4 2 2 3 2" xfId="25163" xr:uid="{00000000-0005-0000-0000-0000853A0000}"/>
    <cellStyle name="Normal 16 3 4 2 2 3 2 2" xfId="52075" xr:uid="{00000000-0005-0000-0000-0000863A0000}"/>
    <cellStyle name="Normal 16 3 4 2 2 3 3" xfId="38641" xr:uid="{00000000-0005-0000-0000-0000873A0000}"/>
    <cellStyle name="Normal 16 3 4 2 2 4" xfId="7251" xr:uid="{00000000-0005-0000-0000-0000883A0000}"/>
    <cellStyle name="Normal 16 3 4 2 2 4 2" xfId="20685" xr:uid="{00000000-0005-0000-0000-0000893A0000}"/>
    <cellStyle name="Normal 16 3 4 2 2 4 2 2" xfId="47597" xr:uid="{00000000-0005-0000-0000-00008A3A0000}"/>
    <cellStyle name="Normal 16 3 4 2 2 4 3" xfId="34163" xr:uid="{00000000-0005-0000-0000-00008B3A0000}"/>
    <cellStyle name="Normal 16 3 4 2 2 5" xfId="16206" xr:uid="{00000000-0005-0000-0000-00008C3A0000}"/>
    <cellStyle name="Normal 16 3 4 2 2 5 2" xfId="43118" xr:uid="{00000000-0005-0000-0000-00008D3A0000}"/>
    <cellStyle name="Normal 16 3 4 2 2 6" xfId="29684" xr:uid="{00000000-0005-0000-0000-00008E3A0000}"/>
    <cellStyle name="Normal 16 3 4 2 3" xfId="3891" xr:uid="{00000000-0005-0000-0000-00008F3A0000}"/>
    <cellStyle name="Normal 16 3 4 2 3 2" xfId="12848" xr:uid="{00000000-0005-0000-0000-0000903A0000}"/>
    <cellStyle name="Normal 16 3 4 2 3 2 2" xfId="26282" xr:uid="{00000000-0005-0000-0000-0000913A0000}"/>
    <cellStyle name="Normal 16 3 4 2 3 2 2 2" xfId="53194" xr:uid="{00000000-0005-0000-0000-0000923A0000}"/>
    <cellStyle name="Normal 16 3 4 2 3 2 3" xfId="39760" xr:uid="{00000000-0005-0000-0000-0000933A0000}"/>
    <cellStyle name="Normal 16 3 4 2 3 3" xfId="8370" xr:uid="{00000000-0005-0000-0000-0000943A0000}"/>
    <cellStyle name="Normal 16 3 4 2 3 3 2" xfId="21804" xr:uid="{00000000-0005-0000-0000-0000953A0000}"/>
    <cellStyle name="Normal 16 3 4 2 3 3 2 2" xfId="48716" xr:uid="{00000000-0005-0000-0000-0000963A0000}"/>
    <cellStyle name="Normal 16 3 4 2 3 3 3" xfId="35282" xr:uid="{00000000-0005-0000-0000-0000973A0000}"/>
    <cellStyle name="Normal 16 3 4 2 3 4" xfId="17325" xr:uid="{00000000-0005-0000-0000-0000983A0000}"/>
    <cellStyle name="Normal 16 3 4 2 3 4 2" xfId="44237" xr:uid="{00000000-0005-0000-0000-0000993A0000}"/>
    <cellStyle name="Normal 16 3 4 2 3 5" xfId="30803" xr:uid="{00000000-0005-0000-0000-00009A3A0000}"/>
    <cellStyle name="Normal 16 3 4 2 4" xfId="10611" xr:uid="{00000000-0005-0000-0000-00009B3A0000}"/>
    <cellStyle name="Normal 16 3 4 2 4 2" xfId="24045" xr:uid="{00000000-0005-0000-0000-00009C3A0000}"/>
    <cellStyle name="Normal 16 3 4 2 4 2 2" xfId="50957" xr:uid="{00000000-0005-0000-0000-00009D3A0000}"/>
    <cellStyle name="Normal 16 3 4 2 4 3" xfId="37523" xr:uid="{00000000-0005-0000-0000-00009E3A0000}"/>
    <cellStyle name="Normal 16 3 4 2 5" xfId="6133" xr:uid="{00000000-0005-0000-0000-00009F3A0000}"/>
    <cellStyle name="Normal 16 3 4 2 5 2" xfId="19567" xr:uid="{00000000-0005-0000-0000-0000A03A0000}"/>
    <cellStyle name="Normal 16 3 4 2 5 2 2" xfId="46479" xr:uid="{00000000-0005-0000-0000-0000A13A0000}"/>
    <cellStyle name="Normal 16 3 4 2 5 3" xfId="33045" xr:uid="{00000000-0005-0000-0000-0000A23A0000}"/>
    <cellStyle name="Normal 16 3 4 2 6" xfId="15088" xr:uid="{00000000-0005-0000-0000-0000A33A0000}"/>
    <cellStyle name="Normal 16 3 4 2 6 2" xfId="42000" xr:uid="{00000000-0005-0000-0000-0000A43A0000}"/>
    <cellStyle name="Normal 16 3 4 2 7" xfId="28566" xr:uid="{00000000-0005-0000-0000-0000A53A0000}"/>
    <cellStyle name="Normal 16 3 4 3" xfId="2102" xr:uid="{00000000-0005-0000-0000-0000A63A0000}"/>
    <cellStyle name="Normal 16 3 4 3 2" xfId="4339" xr:uid="{00000000-0005-0000-0000-0000A73A0000}"/>
    <cellStyle name="Normal 16 3 4 3 2 2" xfId="13296" xr:uid="{00000000-0005-0000-0000-0000A83A0000}"/>
    <cellStyle name="Normal 16 3 4 3 2 2 2" xfId="26730" xr:uid="{00000000-0005-0000-0000-0000A93A0000}"/>
    <cellStyle name="Normal 16 3 4 3 2 2 2 2" xfId="53642" xr:uid="{00000000-0005-0000-0000-0000AA3A0000}"/>
    <cellStyle name="Normal 16 3 4 3 2 2 3" xfId="40208" xr:uid="{00000000-0005-0000-0000-0000AB3A0000}"/>
    <cellStyle name="Normal 16 3 4 3 2 3" xfId="8818" xr:uid="{00000000-0005-0000-0000-0000AC3A0000}"/>
    <cellStyle name="Normal 16 3 4 3 2 3 2" xfId="22252" xr:uid="{00000000-0005-0000-0000-0000AD3A0000}"/>
    <cellStyle name="Normal 16 3 4 3 2 3 2 2" xfId="49164" xr:uid="{00000000-0005-0000-0000-0000AE3A0000}"/>
    <cellStyle name="Normal 16 3 4 3 2 3 3" xfId="35730" xr:uid="{00000000-0005-0000-0000-0000AF3A0000}"/>
    <cellStyle name="Normal 16 3 4 3 2 4" xfId="17773" xr:uid="{00000000-0005-0000-0000-0000B03A0000}"/>
    <cellStyle name="Normal 16 3 4 3 2 4 2" xfId="44685" xr:uid="{00000000-0005-0000-0000-0000B13A0000}"/>
    <cellStyle name="Normal 16 3 4 3 2 5" xfId="31251" xr:uid="{00000000-0005-0000-0000-0000B23A0000}"/>
    <cellStyle name="Normal 16 3 4 3 3" xfId="11059" xr:uid="{00000000-0005-0000-0000-0000B33A0000}"/>
    <cellStyle name="Normal 16 3 4 3 3 2" xfId="24493" xr:uid="{00000000-0005-0000-0000-0000B43A0000}"/>
    <cellStyle name="Normal 16 3 4 3 3 2 2" xfId="51405" xr:uid="{00000000-0005-0000-0000-0000B53A0000}"/>
    <cellStyle name="Normal 16 3 4 3 3 3" xfId="37971" xr:uid="{00000000-0005-0000-0000-0000B63A0000}"/>
    <cellStyle name="Normal 16 3 4 3 4" xfId="6581" xr:uid="{00000000-0005-0000-0000-0000B73A0000}"/>
    <cellStyle name="Normal 16 3 4 3 4 2" xfId="20015" xr:uid="{00000000-0005-0000-0000-0000B83A0000}"/>
    <cellStyle name="Normal 16 3 4 3 4 2 2" xfId="46927" xr:uid="{00000000-0005-0000-0000-0000B93A0000}"/>
    <cellStyle name="Normal 16 3 4 3 4 3" xfId="33493" xr:uid="{00000000-0005-0000-0000-0000BA3A0000}"/>
    <cellStyle name="Normal 16 3 4 3 5" xfId="15536" xr:uid="{00000000-0005-0000-0000-0000BB3A0000}"/>
    <cellStyle name="Normal 16 3 4 3 5 2" xfId="42448" xr:uid="{00000000-0005-0000-0000-0000BC3A0000}"/>
    <cellStyle name="Normal 16 3 4 3 6" xfId="29014" xr:uid="{00000000-0005-0000-0000-0000BD3A0000}"/>
    <cellStyle name="Normal 16 3 4 4" xfId="3221" xr:uid="{00000000-0005-0000-0000-0000BE3A0000}"/>
    <cellStyle name="Normal 16 3 4 4 2" xfId="12178" xr:uid="{00000000-0005-0000-0000-0000BF3A0000}"/>
    <cellStyle name="Normal 16 3 4 4 2 2" xfId="25612" xr:uid="{00000000-0005-0000-0000-0000C03A0000}"/>
    <cellStyle name="Normal 16 3 4 4 2 2 2" xfId="52524" xr:uid="{00000000-0005-0000-0000-0000C13A0000}"/>
    <cellStyle name="Normal 16 3 4 4 2 3" xfId="39090" xr:uid="{00000000-0005-0000-0000-0000C23A0000}"/>
    <cellStyle name="Normal 16 3 4 4 3" xfId="7700" xr:uid="{00000000-0005-0000-0000-0000C33A0000}"/>
    <cellStyle name="Normal 16 3 4 4 3 2" xfId="21134" xr:uid="{00000000-0005-0000-0000-0000C43A0000}"/>
    <cellStyle name="Normal 16 3 4 4 3 2 2" xfId="48046" xr:uid="{00000000-0005-0000-0000-0000C53A0000}"/>
    <cellStyle name="Normal 16 3 4 4 3 3" xfId="34612" xr:uid="{00000000-0005-0000-0000-0000C63A0000}"/>
    <cellStyle name="Normal 16 3 4 4 4" xfId="16655" xr:uid="{00000000-0005-0000-0000-0000C73A0000}"/>
    <cellStyle name="Normal 16 3 4 4 4 2" xfId="43567" xr:uid="{00000000-0005-0000-0000-0000C83A0000}"/>
    <cellStyle name="Normal 16 3 4 4 5" xfId="30133" xr:uid="{00000000-0005-0000-0000-0000C93A0000}"/>
    <cellStyle name="Normal 16 3 4 5" xfId="9941" xr:uid="{00000000-0005-0000-0000-0000CA3A0000}"/>
    <cellStyle name="Normal 16 3 4 5 2" xfId="23375" xr:uid="{00000000-0005-0000-0000-0000CB3A0000}"/>
    <cellStyle name="Normal 16 3 4 5 2 2" xfId="50287" xr:uid="{00000000-0005-0000-0000-0000CC3A0000}"/>
    <cellStyle name="Normal 16 3 4 5 3" xfId="36853" xr:uid="{00000000-0005-0000-0000-0000CD3A0000}"/>
    <cellStyle name="Normal 16 3 4 6" xfId="5463" xr:uid="{00000000-0005-0000-0000-0000CE3A0000}"/>
    <cellStyle name="Normal 16 3 4 6 2" xfId="18897" xr:uid="{00000000-0005-0000-0000-0000CF3A0000}"/>
    <cellStyle name="Normal 16 3 4 6 2 2" xfId="45809" xr:uid="{00000000-0005-0000-0000-0000D03A0000}"/>
    <cellStyle name="Normal 16 3 4 6 3" xfId="32375" xr:uid="{00000000-0005-0000-0000-0000D13A0000}"/>
    <cellStyle name="Normal 16 3 4 7" xfId="14418" xr:uid="{00000000-0005-0000-0000-0000D23A0000}"/>
    <cellStyle name="Normal 16 3 4 7 2" xfId="41330" xr:uid="{00000000-0005-0000-0000-0000D33A0000}"/>
    <cellStyle name="Normal 16 3 4 8" xfId="27896" xr:uid="{00000000-0005-0000-0000-0000D43A0000}"/>
    <cellStyle name="Normal 16 3 5" xfId="1208" xr:uid="{00000000-0005-0000-0000-0000D53A0000}"/>
    <cellStyle name="Normal 16 3 5 2" xfId="2326" xr:uid="{00000000-0005-0000-0000-0000D63A0000}"/>
    <cellStyle name="Normal 16 3 5 2 2" xfId="4563" xr:uid="{00000000-0005-0000-0000-0000D73A0000}"/>
    <cellStyle name="Normal 16 3 5 2 2 2" xfId="13520" xr:uid="{00000000-0005-0000-0000-0000D83A0000}"/>
    <cellStyle name="Normal 16 3 5 2 2 2 2" xfId="26954" xr:uid="{00000000-0005-0000-0000-0000D93A0000}"/>
    <cellStyle name="Normal 16 3 5 2 2 2 2 2" xfId="53866" xr:uid="{00000000-0005-0000-0000-0000DA3A0000}"/>
    <cellStyle name="Normal 16 3 5 2 2 2 3" xfId="40432" xr:uid="{00000000-0005-0000-0000-0000DB3A0000}"/>
    <cellStyle name="Normal 16 3 5 2 2 3" xfId="9042" xr:uid="{00000000-0005-0000-0000-0000DC3A0000}"/>
    <cellStyle name="Normal 16 3 5 2 2 3 2" xfId="22476" xr:uid="{00000000-0005-0000-0000-0000DD3A0000}"/>
    <cellStyle name="Normal 16 3 5 2 2 3 2 2" xfId="49388" xr:uid="{00000000-0005-0000-0000-0000DE3A0000}"/>
    <cellStyle name="Normal 16 3 5 2 2 3 3" xfId="35954" xr:uid="{00000000-0005-0000-0000-0000DF3A0000}"/>
    <cellStyle name="Normal 16 3 5 2 2 4" xfId="17997" xr:uid="{00000000-0005-0000-0000-0000E03A0000}"/>
    <cellStyle name="Normal 16 3 5 2 2 4 2" xfId="44909" xr:uid="{00000000-0005-0000-0000-0000E13A0000}"/>
    <cellStyle name="Normal 16 3 5 2 2 5" xfId="31475" xr:uid="{00000000-0005-0000-0000-0000E23A0000}"/>
    <cellStyle name="Normal 16 3 5 2 3" xfId="11283" xr:uid="{00000000-0005-0000-0000-0000E33A0000}"/>
    <cellStyle name="Normal 16 3 5 2 3 2" xfId="24717" xr:uid="{00000000-0005-0000-0000-0000E43A0000}"/>
    <cellStyle name="Normal 16 3 5 2 3 2 2" xfId="51629" xr:uid="{00000000-0005-0000-0000-0000E53A0000}"/>
    <cellStyle name="Normal 16 3 5 2 3 3" xfId="38195" xr:uid="{00000000-0005-0000-0000-0000E63A0000}"/>
    <cellStyle name="Normal 16 3 5 2 4" xfId="6805" xr:uid="{00000000-0005-0000-0000-0000E73A0000}"/>
    <cellStyle name="Normal 16 3 5 2 4 2" xfId="20239" xr:uid="{00000000-0005-0000-0000-0000E83A0000}"/>
    <cellStyle name="Normal 16 3 5 2 4 2 2" xfId="47151" xr:uid="{00000000-0005-0000-0000-0000E93A0000}"/>
    <cellStyle name="Normal 16 3 5 2 4 3" xfId="33717" xr:uid="{00000000-0005-0000-0000-0000EA3A0000}"/>
    <cellStyle name="Normal 16 3 5 2 5" xfId="15760" xr:uid="{00000000-0005-0000-0000-0000EB3A0000}"/>
    <cellStyle name="Normal 16 3 5 2 5 2" xfId="42672" xr:uid="{00000000-0005-0000-0000-0000EC3A0000}"/>
    <cellStyle name="Normal 16 3 5 2 6" xfId="29238" xr:uid="{00000000-0005-0000-0000-0000ED3A0000}"/>
    <cellStyle name="Normal 16 3 5 3" xfId="3445" xr:uid="{00000000-0005-0000-0000-0000EE3A0000}"/>
    <cellStyle name="Normal 16 3 5 3 2" xfId="12402" xr:uid="{00000000-0005-0000-0000-0000EF3A0000}"/>
    <cellStyle name="Normal 16 3 5 3 2 2" xfId="25836" xr:uid="{00000000-0005-0000-0000-0000F03A0000}"/>
    <cellStyle name="Normal 16 3 5 3 2 2 2" xfId="52748" xr:uid="{00000000-0005-0000-0000-0000F13A0000}"/>
    <cellStyle name="Normal 16 3 5 3 2 3" xfId="39314" xr:uid="{00000000-0005-0000-0000-0000F23A0000}"/>
    <cellStyle name="Normal 16 3 5 3 3" xfId="7924" xr:uid="{00000000-0005-0000-0000-0000F33A0000}"/>
    <cellStyle name="Normal 16 3 5 3 3 2" xfId="21358" xr:uid="{00000000-0005-0000-0000-0000F43A0000}"/>
    <cellStyle name="Normal 16 3 5 3 3 2 2" xfId="48270" xr:uid="{00000000-0005-0000-0000-0000F53A0000}"/>
    <cellStyle name="Normal 16 3 5 3 3 3" xfId="34836" xr:uid="{00000000-0005-0000-0000-0000F63A0000}"/>
    <cellStyle name="Normal 16 3 5 3 4" xfId="16879" xr:uid="{00000000-0005-0000-0000-0000F73A0000}"/>
    <cellStyle name="Normal 16 3 5 3 4 2" xfId="43791" xr:uid="{00000000-0005-0000-0000-0000F83A0000}"/>
    <cellStyle name="Normal 16 3 5 3 5" xfId="30357" xr:uid="{00000000-0005-0000-0000-0000F93A0000}"/>
    <cellStyle name="Normal 16 3 5 4" xfId="10165" xr:uid="{00000000-0005-0000-0000-0000FA3A0000}"/>
    <cellStyle name="Normal 16 3 5 4 2" xfId="23599" xr:uid="{00000000-0005-0000-0000-0000FB3A0000}"/>
    <cellStyle name="Normal 16 3 5 4 2 2" xfId="50511" xr:uid="{00000000-0005-0000-0000-0000FC3A0000}"/>
    <cellStyle name="Normal 16 3 5 4 3" xfId="37077" xr:uid="{00000000-0005-0000-0000-0000FD3A0000}"/>
    <cellStyle name="Normal 16 3 5 5" xfId="5687" xr:uid="{00000000-0005-0000-0000-0000FE3A0000}"/>
    <cellStyle name="Normal 16 3 5 5 2" xfId="19121" xr:uid="{00000000-0005-0000-0000-0000FF3A0000}"/>
    <cellStyle name="Normal 16 3 5 5 2 2" xfId="46033" xr:uid="{00000000-0005-0000-0000-0000003B0000}"/>
    <cellStyle name="Normal 16 3 5 5 3" xfId="32599" xr:uid="{00000000-0005-0000-0000-0000013B0000}"/>
    <cellStyle name="Normal 16 3 5 6" xfId="14642" xr:uid="{00000000-0005-0000-0000-0000023B0000}"/>
    <cellStyle name="Normal 16 3 5 6 2" xfId="41554" xr:uid="{00000000-0005-0000-0000-0000033B0000}"/>
    <cellStyle name="Normal 16 3 5 7" xfId="28120" xr:uid="{00000000-0005-0000-0000-0000043B0000}"/>
    <cellStyle name="Normal 16 3 6" xfId="1431" xr:uid="{00000000-0005-0000-0000-0000053B0000}"/>
    <cellStyle name="Normal 16 3 6 2" xfId="2549" xr:uid="{00000000-0005-0000-0000-0000063B0000}"/>
    <cellStyle name="Normal 16 3 6 2 2" xfId="4786" xr:uid="{00000000-0005-0000-0000-0000073B0000}"/>
    <cellStyle name="Normal 16 3 6 2 2 2" xfId="13743" xr:uid="{00000000-0005-0000-0000-0000083B0000}"/>
    <cellStyle name="Normal 16 3 6 2 2 2 2" xfId="27177" xr:uid="{00000000-0005-0000-0000-0000093B0000}"/>
    <cellStyle name="Normal 16 3 6 2 2 2 2 2" xfId="54089" xr:uid="{00000000-0005-0000-0000-00000A3B0000}"/>
    <cellStyle name="Normal 16 3 6 2 2 2 3" xfId="40655" xr:uid="{00000000-0005-0000-0000-00000B3B0000}"/>
    <cellStyle name="Normal 16 3 6 2 2 3" xfId="9265" xr:uid="{00000000-0005-0000-0000-00000C3B0000}"/>
    <cellStyle name="Normal 16 3 6 2 2 3 2" xfId="22699" xr:uid="{00000000-0005-0000-0000-00000D3B0000}"/>
    <cellStyle name="Normal 16 3 6 2 2 3 2 2" xfId="49611" xr:uid="{00000000-0005-0000-0000-00000E3B0000}"/>
    <cellStyle name="Normal 16 3 6 2 2 3 3" xfId="36177" xr:uid="{00000000-0005-0000-0000-00000F3B0000}"/>
    <cellStyle name="Normal 16 3 6 2 2 4" xfId="18220" xr:uid="{00000000-0005-0000-0000-0000103B0000}"/>
    <cellStyle name="Normal 16 3 6 2 2 4 2" xfId="45132" xr:uid="{00000000-0005-0000-0000-0000113B0000}"/>
    <cellStyle name="Normal 16 3 6 2 2 5" xfId="31698" xr:uid="{00000000-0005-0000-0000-0000123B0000}"/>
    <cellStyle name="Normal 16 3 6 2 3" xfId="11506" xr:uid="{00000000-0005-0000-0000-0000133B0000}"/>
    <cellStyle name="Normal 16 3 6 2 3 2" xfId="24940" xr:uid="{00000000-0005-0000-0000-0000143B0000}"/>
    <cellStyle name="Normal 16 3 6 2 3 2 2" xfId="51852" xr:uid="{00000000-0005-0000-0000-0000153B0000}"/>
    <cellStyle name="Normal 16 3 6 2 3 3" xfId="38418" xr:uid="{00000000-0005-0000-0000-0000163B0000}"/>
    <cellStyle name="Normal 16 3 6 2 4" xfId="7028" xr:uid="{00000000-0005-0000-0000-0000173B0000}"/>
    <cellStyle name="Normal 16 3 6 2 4 2" xfId="20462" xr:uid="{00000000-0005-0000-0000-0000183B0000}"/>
    <cellStyle name="Normal 16 3 6 2 4 2 2" xfId="47374" xr:uid="{00000000-0005-0000-0000-0000193B0000}"/>
    <cellStyle name="Normal 16 3 6 2 4 3" xfId="33940" xr:uid="{00000000-0005-0000-0000-00001A3B0000}"/>
    <cellStyle name="Normal 16 3 6 2 5" xfId="15983" xr:uid="{00000000-0005-0000-0000-00001B3B0000}"/>
    <cellStyle name="Normal 16 3 6 2 5 2" xfId="42895" xr:uid="{00000000-0005-0000-0000-00001C3B0000}"/>
    <cellStyle name="Normal 16 3 6 2 6" xfId="29461" xr:uid="{00000000-0005-0000-0000-00001D3B0000}"/>
    <cellStyle name="Normal 16 3 6 3" xfId="3668" xr:uid="{00000000-0005-0000-0000-00001E3B0000}"/>
    <cellStyle name="Normal 16 3 6 3 2" xfId="12625" xr:uid="{00000000-0005-0000-0000-00001F3B0000}"/>
    <cellStyle name="Normal 16 3 6 3 2 2" xfId="26059" xr:uid="{00000000-0005-0000-0000-0000203B0000}"/>
    <cellStyle name="Normal 16 3 6 3 2 2 2" xfId="52971" xr:uid="{00000000-0005-0000-0000-0000213B0000}"/>
    <cellStyle name="Normal 16 3 6 3 2 3" xfId="39537" xr:uid="{00000000-0005-0000-0000-0000223B0000}"/>
    <cellStyle name="Normal 16 3 6 3 3" xfId="8147" xr:uid="{00000000-0005-0000-0000-0000233B0000}"/>
    <cellStyle name="Normal 16 3 6 3 3 2" xfId="21581" xr:uid="{00000000-0005-0000-0000-0000243B0000}"/>
    <cellStyle name="Normal 16 3 6 3 3 2 2" xfId="48493" xr:uid="{00000000-0005-0000-0000-0000253B0000}"/>
    <cellStyle name="Normal 16 3 6 3 3 3" xfId="35059" xr:uid="{00000000-0005-0000-0000-0000263B0000}"/>
    <cellStyle name="Normal 16 3 6 3 4" xfId="17102" xr:uid="{00000000-0005-0000-0000-0000273B0000}"/>
    <cellStyle name="Normal 16 3 6 3 4 2" xfId="44014" xr:uid="{00000000-0005-0000-0000-0000283B0000}"/>
    <cellStyle name="Normal 16 3 6 3 5" xfId="30580" xr:uid="{00000000-0005-0000-0000-0000293B0000}"/>
    <cellStyle name="Normal 16 3 6 4" xfId="10388" xr:uid="{00000000-0005-0000-0000-00002A3B0000}"/>
    <cellStyle name="Normal 16 3 6 4 2" xfId="23822" xr:uid="{00000000-0005-0000-0000-00002B3B0000}"/>
    <cellStyle name="Normal 16 3 6 4 2 2" xfId="50734" xr:uid="{00000000-0005-0000-0000-00002C3B0000}"/>
    <cellStyle name="Normal 16 3 6 4 3" xfId="37300" xr:uid="{00000000-0005-0000-0000-00002D3B0000}"/>
    <cellStyle name="Normal 16 3 6 5" xfId="5910" xr:uid="{00000000-0005-0000-0000-00002E3B0000}"/>
    <cellStyle name="Normal 16 3 6 5 2" xfId="19344" xr:uid="{00000000-0005-0000-0000-00002F3B0000}"/>
    <cellStyle name="Normal 16 3 6 5 2 2" xfId="46256" xr:uid="{00000000-0005-0000-0000-0000303B0000}"/>
    <cellStyle name="Normal 16 3 6 5 3" xfId="32822" xr:uid="{00000000-0005-0000-0000-0000313B0000}"/>
    <cellStyle name="Normal 16 3 6 6" xfId="14865" xr:uid="{00000000-0005-0000-0000-0000323B0000}"/>
    <cellStyle name="Normal 16 3 6 6 2" xfId="41777" xr:uid="{00000000-0005-0000-0000-0000333B0000}"/>
    <cellStyle name="Normal 16 3 6 7" xfId="28343" xr:uid="{00000000-0005-0000-0000-0000343B0000}"/>
    <cellStyle name="Normal 16 3 7" xfId="1879" xr:uid="{00000000-0005-0000-0000-0000353B0000}"/>
    <cellStyle name="Normal 16 3 7 2" xfId="4116" xr:uid="{00000000-0005-0000-0000-0000363B0000}"/>
    <cellStyle name="Normal 16 3 7 2 2" xfId="13073" xr:uid="{00000000-0005-0000-0000-0000373B0000}"/>
    <cellStyle name="Normal 16 3 7 2 2 2" xfId="26507" xr:uid="{00000000-0005-0000-0000-0000383B0000}"/>
    <cellStyle name="Normal 16 3 7 2 2 2 2" xfId="53419" xr:uid="{00000000-0005-0000-0000-0000393B0000}"/>
    <cellStyle name="Normal 16 3 7 2 2 3" xfId="39985" xr:uid="{00000000-0005-0000-0000-00003A3B0000}"/>
    <cellStyle name="Normal 16 3 7 2 3" xfId="8595" xr:uid="{00000000-0005-0000-0000-00003B3B0000}"/>
    <cellStyle name="Normal 16 3 7 2 3 2" xfId="22029" xr:uid="{00000000-0005-0000-0000-00003C3B0000}"/>
    <cellStyle name="Normal 16 3 7 2 3 2 2" xfId="48941" xr:uid="{00000000-0005-0000-0000-00003D3B0000}"/>
    <cellStyle name="Normal 16 3 7 2 3 3" xfId="35507" xr:uid="{00000000-0005-0000-0000-00003E3B0000}"/>
    <cellStyle name="Normal 16 3 7 2 4" xfId="17550" xr:uid="{00000000-0005-0000-0000-00003F3B0000}"/>
    <cellStyle name="Normal 16 3 7 2 4 2" xfId="44462" xr:uid="{00000000-0005-0000-0000-0000403B0000}"/>
    <cellStyle name="Normal 16 3 7 2 5" xfId="31028" xr:uid="{00000000-0005-0000-0000-0000413B0000}"/>
    <cellStyle name="Normal 16 3 7 3" xfId="10836" xr:uid="{00000000-0005-0000-0000-0000423B0000}"/>
    <cellStyle name="Normal 16 3 7 3 2" xfId="24270" xr:uid="{00000000-0005-0000-0000-0000433B0000}"/>
    <cellStyle name="Normal 16 3 7 3 2 2" xfId="51182" xr:uid="{00000000-0005-0000-0000-0000443B0000}"/>
    <cellStyle name="Normal 16 3 7 3 3" xfId="37748" xr:uid="{00000000-0005-0000-0000-0000453B0000}"/>
    <cellStyle name="Normal 16 3 7 4" xfId="6358" xr:uid="{00000000-0005-0000-0000-0000463B0000}"/>
    <cellStyle name="Normal 16 3 7 4 2" xfId="19792" xr:uid="{00000000-0005-0000-0000-0000473B0000}"/>
    <cellStyle name="Normal 16 3 7 4 2 2" xfId="46704" xr:uid="{00000000-0005-0000-0000-0000483B0000}"/>
    <cellStyle name="Normal 16 3 7 4 3" xfId="33270" xr:uid="{00000000-0005-0000-0000-0000493B0000}"/>
    <cellStyle name="Normal 16 3 7 5" xfId="15313" xr:uid="{00000000-0005-0000-0000-00004A3B0000}"/>
    <cellStyle name="Normal 16 3 7 5 2" xfId="42225" xr:uid="{00000000-0005-0000-0000-00004B3B0000}"/>
    <cellStyle name="Normal 16 3 7 6" xfId="28791" xr:uid="{00000000-0005-0000-0000-00004C3B0000}"/>
    <cellStyle name="Normal 16 3 8" xfId="2998" xr:uid="{00000000-0005-0000-0000-00004D3B0000}"/>
    <cellStyle name="Normal 16 3 8 2" xfId="11955" xr:uid="{00000000-0005-0000-0000-00004E3B0000}"/>
    <cellStyle name="Normal 16 3 8 2 2" xfId="25389" xr:uid="{00000000-0005-0000-0000-00004F3B0000}"/>
    <cellStyle name="Normal 16 3 8 2 2 2" xfId="52301" xr:uid="{00000000-0005-0000-0000-0000503B0000}"/>
    <cellStyle name="Normal 16 3 8 2 3" xfId="38867" xr:uid="{00000000-0005-0000-0000-0000513B0000}"/>
    <cellStyle name="Normal 16 3 8 3" xfId="7477" xr:uid="{00000000-0005-0000-0000-0000523B0000}"/>
    <cellStyle name="Normal 16 3 8 3 2" xfId="20911" xr:uid="{00000000-0005-0000-0000-0000533B0000}"/>
    <cellStyle name="Normal 16 3 8 3 2 2" xfId="47823" xr:uid="{00000000-0005-0000-0000-0000543B0000}"/>
    <cellStyle name="Normal 16 3 8 3 3" xfId="34389" xr:uid="{00000000-0005-0000-0000-0000553B0000}"/>
    <cellStyle name="Normal 16 3 8 4" xfId="16432" xr:uid="{00000000-0005-0000-0000-0000563B0000}"/>
    <cellStyle name="Normal 16 3 8 4 2" xfId="43344" xr:uid="{00000000-0005-0000-0000-0000573B0000}"/>
    <cellStyle name="Normal 16 3 8 5" xfId="29910" xr:uid="{00000000-0005-0000-0000-0000583B0000}"/>
    <cellStyle name="Normal 16 3 9" xfId="9718" xr:uid="{00000000-0005-0000-0000-0000593B0000}"/>
    <cellStyle name="Normal 16 3 9 2" xfId="23152" xr:uid="{00000000-0005-0000-0000-00005A3B0000}"/>
    <cellStyle name="Normal 16 3 9 2 2" xfId="50064" xr:uid="{00000000-0005-0000-0000-00005B3B0000}"/>
    <cellStyle name="Normal 16 3 9 3" xfId="36630" xr:uid="{00000000-0005-0000-0000-00005C3B0000}"/>
    <cellStyle name="Normal 16 4" xfId="814" xr:uid="{00000000-0005-0000-0000-00005D3B0000}"/>
    <cellStyle name="Normal 16 4 10" xfId="27772" xr:uid="{00000000-0005-0000-0000-00005E3B0000}"/>
    <cellStyle name="Normal 16 4 2" xfId="1082" xr:uid="{00000000-0005-0000-0000-00005F3B0000}"/>
    <cellStyle name="Normal 16 4 2 2" xfId="1753" xr:uid="{00000000-0005-0000-0000-0000603B0000}"/>
    <cellStyle name="Normal 16 4 2 2 2" xfId="2871" xr:uid="{00000000-0005-0000-0000-0000613B0000}"/>
    <cellStyle name="Normal 16 4 2 2 2 2" xfId="5108" xr:uid="{00000000-0005-0000-0000-0000623B0000}"/>
    <cellStyle name="Normal 16 4 2 2 2 2 2" xfId="14065" xr:uid="{00000000-0005-0000-0000-0000633B0000}"/>
    <cellStyle name="Normal 16 4 2 2 2 2 2 2" xfId="27499" xr:uid="{00000000-0005-0000-0000-0000643B0000}"/>
    <cellStyle name="Normal 16 4 2 2 2 2 2 2 2" xfId="54411" xr:uid="{00000000-0005-0000-0000-0000653B0000}"/>
    <cellStyle name="Normal 16 4 2 2 2 2 2 3" xfId="40977" xr:uid="{00000000-0005-0000-0000-0000663B0000}"/>
    <cellStyle name="Normal 16 4 2 2 2 2 3" xfId="9587" xr:uid="{00000000-0005-0000-0000-0000673B0000}"/>
    <cellStyle name="Normal 16 4 2 2 2 2 3 2" xfId="23021" xr:uid="{00000000-0005-0000-0000-0000683B0000}"/>
    <cellStyle name="Normal 16 4 2 2 2 2 3 2 2" xfId="49933" xr:uid="{00000000-0005-0000-0000-0000693B0000}"/>
    <cellStyle name="Normal 16 4 2 2 2 2 3 3" xfId="36499" xr:uid="{00000000-0005-0000-0000-00006A3B0000}"/>
    <cellStyle name="Normal 16 4 2 2 2 2 4" xfId="18542" xr:uid="{00000000-0005-0000-0000-00006B3B0000}"/>
    <cellStyle name="Normal 16 4 2 2 2 2 4 2" xfId="45454" xr:uid="{00000000-0005-0000-0000-00006C3B0000}"/>
    <cellStyle name="Normal 16 4 2 2 2 2 5" xfId="32020" xr:uid="{00000000-0005-0000-0000-00006D3B0000}"/>
    <cellStyle name="Normal 16 4 2 2 2 3" xfId="11828" xr:uid="{00000000-0005-0000-0000-00006E3B0000}"/>
    <cellStyle name="Normal 16 4 2 2 2 3 2" xfId="25262" xr:uid="{00000000-0005-0000-0000-00006F3B0000}"/>
    <cellStyle name="Normal 16 4 2 2 2 3 2 2" xfId="52174" xr:uid="{00000000-0005-0000-0000-0000703B0000}"/>
    <cellStyle name="Normal 16 4 2 2 2 3 3" xfId="38740" xr:uid="{00000000-0005-0000-0000-0000713B0000}"/>
    <cellStyle name="Normal 16 4 2 2 2 4" xfId="7350" xr:uid="{00000000-0005-0000-0000-0000723B0000}"/>
    <cellStyle name="Normal 16 4 2 2 2 4 2" xfId="20784" xr:uid="{00000000-0005-0000-0000-0000733B0000}"/>
    <cellStyle name="Normal 16 4 2 2 2 4 2 2" xfId="47696" xr:uid="{00000000-0005-0000-0000-0000743B0000}"/>
    <cellStyle name="Normal 16 4 2 2 2 4 3" xfId="34262" xr:uid="{00000000-0005-0000-0000-0000753B0000}"/>
    <cellStyle name="Normal 16 4 2 2 2 5" xfId="16305" xr:uid="{00000000-0005-0000-0000-0000763B0000}"/>
    <cellStyle name="Normal 16 4 2 2 2 5 2" xfId="43217" xr:uid="{00000000-0005-0000-0000-0000773B0000}"/>
    <cellStyle name="Normal 16 4 2 2 2 6" xfId="29783" xr:uid="{00000000-0005-0000-0000-0000783B0000}"/>
    <cellStyle name="Normal 16 4 2 2 3" xfId="3990" xr:uid="{00000000-0005-0000-0000-0000793B0000}"/>
    <cellStyle name="Normal 16 4 2 2 3 2" xfId="12947" xr:uid="{00000000-0005-0000-0000-00007A3B0000}"/>
    <cellStyle name="Normal 16 4 2 2 3 2 2" xfId="26381" xr:uid="{00000000-0005-0000-0000-00007B3B0000}"/>
    <cellStyle name="Normal 16 4 2 2 3 2 2 2" xfId="53293" xr:uid="{00000000-0005-0000-0000-00007C3B0000}"/>
    <cellStyle name="Normal 16 4 2 2 3 2 3" xfId="39859" xr:uid="{00000000-0005-0000-0000-00007D3B0000}"/>
    <cellStyle name="Normal 16 4 2 2 3 3" xfId="8469" xr:uid="{00000000-0005-0000-0000-00007E3B0000}"/>
    <cellStyle name="Normal 16 4 2 2 3 3 2" xfId="21903" xr:uid="{00000000-0005-0000-0000-00007F3B0000}"/>
    <cellStyle name="Normal 16 4 2 2 3 3 2 2" xfId="48815" xr:uid="{00000000-0005-0000-0000-0000803B0000}"/>
    <cellStyle name="Normal 16 4 2 2 3 3 3" xfId="35381" xr:uid="{00000000-0005-0000-0000-0000813B0000}"/>
    <cellStyle name="Normal 16 4 2 2 3 4" xfId="17424" xr:uid="{00000000-0005-0000-0000-0000823B0000}"/>
    <cellStyle name="Normal 16 4 2 2 3 4 2" xfId="44336" xr:uid="{00000000-0005-0000-0000-0000833B0000}"/>
    <cellStyle name="Normal 16 4 2 2 3 5" xfId="30902" xr:uid="{00000000-0005-0000-0000-0000843B0000}"/>
    <cellStyle name="Normal 16 4 2 2 4" xfId="10710" xr:uid="{00000000-0005-0000-0000-0000853B0000}"/>
    <cellStyle name="Normal 16 4 2 2 4 2" xfId="24144" xr:uid="{00000000-0005-0000-0000-0000863B0000}"/>
    <cellStyle name="Normal 16 4 2 2 4 2 2" xfId="51056" xr:uid="{00000000-0005-0000-0000-0000873B0000}"/>
    <cellStyle name="Normal 16 4 2 2 4 3" xfId="37622" xr:uid="{00000000-0005-0000-0000-0000883B0000}"/>
    <cellStyle name="Normal 16 4 2 2 5" xfId="6232" xr:uid="{00000000-0005-0000-0000-0000893B0000}"/>
    <cellStyle name="Normal 16 4 2 2 5 2" xfId="19666" xr:uid="{00000000-0005-0000-0000-00008A3B0000}"/>
    <cellStyle name="Normal 16 4 2 2 5 2 2" xfId="46578" xr:uid="{00000000-0005-0000-0000-00008B3B0000}"/>
    <cellStyle name="Normal 16 4 2 2 5 3" xfId="33144" xr:uid="{00000000-0005-0000-0000-00008C3B0000}"/>
    <cellStyle name="Normal 16 4 2 2 6" xfId="15187" xr:uid="{00000000-0005-0000-0000-00008D3B0000}"/>
    <cellStyle name="Normal 16 4 2 2 6 2" xfId="42099" xr:uid="{00000000-0005-0000-0000-00008E3B0000}"/>
    <cellStyle name="Normal 16 4 2 2 7" xfId="28665" xr:uid="{00000000-0005-0000-0000-00008F3B0000}"/>
    <cellStyle name="Normal 16 4 2 3" xfId="2201" xr:uid="{00000000-0005-0000-0000-0000903B0000}"/>
    <cellStyle name="Normal 16 4 2 3 2" xfId="4438" xr:uid="{00000000-0005-0000-0000-0000913B0000}"/>
    <cellStyle name="Normal 16 4 2 3 2 2" xfId="13395" xr:uid="{00000000-0005-0000-0000-0000923B0000}"/>
    <cellStyle name="Normal 16 4 2 3 2 2 2" xfId="26829" xr:uid="{00000000-0005-0000-0000-0000933B0000}"/>
    <cellStyle name="Normal 16 4 2 3 2 2 2 2" xfId="53741" xr:uid="{00000000-0005-0000-0000-0000943B0000}"/>
    <cellStyle name="Normal 16 4 2 3 2 2 3" xfId="40307" xr:uid="{00000000-0005-0000-0000-0000953B0000}"/>
    <cellStyle name="Normal 16 4 2 3 2 3" xfId="8917" xr:uid="{00000000-0005-0000-0000-0000963B0000}"/>
    <cellStyle name="Normal 16 4 2 3 2 3 2" xfId="22351" xr:uid="{00000000-0005-0000-0000-0000973B0000}"/>
    <cellStyle name="Normal 16 4 2 3 2 3 2 2" xfId="49263" xr:uid="{00000000-0005-0000-0000-0000983B0000}"/>
    <cellStyle name="Normal 16 4 2 3 2 3 3" xfId="35829" xr:uid="{00000000-0005-0000-0000-0000993B0000}"/>
    <cellStyle name="Normal 16 4 2 3 2 4" xfId="17872" xr:uid="{00000000-0005-0000-0000-00009A3B0000}"/>
    <cellStyle name="Normal 16 4 2 3 2 4 2" xfId="44784" xr:uid="{00000000-0005-0000-0000-00009B3B0000}"/>
    <cellStyle name="Normal 16 4 2 3 2 5" xfId="31350" xr:uid="{00000000-0005-0000-0000-00009C3B0000}"/>
    <cellStyle name="Normal 16 4 2 3 3" xfId="11158" xr:uid="{00000000-0005-0000-0000-00009D3B0000}"/>
    <cellStyle name="Normal 16 4 2 3 3 2" xfId="24592" xr:uid="{00000000-0005-0000-0000-00009E3B0000}"/>
    <cellStyle name="Normal 16 4 2 3 3 2 2" xfId="51504" xr:uid="{00000000-0005-0000-0000-00009F3B0000}"/>
    <cellStyle name="Normal 16 4 2 3 3 3" xfId="38070" xr:uid="{00000000-0005-0000-0000-0000A03B0000}"/>
    <cellStyle name="Normal 16 4 2 3 4" xfId="6680" xr:uid="{00000000-0005-0000-0000-0000A13B0000}"/>
    <cellStyle name="Normal 16 4 2 3 4 2" xfId="20114" xr:uid="{00000000-0005-0000-0000-0000A23B0000}"/>
    <cellStyle name="Normal 16 4 2 3 4 2 2" xfId="47026" xr:uid="{00000000-0005-0000-0000-0000A33B0000}"/>
    <cellStyle name="Normal 16 4 2 3 4 3" xfId="33592" xr:uid="{00000000-0005-0000-0000-0000A43B0000}"/>
    <cellStyle name="Normal 16 4 2 3 5" xfId="15635" xr:uid="{00000000-0005-0000-0000-0000A53B0000}"/>
    <cellStyle name="Normal 16 4 2 3 5 2" xfId="42547" xr:uid="{00000000-0005-0000-0000-0000A63B0000}"/>
    <cellStyle name="Normal 16 4 2 3 6" xfId="29113" xr:uid="{00000000-0005-0000-0000-0000A73B0000}"/>
    <cellStyle name="Normal 16 4 2 4" xfId="3320" xr:uid="{00000000-0005-0000-0000-0000A83B0000}"/>
    <cellStyle name="Normal 16 4 2 4 2" xfId="12277" xr:uid="{00000000-0005-0000-0000-0000A93B0000}"/>
    <cellStyle name="Normal 16 4 2 4 2 2" xfId="25711" xr:uid="{00000000-0005-0000-0000-0000AA3B0000}"/>
    <cellStyle name="Normal 16 4 2 4 2 2 2" xfId="52623" xr:uid="{00000000-0005-0000-0000-0000AB3B0000}"/>
    <cellStyle name="Normal 16 4 2 4 2 3" xfId="39189" xr:uid="{00000000-0005-0000-0000-0000AC3B0000}"/>
    <cellStyle name="Normal 16 4 2 4 3" xfId="7799" xr:uid="{00000000-0005-0000-0000-0000AD3B0000}"/>
    <cellStyle name="Normal 16 4 2 4 3 2" xfId="21233" xr:uid="{00000000-0005-0000-0000-0000AE3B0000}"/>
    <cellStyle name="Normal 16 4 2 4 3 2 2" xfId="48145" xr:uid="{00000000-0005-0000-0000-0000AF3B0000}"/>
    <cellStyle name="Normal 16 4 2 4 3 3" xfId="34711" xr:uid="{00000000-0005-0000-0000-0000B03B0000}"/>
    <cellStyle name="Normal 16 4 2 4 4" xfId="16754" xr:uid="{00000000-0005-0000-0000-0000B13B0000}"/>
    <cellStyle name="Normal 16 4 2 4 4 2" xfId="43666" xr:uid="{00000000-0005-0000-0000-0000B23B0000}"/>
    <cellStyle name="Normal 16 4 2 4 5" xfId="30232" xr:uid="{00000000-0005-0000-0000-0000B33B0000}"/>
    <cellStyle name="Normal 16 4 2 5" xfId="10040" xr:uid="{00000000-0005-0000-0000-0000B43B0000}"/>
    <cellStyle name="Normal 16 4 2 5 2" xfId="23474" xr:uid="{00000000-0005-0000-0000-0000B53B0000}"/>
    <cellStyle name="Normal 16 4 2 5 2 2" xfId="50386" xr:uid="{00000000-0005-0000-0000-0000B63B0000}"/>
    <cellStyle name="Normal 16 4 2 5 3" xfId="36952" xr:uid="{00000000-0005-0000-0000-0000B73B0000}"/>
    <cellStyle name="Normal 16 4 2 6" xfId="5562" xr:uid="{00000000-0005-0000-0000-0000B83B0000}"/>
    <cellStyle name="Normal 16 4 2 6 2" xfId="18996" xr:uid="{00000000-0005-0000-0000-0000B93B0000}"/>
    <cellStyle name="Normal 16 4 2 6 2 2" xfId="45908" xr:uid="{00000000-0005-0000-0000-0000BA3B0000}"/>
    <cellStyle name="Normal 16 4 2 6 3" xfId="32474" xr:uid="{00000000-0005-0000-0000-0000BB3B0000}"/>
    <cellStyle name="Normal 16 4 2 7" xfId="14517" xr:uid="{00000000-0005-0000-0000-0000BC3B0000}"/>
    <cellStyle name="Normal 16 4 2 7 2" xfId="41429" xr:uid="{00000000-0005-0000-0000-0000BD3B0000}"/>
    <cellStyle name="Normal 16 4 2 8" xfId="27995" xr:uid="{00000000-0005-0000-0000-0000BE3B0000}"/>
    <cellStyle name="Normal 16 4 3" xfId="1307" xr:uid="{00000000-0005-0000-0000-0000BF3B0000}"/>
    <cellStyle name="Normal 16 4 3 2" xfId="2425" xr:uid="{00000000-0005-0000-0000-0000C03B0000}"/>
    <cellStyle name="Normal 16 4 3 2 2" xfId="4662" xr:uid="{00000000-0005-0000-0000-0000C13B0000}"/>
    <cellStyle name="Normal 16 4 3 2 2 2" xfId="13619" xr:uid="{00000000-0005-0000-0000-0000C23B0000}"/>
    <cellStyle name="Normal 16 4 3 2 2 2 2" xfId="27053" xr:uid="{00000000-0005-0000-0000-0000C33B0000}"/>
    <cellStyle name="Normal 16 4 3 2 2 2 2 2" xfId="53965" xr:uid="{00000000-0005-0000-0000-0000C43B0000}"/>
    <cellStyle name="Normal 16 4 3 2 2 2 3" xfId="40531" xr:uid="{00000000-0005-0000-0000-0000C53B0000}"/>
    <cellStyle name="Normal 16 4 3 2 2 3" xfId="9141" xr:uid="{00000000-0005-0000-0000-0000C63B0000}"/>
    <cellStyle name="Normal 16 4 3 2 2 3 2" xfId="22575" xr:uid="{00000000-0005-0000-0000-0000C73B0000}"/>
    <cellStyle name="Normal 16 4 3 2 2 3 2 2" xfId="49487" xr:uid="{00000000-0005-0000-0000-0000C83B0000}"/>
    <cellStyle name="Normal 16 4 3 2 2 3 3" xfId="36053" xr:uid="{00000000-0005-0000-0000-0000C93B0000}"/>
    <cellStyle name="Normal 16 4 3 2 2 4" xfId="18096" xr:uid="{00000000-0005-0000-0000-0000CA3B0000}"/>
    <cellStyle name="Normal 16 4 3 2 2 4 2" xfId="45008" xr:uid="{00000000-0005-0000-0000-0000CB3B0000}"/>
    <cellStyle name="Normal 16 4 3 2 2 5" xfId="31574" xr:uid="{00000000-0005-0000-0000-0000CC3B0000}"/>
    <cellStyle name="Normal 16 4 3 2 3" xfId="11382" xr:uid="{00000000-0005-0000-0000-0000CD3B0000}"/>
    <cellStyle name="Normal 16 4 3 2 3 2" xfId="24816" xr:uid="{00000000-0005-0000-0000-0000CE3B0000}"/>
    <cellStyle name="Normal 16 4 3 2 3 2 2" xfId="51728" xr:uid="{00000000-0005-0000-0000-0000CF3B0000}"/>
    <cellStyle name="Normal 16 4 3 2 3 3" xfId="38294" xr:uid="{00000000-0005-0000-0000-0000D03B0000}"/>
    <cellStyle name="Normal 16 4 3 2 4" xfId="6904" xr:uid="{00000000-0005-0000-0000-0000D13B0000}"/>
    <cellStyle name="Normal 16 4 3 2 4 2" xfId="20338" xr:uid="{00000000-0005-0000-0000-0000D23B0000}"/>
    <cellStyle name="Normal 16 4 3 2 4 2 2" xfId="47250" xr:uid="{00000000-0005-0000-0000-0000D33B0000}"/>
    <cellStyle name="Normal 16 4 3 2 4 3" xfId="33816" xr:uid="{00000000-0005-0000-0000-0000D43B0000}"/>
    <cellStyle name="Normal 16 4 3 2 5" xfId="15859" xr:uid="{00000000-0005-0000-0000-0000D53B0000}"/>
    <cellStyle name="Normal 16 4 3 2 5 2" xfId="42771" xr:uid="{00000000-0005-0000-0000-0000D63B0000}"/>
    <cellStyle name="Normal 16 4 3 2 6" xfId="29337" xr:uid="{00000000-0005-0000-0000-0000D73B0000}"/>
    <cellStyle name="Normal 16 4 3 3" xfId="3544" xr:uid="{00000000-0005-0000-0000-0000D83B0000}"/>
    <cellStyle name="Normal 16 4 3 3 2" xfId="12501" xr:uid="{00000000-0005-0000-0000-0000D93B0000}"/>
    <cellStyle name="Normal 16 4 3 3 2 2" xfId="25935" xr:uid="{00000000-0005-0000-0000-0000DA3B0000}"/>
    <cellStyle name="Normal 16 4 3 3 2 2 2" xfId="52847" xr:uid="{00000000-0005-0000-0000-0000DB3B0000}"/>
    <cellStyle name="Normal 16 4 3 3 2 3" xfId="39413" xr:uid="{00000000-0005-0000-0000-0000DC3B0000}"/>
    <cellStyle name="Normal 16 4 3 3 3" xfId="8023" xr:uid="{00000000-0005-0000-0000-0000DD3B0000}"/>
    <cellStyle name="Normal 16 4 3 3 3 2" xfId="21457" xr:uid="{00000000-0005-0000-0000-0000DE3B0000}"/>
    <cellStyle name="Normal 16 4 3 3 3 2 2" xfId="48369" xr:uid="{00000000-0005-0000-0000-0000DF3B0000}"/>
    <cellStyle name="Normal 16 4 3 3 3 3" xfId="34935" xr:uid="{00000000-0005-0000-0000-0000E03B0000}"/>
    <cellStyle name="Normal 16 4 3 3 4" xfId="16978" xr:uid="{00000000-0005-0000-0000-0000E13B0000}"/>
    <cellStyle name="Normal 16 4 3 3 4 2" xfId="43890" xr:uid="{00000000-0005-0000-0000-0000E23B0000}"/>
    <cellStyle name="Normal 16 4 3 3 5" xfId="30456" xr:uid="{00000000-0005-0000-0000-0000E33B0000}"/>
    <cellStyle name="Normal 16 4 3 4" xfId="10264" xr:uid="{00000000-0005-0000-0000-0000E43B0000}"/>
    <cellStyle name="Normal 16 4 3 4 2" xfId="23698" xr:uid="{00000000-0005-0000-0000-0000E53B0000}"/>
    <cellStyle name="Normal 16 4 3 4 2 2" xfId="50610" xr:uid="{00000000-0005-0000-0000-0000E63B0000}"/>
    <cellStyle name="Normal 16 4 3 4 3" xfId="37176" xr:uid="{00000000-0005-0000-0000-0000E73B0000}"/>
    <cellStyle name="Normal 16 4 3 5" xfId="5786" xr:uid="{00000000-0005-0000-0000-0000E83B0000}"/>
    <cellStyle name="Normal 16 4 3 5 2" xfId="19220" xr:uid="{00000000-0005-0000-0000-0000E93B0000}"/>
    <cellStyle name="Normal 16 4 3 5 2 2" xfId="46132" xr:uid="{00000000-0005-0000-0000-0000EA3B0000}"/>
    <cellStyle name="Normal 16 4 3 5 3" xfId="32698" xr:uid="{00000000-0005-0000-0000-0000EB3B0000}"/>
    <cellStyle name="Normal 16 4 3 6" xfId="14741" xr:uid="{00000000-0005-0000-0000-0000EC3B0000}"/>
    <cellStyle name="Normal 16 4 3 6 2" xfId="41653" xr:uid="{00000000-0005-0000-0000-0000ED3B0000}"/>
    <cellStyle name="Normal 16 4 3 7" xfId="28219" xr:uid="{00000000-0005-0000-0000-0000EE3B0000}"/>
    <cellStyle name="Normal 16 4 4" xfId="1530" xr:uid="{00000000-0005-0000-0000-0000EF3B0000}"/>
    <cellStyle name="Normal 16 4 4 2" xfId="2648" xr:uid="{00000000-0005-0000-0000-0000F03B0000}"/>
    <cellStyle name="Normal 16 4 4 2 2" xfId="4885" xr:uid="{00000000-0005-0000-0000-0000F13B0000}"/>
    <cellStyle name="Normal 16 4 4 2 2 2" xfId="13842" xr:uid="{00000000-0005-0000-0000-0000F23B0000}"/>
    <cellStyle name="Normal 16 4 4 2 2 2 2" xfId="27276" xr:uid="{00000000-0005-0000-0000-0000F33B0000}"/>
    <cellStyle name="Normal 16 4 4 2 2 2 2 2" xfId="54188" xr:uid="{00000000-0005-0000-0000-0000F43B0000}"/>
    <cellStyle name="Normal 16 4 4 2 2 2 3" xfId="40754" xr:uid="{00000000-0005-0000-0000-0000F53B0000}"/>
    <cellStyle name="Normal 16 4 4 2 2 3" xfId="9364" xr:uid="{00000000-0005-0000-0000-0000F63B0000}"/>
    <cellStyle name="Normal 16 4 4 2 2 3 2" xfId="22798" xr:uid="{00000000-0005-0000-0000-0000F73B0000}"/>
    <cellStyle name="Normal 16 4 4 2 2 3 2 2" xfId="49710" xr:uid="{00000000-0005-0000-0000-0000F83B0000}"/>
    <cellStyle name="Normal 16 4 4 2 2 3 3" xfId="36276" xr:uid="{00000000-0005-0000-0000-0000F93B0000}"/>
    <cellStyle name="Normal 16 4 4 2 2 4" xfId="18319" xr:uid="{00000000-0005-0000-0000-0000FA3B0000}"/>
    <cellStyle name="Normal 16 4 4 2 2 4 2" xfId="45231" xr:uid="{00000000-0005-0000-0000-0000FB3B0000}"/>
    <cellStyle name="Normal 16 4 4 2 2 5" xfId="31797" xr:uid="{00000000-0005-0000-0000-0000FC3B0000}"/>
    <cellStyle name="Normal 16 4 4 2 3" xfId="11605" xr:uid="{00000000-0005-0000-0000-0000FD3B0000}"/>
    <cellStyle name="Normal 16 4 4 2 3 2" xfId="25039" xr:uid="{00000000-0005-0000-0000-0000FE3B0000}"/>
    <cellStyle name="Normal 16 4 4 2 3 2 2" xfId="51951" xr:uid="{00000000-0005-0000-0000-0000FF3B0000}"/>
    <cellStyle name="Normal 16 4 4 2 3 3" xfId="38517" xr:uid="{00000000-0005-0000-0000-0000003C0000}"/>
    <cellStyle name="Normal 16 4 4 2 4" xfId="7127" xr:uid="{00000000-0005-0000-0000-0000013C0000}"/>
    <cellStyle name="Normal 16 4 4 2 4 2" xfId="20561" xr:uid="{00000000-0005-0000-0000-0000023C0000}"/>
    <cellStyle name="Normal 16 4 4 2 4 2 2" xfId="47473" xr:uid="{00000000-0005-0000-0000-0000033C0000}"/>
    <cellStyle name="Normal 16 4 4 2 4 3" xfId="34039" xr:uid="{00000000-0005-0000-0000-0000043C0000}"/>
    <cellStyle name="Normal 16 4 4 2 5" xfId="16082" xr:uid="{00000000-0005-0000-0000-0000053C0000}"/>
    <cellStyle name="Normal 16 4 4 2 5 2" xfId="42994" xr:uid="{00000000-0005-0000-0000-0000063C0000}"/>
    <cellStyle name="Normal 16 4 4 2 6" xfId="29560" xr:uid="{00000000-0005-0000-0000-0000073C0000}"/>
    <cellStyle name="Normal 16 4 4 3" xfId="3767" xr:uid="{00000000-0005-0000-0000-0000083C0000}"/>
    <cellStyle name="Normal 16 4 4 3 2" xfId="12724" xr:uid="{00000000-0005-0000-0000-0000093C0000}"/>
    <cellStyle name="Normal 16 4 4 3 2 2" xfId="26158" xr:uid="{00000000-0005-0000-0000-00000A3C0000}"/>
    <cellStyle name="Normal 16 4 4 3 2 2 2" xfId="53070" xr:uid="{00000000-0005-0000-0000-00000B3C0000}"/>
    <cellStyle name="Normal 16 4 4 3 2 3" xfId="39636" xr:uid="{00000000-0005-0000-0000-00000C3C0000}"/>
    <cellStyle name="Normal 16 4 4 3 3" xfId="8246" xr:uid="{00000000-0005-0000-0000-00000D3C0000}"/>
    <cellStyle name="Normal 16 4 4 3 3 2" xfId="21680" xr:uid="{00000000-0005-0000-0000-00000E3C0000}"/>
    <cellStyle name="Normal 16 4 4 3 3 2 2" xfId="48592" xr:uid="{00000000-0005-0000-0000-00000F3C0000}"/>
    <cellStyle name="Normal 16 4 4 3 3 3" xfId="35158" xr:uid="{00000000-0005-0000-0000-0000103C0000}"/>
    <cellStyle name="Normal 16 4 4 3 4" xfId="17201" xr:uid="{00000000-0005-0000-0000-0000113C0000}"/>
    <cellStyle name="Normal 16 4 4 3 4 2" xfId="44113" xr:uid="{00000000-0005-0000-0000-0000123C0000}"/>
    <cellStyle name="Normal 16 4 4 3 5" xfId="30679" xr:uid="{00000000-0005-0000-0000-0000133C0000}"/>
    <cellStyle name="Normal 16 4 4 4" xfId="10487" xr:uid="{00000000-0005-0000-0000-0000143C0000}"/>
    <cellStyle name="Normal 16 4 4 4 2" xfId="23921" xr:uid="{00000000-0005-0000-0000-0000153C0000}"/>
    <cellStyle name="Normal 16 4 4 4 2 2" xfId="50833" xr:uid="{00000000-0005-0000-0000-0000163C0000}"/>
    <cellStyle name="Normal 16 4 4 4 3" xfId="37399" xr:uid="{00000000-0005-0000-0000-0000173C0000}"/>
    <cellStyle name="Normal 16 4 4 5" xfId="6009" xr:uid="{00000000-0005-0000-0000-0000183C0000}"/>
    <cellStyle name="Normal 16 4 4 5 2" xfId="19443" xr:uid="{00000000-0005-0000-0000-0000193C0000}"/>
    <cellStyle name="Normal 16 4 4 5 2 2" xfId="46355" xr:uid="{00000000-0005-0000-0000-00001A3C0000}"/>
    <cellStyle name="Normal 16 4 4 5 3" xfId="32921" xr:uid="{00000000-0005-0000-0000-00001B3C0000}"/>
    <cellStyle name="Normal 16 4 4 6" xfId="14964" xr:uid="{00000000-0005-0000-0000-00001C3C0000}"/>
    <cellStyle name="Normal 16 4 4 6 2" xfId="41876" xr:uid="{00000000-0005-0000-0000-00001D3C0000}"/>
    <cellStyle name="Normal 16 4 4 7" xfId="28442" xr:uid="{00000000-0005-0000-0000-00001E3C0000}"/>
    <cellStyle name="Normal 16 4 5" xfId="1978" xr:uid="{00000000-0005-0000-0000-00001F3C0000}"/>
    <cellStyle name="Normal 16 4 5 2" xfId="4215" xr:uid="{00000000-0005-0000-0000-0000203C0000}"/>
    <cellStyle name="Normal 16 4 5 2 2" xfId="13172" xr:uid="{00000000-0005-0000-0000-0000213C0000}"/>
    <cellStyle name="Normal 16 4 5 2 2 2" xfId="26606" xr:uid="{00000000-0005-0000-0000-0000223C0000}"/>
    <cellStyle name="Normal 16 4 5 2 2 2 2" xfId="53518" xr:uid="{00000000-0005-0000-0000-0000233C0000}"/>
    <cellStyle name="Normal 16 4 5 2 2 3" xfId="40084" xr:uid="{00000000-0005-0000-0000-0000243C0000}"/>
    <cellStyle name="Normal 16 4 5 2 3" xfId="8694" xr:uid="{00000000-0005-0000-0000-0000253C0000}"/>
    <cellStyle name="Normal 16 4 5 2 3 2" xfId="22128" xr:uid="{00000000-0005-0000-0000-0000263C0000}"/>
    <cellStyle name="Normal 16 4 5 2 3 2 2" xfId="49040" xr:uid="{00000000-0005-0000-0000-0000273C0000}"/>
    <cellStyle name="Normal 16 4 5 2 3 3" xfId="35606" xr:uid="{00000000-0005-0000-0000-0000283C0000}"/>
    <cellStyle name="Normal 16 4 5 2 4" xfId="17649" xr:uid="{00000000-0005-0000-0000-0000293C0000}"/>
    <cellStyle name="Normal 16 4 5 2 4 2" xfId="44561" xr:uid="{00000000-0005-0000-0000-00002A3C0000}"/>
    <cellStyle name="Normal 16 4 5 2 5" xfId="31127" xr:uid="{00000000-0005-0000-0000-00002B3C0000}"/>
    <cellStyle name="Normal 16 4 5 3" xfId="10935" xr:uid="{00000000-0005-0000-0000-00002C3C0000}"/>
    <cellStyle name="Normal 16 4 5 3 2" xfId="24369" xr:uid="{00000000-0005-0000-0000-00002D3C0000}"/>
    <cellStyle name="Normal 16 4 5 3 2 2" xfId="51281" xr:uid="{00000000-0005-0000-0000-00002E3C0000}"/>
    <cellStyle name="Normal 16 4 5 3 3" xfId="37847" xr:uid="{00000000-0005-0000-0000-00002F3C0000}"/>
    <cellStyle name="Normal 16 4 5 4" xfId="6457" xr:uid="{00000000-0005-0000-0000-0000303C0000}"/>
    <cellStyle name="Normal 16 4 5 4 2" xfId="19891" xr:uid="{00000000-0005-0000-0000-0000313C0000}"/>
    <cellStyle name="Normal 16 4 5 4 2 2" xfId="46803" xr:uid="{00000000-0005-0000-0000-0000323C0000}"/>
    <cellStyle name="Normal 16 4 5 4 3" xfId="33369" xr:uid="{00000000-0005-0000-0000-0000333C0000}"/>
    <cellStyle name="Normal 16 4 5 5" xfId="15412" xr:uid="{00000000-0005-0000-0000-0000343C0000}"/>
    <cellStyle name="Normal 16 4 5 5 2" xfId="42324" xr:uid="{00000000-0005-0000-0000-0000353C0000}"/>
    <cellStyle name="Normal 16 4 5 6" xfId="28890" xr:uid="{00000000-0005-0000-0000-0000363C0000}"/>
    <cellStyle name="Normal 16 4 6" xfId="3097" xr:uid="{00000000-0005-0000-0000-0000373C0000}"/>
    <cellStyle name="Normal 16 4 6 2" xfId="12054" xr:uid="{00000000-0005-0000-0000-0000383C0000}"/>
    <cellStyle name="Normal 16 4 6 2 2" xfId="25488" xr:uid="{00000000-0005-0000-0000-0000393C0000}"/>
    <cellStyle name="Normal 16 4 6 2 2 2" xfId="52400" xr:uid="{00000000-0005-0000-0000-00003A3C0000}"/>
    <cellStyle name="Normal 16 4 6 2 3" xfId="38966" xr:uid="{00000000-0005-0000-0000-00003B3C0000}"/>
    <cellStyle name="Normal 16 4 6 3" xfId="7576" xr:uid="{00000000-0005-0000-0000-00003C3C0000}"/>
    <cellStyle name="Normal 16 4 6 3 2" xfId="21010" xr:uid="{00000000-0005-0000-0000-00003D3C0000}"/>
    <cellStyle name="Normal 16 4 6 3 2 2" xfId="47922" xr:uid="{00000000-0005-0000-0000-00003E3C0000}"/>
    <cellStyle name="Normal 16 4 6 3 3" xfId="34488" xr:uid="{00000000-0005-0000-0000-00003F3C0000}"/>
    <cellStyle name="Normal 16 4 6 4" xfId="16531" xr:uid="{00000000-0005-0000-0000-0000403C0000}"/>
    <cellStyle name="Normal 16 4 6 4 2" xfId="43443" xr:uid="{00000000-0005-0000-0000-0000413C0000}"/>
    <cellStyle name="Normal 16 4 6 5" xfId="30009" xr:uid="{00000000-0005-0000-0000-0000423C0000}"/>
    <cellStyle name="Normal 16 4 7" xfId="9817" xr:uid="{00000000-0005-0000-0000-0000433C0000}"/>
    <cellStyle name="Normal 16 4 7 2" xfId="23251" xr:uid="{00000000-0005-0000-0000-0000443C0000}"/>
    <cellStyle name="Normal 16 4 7 2 2" xfId="50163" xr:uid="{00000000-0005-0000-0000-0000453C0000}"/>
    <cellStyle name="Normal 16 4 7 3" xfId="36729" xr:uid="{00000000-0005-0000-0000-0000463C0000}"/>
    <cellStyle name="Normal 16 4 8" xfId="5339" xr:uid="{00000000-0005-0000-0000-0000473C0000}"/>
    <cellStyle name="Normal 16 4 8 2" xfId="18773" xr:uid="{00000000-0005-0000-0000-0000483C0000}"/>
    <cellStyle name="Normal 16 4 8 2 2" xfId="45685" xr:uid="{00000000-0005-0000-0000-0000493C0000}"/>
    <cellStyle name="Normal 16 4 8 3" xfId="32251" xr:uid="{00000000-0005-0000-0000-00004A3C0000}"/>
    <cellStyle name="Normal 16 4 9" xfId="14294" xr:uid="{00000000-0005-0000-0000-00004B3C0000}"/>
    <cellStyle name="Normal 16 4 9 2" xfId="41206" xr:uid="{00000000-0005-0000-0000-00004C3C0000}"/>
    <cellStyle name="Normal 16 5" xfId="742" xr:uid="{00000000-0005-0000-0000-00004D3C0000}"/>
    <cellStyle name="Normal 16 5 10" xfId="27700" xr:uid="{00000000-0005-0000-0000-00004E3C0000}"/>
    <cellStyle name="Normal 16 5 2" xfId="1010" xr:uid="{00000000-0005-0000-0000-00004F3C0000}"/>
    <cellStyle name="Normal 16 5 2 2" xfId="1681" xr:uid="{00000000-0005-0000-0000-0000503C0000}"/>
    <cellStyle name="Normal 16 5 2 2 2" xfId="2799" xr:uid="{00000000-0005-0000-0000-0000513C0000}"/>
    <cellStyle name="Normal 16 5 2 2 2 2" xfId="5036" xr:uid="{00000000-0005-0000-0000-0000523C0000}"/>
    <cellStyle name="Normal 16 5 2 2 2 2 2" xfId="13993" xr:uid="{00000000-0005-0000-0000-0000533C0000}"/>
    <cellStyle name="Normal 16 5 2 2 2 2 2 2" xfId="27427" xr:uid="{00000000-0005-0000-0000-0000543C0000}"/>
    <cellStyle name="Normal 16 5 2 2 2 2 2 2 2" xfId="54339" xr:uid="{00000000-0005-0000-0000-0000553C0000}"/>
    <cellStyle name="Normal 16 5 2 2 2 2 2 3" xfId="40905" xr:uid="{00000000-0005-0000-0000-0000563C0000}"/>
    <cellStyle name="Normal 16 5 2 2 2 2 3" xfId="9515" xr:uid="{00000000-0005-0000-0000-0000573C0000}"/>
    <cellStyle name="Normal 16 5 2 2 2 2 3 2" xfId="22949" xr:uid="{00000000-0005-0000-0000-0000583C0000}"/>
    <cellStyle name="Normal 16 5 2 2 2 2 3 2 2" xfId="49861" xr:uid="{00000000-0005-0000-0000-0000593C0000}"/>
    <cellStyle name="Normal 16 5 2 2 2 2 3 3" xfId="36427" xr:uid="{00000000-0005-0000-0000-00005A3C0000}"/>
    <cellStyle name="Normal 16 5 2 2 2 2 4" xfId="18470" xr:uid="{00000000-0005-0000-0000-00005B3C0000}"/>
    <cellStyle name="Normal 16 5 2 2 2 2 4 2" xfId="45382" xr:uid="{00000000-0005-0000-0000-00005C3C0000}"/>
    <cellStyle name="Normal 16 5 2 2 2 2 5" xfId="31948" xr:uid="{00000000-0005-0000-0000-00005D3C0000}"/>
    <cellStyle name="Normal 16 5 2 2 2 3" xfId="11756" xr:uid="{00000000-0005-0000-0000-00005E3C0000}"/>
    <cellStyle name="Normal 16 5 2 2 2 3 2" xfId="25190" xr:uid="{00000000-0005-0000-0000-00005F3C0000}"/>
    <cellStyle name="Normal 16 5 2 2 2 3 2 2" xfId="52102" xr:uid="{00000000-0005-0000-0000-0000603C0000}"/>
    <cellStyle name="Normal 16 5 2 2 2 3 3" xfId="38668" xr:uid="{00000000-0005-0000-0000-0000613C0000}"/>
    <cellStyle name="Normal 16 5 2 2 2 4" xfId="7278" xr:uid="{00000000-0005-0000-0000-0000623C0000}"/>
    <cellStyle name="Normal 16 5 2 2 2 4 2" xfId="20712" xr:uid="{00000000-0005-0000-0000-0000633C0000}"/>
    <cellStyle name="Normal 16 5 2 2 2 4 2 2" xfId="47624" xr:uid="{00000000-0005-0000-0000-0000643C0000}"/>
    <cellStyle name="Normal 16 5 2 2 2 4 3" xfId="34190" xr:uid="{00000000-0005-0000-0000-0000653C0000}"/>
    <cellStyle name="Normal 16 5 2 2 2 5" xfId="16233" xr:uid="{00000000-0005-0000-0000-0000663C0000}"/>
    <cellStyle name="Normal 16 5 2 2 2 5 2" xfId="43145" xr:uid="{00000000-0005-0000-0000-0000673C0000}"/>
    <cellStyle name="Normal 16 5 2 2 2 6" xfId="29711" xr:uid="{00000000-0005-0000-0000-0000683C0000}"/>
    <cellStyle name="Normal 16 5 2 2 3" xfId="3918" xr:uid="{00000000-0005-0000-0000-0000693C0000}"/>
    <cellStyle name="Normal 16 5 2 2 3 2" xfId="12875" xr:uid="{00000000-0005-0000-0000-00006A3C0000}"/>
    <cellStyle name="Normal 16 5 2 2 3 2 2" xfId="26309" xr:uid="{00000000-0005-0000-0000-00006B3C0000}"/>
    <cellStyle name="Normal 16 5 2 2 3 2 2 2" xfId="53221" xr:uid="{00000000-0005-0000-0000-00006C3C0000}"/>
    <cellStyle name="Normal 16 5 2 2 3 2 3" xfId="39787" xr:uid="{00000000-0005-0000-0000-00006D3C0000}"/>
    <cellStyle name="Normal 16 5 2 2 3 3" xfId="8397" xr:uid="{00000000-0005-0000-0000-00006E3C0000}"/>
    <cellStyle name="Normal 16 5 2 2 3 3 2" xfId="21831" xr:uid="{00000000-0005-0000-0000-00006F3C0000}"/>
    <cellStyle name="Normal 16 5 2 2 3 3 2 2" xfId="48743" xr:uid="{00000000-0005-0000-0000-0000703C0000}"/>
    <cellStyle name="Normal 16 5 2 2 3 3 3" xfId="35309" xr:uid="{00000000-0005-0000-0000-0000713C0000}"/>
    <cellStyle name="Normal 16 5 2 2 3 4" xfId="17352" xr:uid="{00000000-0005-0000-0000-0000723C0000}"/>
    <cellStyle name="Normal 16 5 2 2 3 4 2" xfId="44264" xr:uid="{00000000-0005-0000-0000-0000733C0000}"/>
    <cellStyle name="Normal 16 5 2 2 3 5" xfId="30830" xr:uid="{00000000-0005-0000-0000-0000743C0000}"/>
    <cellStyle name="Normal 16 5 2 2 4" xfId="10638" xr:uid="{00000000-0005-0000-0000-0000753C0000}"/>
    <cellStyle name="Normal 16 5 2 2 4 2" xfId="24072" xr:uid="{00000000-0005-0000-0000-0000763C0000}"/>
    <cellStyle name="Normal 16 5 2 2 4 2 2" xfId="50984" xr:uid="{00000000-0005-0000-0000-0000773C0000}"/>
    <cellStyle name="Normal 16 5 2 2 4 3" xfId="37550" xr:uid="{00000000-0005-0000-0000-0000783C0000}"/>
    <cellStyle name="Normal 16 5 2 2 5" xfId="6160" xr:uid="{00000000-0005-0000-0000-0000793C0000}"/>
    <cellStyle name="Normal 16 5 2 2 5 2" xfId="19594" xr:uid="{00000000-0005-0000-0000-00007A3C0000}"/>
    <cellStyle name="Normal 16 5 2 2 5 2 2" xfId="46506" xr:uid="{00000000-0005-0000-0000-00007B3C0000}"/>
    <cellStyle name="Normal 16 5 2 2 5 3" xfId="33072" xr:uid="{00000000-0005-0000-0000-00007C3C0000}"/>
    <cellStyle name="Normal 16 5 2 2 6" xfId="15115" xr:uid="{00000000-0005-0000-0000-00007D3C0000}"/>
    <cellStyle name="Normal 16 5 2 2 6 2" xfId="42027" xr:uid="{00000000-0005-0000-0000-00007E3C0000}"/>
    <cellStyle name="Normal 16 5 2 2 7" xfId="28593" xr:uid="{00000000-0005-0000-0000-00007F3C0000}"/>
    <cellStyle name="Normal 16 5 2 3" xfId="2129" xr:uid="{00000000-0005-0000-0000-0000803C0000}"/>
    <cellStyle name="Normal 16 5 2 3 2" xfId="4366" xr:uid="{00000000-0005-0000-0000-0000813C0000}"/>
    <cellStyle name="Normal 16 5 2 3 2 2" xfId="13323" xr:uid="{00000000-0005-0000-0000-0000823C0000}"/>
    <cellStyle name="Normal 16 5 2 3 2 2 2" xfId="26757" xr:uid="{00000000-0005-0000-0000-0000833C0000}"/>
    <cellStyle name="Normal 16 5 2 3 2 2 2 2" xfId="53669" xr:uid="{00000000-0005-0000-0000-0000843C0000}"/>
    <cellStyle name="Normal 16 5 2 3 2 2 3" xfId="40235" xr:uid="{00000000-0005-0000-0000-0000853C0000}"/>
    <cellStyle name="Normal 16 5 2 3 2 3" xfId="8845" xr:uid="{00000000-0005-0000-0000-0000863C0000}"/>
    <cellStyle name="Normal 16 5 2 3 2 3 2" xfId="22279" xr:uid="{00000000-0005-0000-0000-0000873C0000}"/>
    <cellStyle name="Normal 16 5 2 3 2 3 2 2" xfId="49191" xr:uid="{00000000-0005-0000-0000-0000883C0000}"/>
    <cellStyle name="Normal 16 5 2 3 2 3 3" xfId="35757" xr:uid="{00000000-0005-0000-0000-0000893C0000}"/>
    <cellStyle name="Normal 16 5 2 3 2 4" xfId="17800" xr:uid="{00000000-0005-0000-0000-00008A3C0000}"/>
    <cellStyle name="Normal 16 5 2 3 2 4 2" xfId="44712" xr:uid="{00000000-0005-0000-0000-00008B3C0000}"/>
    <cellStyle name="Normal 16 5 2 3 2 5" xfId="31278" xr:uid="{00000000-0005-0000-0000-00008C3C0000}"/>
    <cellStyle name="Normal 16 5 2 3 3" xfId="11086" xr:uid="{00000000-0005-0000-0000-00008D3C0000}"/>
    <cellStyle name="Normal 16 5 2 3 3 2" xfId="24520" xr:uid="{00000000-0005-0000-0000-00008E3C0000}"/>
    <cellStyle name="Normal 16 5 2 3 3 2 2" xfId="51432" xr:uid="{00000000-0005-0000-0000-00008F3C0000}"/>
    <cellStyle name="Normal 16 5 2 3 3 3" xfId="37998" xr:uid="{00000000-0005-0000-0000-0000903C0000}"/>
    <cellStyle name="Normal 16 5 2 3 4" xfId="6608" xr:uid="{00000000-0005-0000-0000-0000913C0000}"/>
    <cellStyle name="Normal 16 5 2 3 4 2" xfId="20042" xr:uid="{00000000-0005-0000-0000-0000923C0000}"/>
    <cellStyle name="Normal 16 5 2 3 4 2 2" xfId="46954" xr:uid="{00000000-0005-0000-0000-0000933C0000}"/>
    <cellStyle name="Normal 16 5 2 3 4 3" xfId="33520" xr:uid="{00000000-0005-0000-0000-0000943C0000}"/>
    <cellStyle name="Normal 16 5 2 3 5" xfId="15563" xr:uid="{00000000-0005-0000-0000-0000953C0000}"/>
    <cellStyle name="Normal 16 5 2 3 5 2" xfId="42475" xr:uid="{00000000-0005-0000-0000-0000963C0000}"/>
    <cellStyle name="Normal 16 5 2 3 6" xfId="29041" xr:uid="{00000000-0005-0000-0000-0000973C0000}"/>
    <cellStyle name="Normal 16 5 2 4" xfId="3248" xr:uid="{00000000-0005-0000-0000-0000983C0000}"/>
    <cellStyle name="Normal 16 5 2 4 2" xfId="12205" xr:uid="{00000000-0005-0000-0000-0000993C0000}"/>
    <cellStyle name="Normal 16 5 2 4 2 2" xfId="25639" xr:uid="{00000000-0005-0000-0000-00009A3C0000}"/>
    <cellStyle name="Normal 16 5 2 4 2 2 2" xfId="52551" xr:uid="{00000000-0005-0000-0000-00009B3C0000}"/>
    <cellStyle name="Normal 16 5 2 4 2 3" xfId="39117" xr:uid="{00000000-0005-0000-0000-00009C3C0000}"/>
    <cellStyle name="Normal 16 5 2 4 3" xfId="7727" xr:uid="{00000000-0005-0000-0000-00009D3C0000}"/>
    <cellStyle name="Normal 16 5 2 4 3 2" xfId="21161" xr:uid="{00000000-0005-0000-0000-00009E3C0000}"/>
    <cellStyle name="Normal 16 5 2 4 3 2 2" xfId="48073" xr:uid="{00000000-0005-0000-0000-00009F3C0000}"/>
    <cellStyle name="Normal 16 5 2 4 3 3" xfId="34639" xr:uid="{00000000-0005-0000-0000-0000A03C0000}"/>
    <cellStyle name="Normal 16 5 2 4 4" xfId="16682" xr:uid="{00000000-0005-0000-0000-0000A13C0000}"/>
    <cellStyle name="Normal 16 5 2 4 4 2" xfId="43594" xr:uid="{00000000-0005-0000-0000-0000A23C0000}"/>
    <cellStyle name="Normal 16 5 2 4 5" xfId="30160" xr:uid="{00000000-0005-0000-0000-0000A33C0000}"/>
    <cellStyle name="Normal 16 5 2 5" xfId="9968" xr:uid="{00000000-0005-0000-0000-0000A43C0000}"/>
    <cellStyle name="Normal 16 5 2 5 2" xfId="23402" xr:uid="{00000000-0005-0000-0000-0000A53C0000}"/>
    <cellStyle name="Normal 16 5 2 5 2 2" xfId="50314" xr:uid="{00000000-0005-0000-0000-0000A63C0000}"/>
    <cellStyle name="Normal 16 5 2 5 3" xfId="36880" xr:uid="{00000000-0005-0000-0000-0000A73C0000}"/>
    <cellStyle name="Normal 16 5 2 6" xfId="5490" xr:uid="{00000000-0005-0000-0000-0000A83C0000}"/>
    <cellStyle name="Normal 16 5 2 6 2" xfId="18924" xr:uid="{00000000-0005-0000-0000-0000A93C0000}"/>
    <cellStyle name="Normal 16 5 2 6 2 2" xfId="45836" xr:uid="{00000000-0005-0000-0000-0000AA3C0000}"/>
    <cellStyle name="Normal 16 5 2 6 3" xfId="32402" xr:uid="{00000000-0005-0000-0000-0000AB3C0000}"/>
    <cellStyle name="Normal 16 5 2 7" xfId="14445" xr:uid="{00000000-0005-0000-0000-0000AC3C0000}"/>
    <cellStyle name="Normal 16 5 2 7 2" xfId="41357" xr:uid="{00000000-0005-0000-0000-0000AD3C0000}"/>
    <cellStyle name="Normal 16 5 2 8" xfId="27923" xr:uid="{00000000-0005-0000-0000-0000AE3C0000}"/>
    <cellStyle name="Normal 16 5 3" xfId="1235" xr:uid="{00000000-0005-0000-0000-0000AF3C0000}"/>
    <cellStyle name="Normal 16 5 3 2" xfId="2353" xr:uid="{00000000-0005-0000-0000-0000B03C0000}"/>
    <cellStyle name="Normal 16 5 3 2 2" xfId="4590" xr:uid="{00000000-0005-0000-0000-0000B13C0000}"/>
    <cellStyle name="Normal 16 5 3 2 2 2" xfId="13547" xr:uid="{00000000-0005-0000-0000-0000B23C0000}"/>
    <cellStyle name="Normal 16 5 3 2 2 2 2" xfId="26981" xr:uid="{00000000-0005-0000-0000-0000B33C0000}"/>
    <cellStyle name="Normal 16 5 3 2 2 2 2 2" xfId="53893" xr:uid="{00000000-0005-0000-0000-0000B43C0000}"/>
    <cellStyle name="Normal 16 5 3 2 2 2 3" xfId="40459" xr:uid="{00000000-0005-0000-0000-0000B53C0000}"/>
    <cellStyle name="Normal 16 5 3 2 2 3" xfId="9069" xr:uid="{00000000-0005-0000-0000-0000B63C0000}"/>
    <cellStyle name="Normal 16 5 3 2 2 3 2" xfId="22503" xr:uid="{00000000-0005-0000-0000-0000B73C0000}"/>
    <cellStyle name="Normal 16 5 3 2 2 3 2 2" xfId="49415" xr:uid="{00000000-0005-0000-0000-0000B83C0000}"/>
    <cellStyle name="Normal 16 5 3 2 2 3 3" xfId="35981" xr:uid="{00000000-0005-0000-0000-0000B93C0000}"/>
    <cellStyle name="Normal 16 5 3 2 2 4" xfId="18024" xr:uid="{00000000-0005-0000-0000-0000BA3C0000}"/>
    <cellStyle name="Normal 16 5 3 2 2 4 2" xfId="44936" xr:uid="{00000000-0005-0000-0000-0000BB3C0000}"/>
    <cellStyle name="Normal 16 5 3 2 2 5" xfId="31502" xr:uid="{00000000-0005-0000-0000-0000BC3C0000}"/>
    <cellStyle name="Normal 16 5 3 2 3" xfId="11310" xr:uid="{00000000-0005-0000-0000-0000BD3C0000}"/>
    <cellStyle name="Normal 16 5 3 2 3 2" xfId="24744" xr:uid="{00000000-0005-0000-0000-0000BE3C0000}"/>
    <cellStyle name="Normal 16 5 3 2 3 2 2" xfId="51656" xr:uid="{00000000-0005-0000-0000-0000BF3C0000}"/>
    <cellStyle name="Normal 16 5 3 2 3 3" xfId="38222" xr:uid="{00000000-0005-0000-0000-0000C03C0000}"/>
    <cellStyle name="Normal 16 5 3 2 4" xfId="6832" xr:uid="{00000000-0005-0000-0000-0000C13C0000}"/>
    <cellStyle name="Normal 16 5 3 2 4 2" xfId="20266" xr:uid="{00000000-0005-0000-0000-0000C23C0000}"/>
    <cellStyle name="Normal 16 5 3 2 4 2 2" xfId="47178" xr:uid="{00000000-0005-0000-0000-0000C33C0000}"/>
    <cellStyle name="Normal 16 5 3 2 4 3" xfId="33744" xr:uid="{00000000-0005-0000-0000-0000C43C0000}"/>
    <cellStyle name="Normal 16 5 3 2 5" xfId="15787" xr:uid="{00000000-0005-0000-0000-0000C53C0000}"/>
    <cellStyle name="Normal 16 5 3 2 5 2" xfId="42699" xr:uid="{00000000-0005-0000-0000-0000C63C0000}"/>
    <cellStyle name="Normal 16 5 3 2 6" xfId="29265" xr:uid="{00000000-0005-0000-0000-0000C73C0000}"/>
    <cellStyle name="Normal 16 5 3 3" xfId="3472" xr:uid="{00000000-0005-0000-0000-0000C83C0000}"/>
    <cellStyle name="Normal 16 5 3 3 2" xfId="12429" xr:uid="{00000000-0005-0000-0000-0000C93C0000}"/>
    <cellStyle name="Normal 16 5 3 3 2 2" xfId="25863" xr:uid="{00000000-0005-0000-0000-0000CA3C0000}"/>
    <cellStyle name="Normal 16 5 3 3 2 2 2" xfId="52775" xr:uid="{00000000-0005-0000-0000-0000CB3C0000}"/>
    <cellStyle name="Normal 16 5 3 3 2 3" xfId="39341" xr:uid="{00000000-0005-0000-0000-0000CC3C0000}"/>
    <cellStyle name="Normal 16 5 3 3 3" xfId="7951" xr:uid="{00000000-0005-0000-0000-0000CD3C0000}"/>
    <cellStyle name="Normal 16 5 3 3 3 2" xfId="21385" xr:uid="{00000000-0005-0000-0000-0000CE3C0000}"/>
    <cellStyle name="Normal 16 5 3 3 3 2 2" xfId="48297" xr:uid="{00000000-0005-0000-0000-0000CF3C0000}"/>
    <cellStyle name="Normal 16 5 3 3 3 3" xfId="34863" xr:uid="{00000000-0005-0000-0000-0000D03C0000}"/>
    <cellStyle name="Normal 16 5 3 3 4" xfId="16906" xr:uid="{00000000-0005-0000-0000-0000D13C0000}"/>
    <cellStyle name="Normal 16 5 3 3 4 2" xfId="43818" xr:uid="{00000000-0005-0000-0000-0000D23C0000}"/>
    <cellStyle name="Normal 16 5 3 3 5" xfId="30384" xr:uid="{00000000-0005-0000-0000-0000D33C0000}"/>
    <cellStyle name="Normal 16 5 3 4" xfId="10192" xr:uid="{00000000-0005-0000-0000-0000D43C0000}"/>
    <cellStyle name="Normal 16 5 3 4 2" xfId="23626" xr:uid="{00000000-0005-0000-0000-0000D53C0000}"/>
    <cellStyle name="Normal 16 5 3 4 2 2" xfId="50538" xr:uid="{00000000-0005-0000-0000-0000D63C0000}"/>
    <cellStyle name="Normal 16 5 3 4 3" xfId="37104" xr:uid="{00000000-0005-0000-0000-0000D73C0000}"/>
    <cellStyle name="Normal 16 5 3 5" xfId="5714" xr:uid="{00000000-0005-0000-0000-0000D83C0000}"/>
    <cellStyle name="Normal 16 5 3 5 2" xfId="19148" xr:uid="{00000000-0005-0000-0000-0000D93C0000}"/>
    <cellStyle name="Normal 16 5 3 5 2 2" xfId="46060" xr:uid="{00000000-0005-0000-0000-0000DA3C0000}"/>
    <cellStyle name="Normal 16 5 3 5 3" xfId="32626" xr:uid="{00000000-0005-0000-0000-0000DB3C0000}"/>
    <cellStyle name="Normal 16 5 3 6" xfId="14669" xr:uid="{00000000-0005-0000-0000-0000DC3C0000}"/>
    <cellStyle name="Normal 16 5 3 6 2" xfId="41581" xr:uid="{00000000-0005-0000-0000-0000DD3C0000}"/>
    <cellStyle name="Normal 16 5 3 7" xfId="28147" xr:uid="{00000000-0005-0000-0000-0000DE3C0000}"/>
    <cellStyle name="Normal 16 5 4" xfId="1458" xr:uid="{00000000-0005-0000-0000-0000DF3C0000}"/>
    <cellStyle name="Normal 16 5 4 2" xfId="2576" xr:uid="{00000000-0005-0000-0000-0000E03C0000}"/>
    <cellStyle name="Normal 16 5 4 2 2" xfId="4813" xr:uid="{00000000-0005-0000-0000-0000E13C0000}"/>
    <cellStyle name="Normal 16 5 4 2 2 2" xfId="13770" xr:uid="{00000000-0005-0000-0000-0000E23C0000}"/>
    <cellStyle name="Normal 16 5 4 2 2 2 2" xfId="27204" xr:uid="{00000000-0005-0000-0000-0000E33C0000}"/>
    <cellStyle name="Normal 16 5 4 2 2 2 2 2" xfId="54116" xr:uid="{00000000-0005-0000-0000-0000E43C0000}"/>
    <cellStyle name="Normal 16 5 4 2 2 2 3" xfId="40682" xr:uid="{00000000-0005-0000-0000-0000E53C0000}"/>
    <cellStyle name="Normal 16 5 4 2 2 3" xfId="9292" xr:uid="{00000000-0005-0000-0000-0000E63C0000}"/>
    <cellStyle name="Normal 16 5 4 2 2 3 2" xfId="22726" xr:uid="{00000000-0005-0000-0000-0000E73C0000}"/>
    <cellStyle name="Normal 16 5 4 2 2 3 2 2" xfId="49638" xr:uid="{00000000-0005-0000-0000-0000E83C0000}"/>
    <cellStyle name="Normal 16 5 4 2 2 3 3" xfId="36204" xr:uid="{00000000-0005-0000-0000-0000E93C0000}"/>
    <cellStyle name="Normal 16 5 4 2 2 4" xfId="18247" xr:uid="{00000000-0005-0000-0000-0000EA3C0000}"/>
    <cellStyle name="Normal 16 5 4 2 2 4 2" xfId="45159" xr:uid="{00000000-0005-0000-0000-0000EB3C0000}"/>
    <cellStyle name="Normal 16 5 4 2 2 5" xfId="31725" xr:uid="{00000000-0005-0000-0000-0000EC3C0000}"/>
    <cellStyle name="Normal 16 5 4 2 3" xfId="11533" xr:uid="{00000000-0005-0000-0000-0000ED3C0000}"/>
    <cellStyle name="Normal 16 5 4 2 3 2" xfId="24967" xr:uid="{00000000-0005-0000-0000-0000EE3C0000}"/>
    <cellStyle name="Normal 16 5 4 2 3 2 2" xfId="51879" xr:uid="{00000000-0005-0000-0000-0000EF3C0000}"/>
    <cellStyle name="Normal 16 5 4 2 3 3" xfId="38445" xr:uid="{00000000-0005-0000-0000-0000F03C0000}"/>
    <cellStyle name="Normal 16 5 4 2 4" xfId="7055" xr:uid="{00000000-0005-0000-0000-0000F13C0000}"/>
    <cellStyle name="Normal 16 5 4 2 4 2" xfId="20489" xr:uid="{00000000-0005-0000-0000-0000F23C0000}"/>
    <cellStyle name="Normal 16 5 4 2 4 2 2" xfId="47401" xr:uid="{00000000-0005-0000-0000-0000F33C0000}"/>
    <cellStyle name="Normal 16 5 4 2 4 3" xfId="33967" xr:uid="{00000000-0005-0000-0000-0000F43C0000}"/>
    <cellStyle name="Normal 16 5 4 2 5" xfId="16010" xr:uid="{00000000-0005-0000-0000-0000F53C0000}"/>
    <cellStyle name="Normal 16 5 4 2 5 2" xfId="42922" xr:uid="{00000000-0005-0000-0000-0000F63C0000}"/>
    <cellStyle name="Normal 16 5 4 2 6" xfId="29488" xr:uid="{00000000-0005-0000-0000-0000F73C0000}"/>
    <cellStyle name="Normal 16 5 4 3" xfId="3695" xr:uid="{00000000-0005-0000-0000-0000F83C0000}"/>
    <cellStyle name="Normal 16 5 4 3 2" xfId="12652" xr:uid="{00000000-0005-0000-0000-0000F93C0000}"/>
    <cellStyle name="Normal 16 5 4 3 2 2" xfId="26086" xr:uid="{00000000-0005-0000-0000-0000FA3C0000}"/>
    <cellStyle name="Normal 16 5 4 3 2 2 2" xfId="52998" xr:uid="{00000000-0005-0000-0000-0000FB3C0000}"/>
    <cellStyle name="Normal 16 5 4 3 2 3" xfId="39564" xr:uid="{00000000-0005-0000-0000-0000FC3C0000}"/>
    <cellStyle name="Normal 16 5 4 3 3" xfId="8174" xr:uid="{00000000-0005-0000-0000-0000FD3C0000}"/>
    <cellStyle name="Normal 16 5 4 3 3 2" xfId="21608" xr:uid="{00000000-0005-0000-0000-0000FE3C0000}"/>
    <cellStyle name="Normal 16 5 4 3 3 2 2" xfId="48520" xr:uid="{00000000-0005-0000-0000-0000FF3C0000}"/>
    <cellStyle name="Normal 16 5 4 3 3 3" xfId="35086" xr:uid="{00000000-0005-0000-0000-0000003D0000}"/>
    <cellStyle name="Normal 16 5 4 3 4" xfId="17129" xr:uid="{00000000-0005-0000-0000-0000013D0000}"/>
    <cellStyle name="Normal 16 5 4 3 4 2" xfId="44041" xr:uid="{00000000-0005-0000-0000-0000023D0000}"/>
    <cellStyle name="Normal 16 5 4 3 5" xfId="30607" xr:uid="{00000000-0005-0000-0000-0000033D0000}"/>
    <cellStyle name="Normal 16 5 4 4" xfId="10415" xr:uid="{00000000-0005-0000-0000-0000043D0000}"/>
    <cellStyle name="Normal 16 5 4 4 2" xfId="23849" xr:uid="{00000000-0005-0000-0000-0000053D0000}"/>
    <cellStyle name="Normal 16 5 4 4 2 2" xfId="50761" xr:uid="{00000000-0005-0000-0000-0000063D0000}"/>
    <cellStyle name="Normal 16 5 4 4 3" xfId="37327" xr:uid="{00000000-0005-0000-0000-0000073D0000}"/>
    <cellStyle name="Normal 16 5 4 5" xfId="5937" xr:uid="{00000000-0005-0000-0000-0000083D0000}"/>
    <cellStyle name="Normal 16 5 4 5 2" xfId="19371" xr:uid="{00000000-0005-0000-0000-0000093D0000}"/>
    <cellStyle name="Normal 16 5 4 5 2 2" xfId="46283" xr:uid="{00000000-0005-0000-0000-00000A3D0000}"/>
    <cellStyle name="Normal 16 5 4 5 3" xfId="32849" xr:uid="{00000000-0005-0000-0000-00000B3D0000}"/>
    <cellStyle name="Normal 16 5 4 6" xfId="14892" xr:uid="{00000000-0005-0000-0000-00000C3D0000}"/>
    <cellStyle name="Normal 16 5 4 6 2" xfId="41804" xr:uid="{00000000-0005-0000-0000-00000D3D0000}"/>
    <cellStyle name="Normal 16 5 4 7" xfId="28370" xr:uid="{00000000-0005-0000-0000-00000E3D0000}"/>
    <cellStyle name="Normal 16 5 5" xfId="1906" xr:uid="{00000000-0005-0000-0000-00000F3D0000}"/>
    <cellStyle name="Normal 16 5 5 2" xfId="4143" xr:uid="{00000000-0005-0000-0000-0000103D0000}"/>
    <cellStyle name="Normal 16 5 5 2 2" xfId="13100" xr:uid="{00000000-0005-0000-0000-0000113D0000}"/>
    <cellStyle name="Normal 16 5 5 2 2 2" xfId="26534" xr:uid="{00000000-0005-0000-0000-0000123D0000}"/>
    <cellStyle name="Normal 16 5 5 2 2 2 2" xfId="53446" xr:uid="{00000000-0005-0000-0000-0000133D0000}"/>
    <cellStyle name="Normal 16 5 5 2 2 3" xfId="40012" xr:uid="{00000000-0005-0000-0000-0000143D0000}"/>
    <cellStyle name="Normal 16 5 5 2 3" xfId="8622" xr:uid="{00000000-0005-0000-0000-0000153D0000}"/>
    <cellStyle name="Normal 16 5 5 2 3 2" xfId="22056" xr:uid="{00000000-0005-0000-0000-0000163D0000}"/>
    <cellStyle name="Normal 16 5 5 2 3 2 2" xfId="48968" xr:uid="{00000000-0005-0000-0000-0000173D0000}"/>
    <cellStyle name="Normal 16 5 5 2 3 3" xfId="35534" xr:uid="{00000000-0005-0000-0000-0000183D0000}"/>
    <cellStyle name="Normal 16 5 5 2 4" xfId="17577" xr:uid="{00000000-0005-0000-0000-0000193D0000}"/>
    <cellStyle name="Normal 16 5 5 2 4 2" xfId="44489" xr:uid="{00000000-0005-0000-0000-00001A3D0000}"/>
    <cellStyle name="Normal 16 5 5 2 5" xfId="31055" xr:uid="{00000000-0005-0000-0000-00001B3D0000}"/>
    <cellStyle name="Normal 16 5 5 3" xfId="10863" xr:uid="{00000000-0005-0000-0000-00001C3D0000}"/>
    <cellStyle name="Normal 16 5 5 3 2" xfId="24297" xr:uid="{00000000-0005-0000-0000-00001D3D0000}"/>
    <cellStyle name="Normal 16 5 5 3 2 2" xfId="51209" xr:uid="{00000000-0005-0000-0000-00001E3D0000}"/>
    <cellStyle name="Normal 16 5 5 3 3" xfId="37775" xr:uid="{00000000-0005-0000-0000-00001F3D0000}"/>
    <cellStyle name="Normal 16 5 5 4" xfId="6385" xr:uid="{00000000-0005-0000-0000-0000203D0000}"/>
    <cellStyle name="Normal 16 5 5 4 2" xfId="19819" xr:uid="{00000000-0005-0000-0000-0000213D0000}"/>
    <cellStyle name="Normal 16 5 5 4 2 2" xfId="46731" xr:uid="{00000000-0005-0000-0000-0000223D0000}"/>
    <cellStyle name="Normal 16 5 5 4 3" xfId="33297" xr:uid="{00000000-0005-0000-0000-0000233D0000}"/>
    <cellStyle name="Normal 16 5 5 5" xfId="15340" xr:uid="{00000000-0005-0000-0000-0000243D0000}"/>
    <cellStyle name="Normal 16 5 5 5 2" xfId="42252" xr:uid="{00000000-0005-0000-0000-0000253D0000}"/>
    <cellStyle name="Normal 16 5 5 6" xfId="28818" xr:uid="{00000000-0005-0000-0000-0000263D0000}"/>
    <cellStyle name="Normal 16 5 6" xfId="3025" xr:uid="{00000000-0005-0000-0000-0000273D0000}"/>
    <cellStyle name="Normal 16 5 6 2" xfId="11982" xr:uid="{00000000-0005-0000-0000-0000283D0000}"/>
    <cellStyle name="Normal 16 5 6 2 2" xfId="25416" xr:uid="{00000000-0005-0000-0000-0000293D0000}"/>
    <cellStyle name="Normal 16 5 6 2 2 2" xfId="52328" xr:uid="{00000000-0005-0000-0000-00002A3D0000}"/>
    <cellStyle name="Normal 16 5 6 2 3" xfId="38894" xr:uid="{00000000-0005-0000-0000-00002B3D0000}"/>
    <cellStyle name="Normal 16 5 6 3" xfId="7504" xr:uid="{00000000-0005-0000-0000-00002C3D0000}"/>
    <cellStyle name="Normal 16 5 6 3 2" xfId="20938" xr:uid="{00000000-0005-0000-0000-00002D3D0000}"/>
    <cellStyle name="Normal 16 5 6 3 2 2" xfId="47850" xr:uid="{00000000-0005-0000-0000-00002E3D0000}"/>
    <cellStyle name="Normal 16 5 6 3 3" xfId="34416" xr:uid="{00000000-0005-0000-0000-00002F3D0000}"/>
    <cellStyle name="Normal 16 5 6 4" xfId="16459" xr:uid="{00000000-0005-0000-0000-0000303D0000}"/>
    <cellStyle name="Normal 16 5 6 4 2" xfId="43371" xr:uid="{00000000-0005-0000-0000-0000313D0000}"/>
    <cellStyle name="Normal 16 5 6 5" xfId="29937" xr:uid="{00000000-0005-0000-0000-0000323D0000}"/>
    <cellStyle name="Normal 16 5 7" xfId="9745" xr:uid="{00000000-0005-0000-0000-0000333D0000}"/>
    <cellStyle name="Normal 16 5 7 2" xfId="23179" xr:uid="{00000000-0005-0000-0000-0000343D0000}"/>
    <cellStyle name="Normal 16 5 7 2 2" xfId="50091" xr:uid="{00000000-0005-0000-0000-0000353D0000}"/>
    <cellStyle name="Normal 16 5 7 3" xfId="36657" xr:uid="{00000000-0005-0000-0000-0000363D0000}"/>
    <cellStyle name="Normal 16 5 8" xfId="5267" xr:uid="{00000000-0005-0000-0000-0000373D0000}"/>
    <cellStyle name="Normal 16 5 8 2" xfId="18701" xr:uid="{00000000-0005-0000-0000-0000383D0000}"/>
    <cellStyle name="Normal 16 5 8 2 2" xfId="45613" xr:uid="{00000000-0005-0000-0000-0000393D0000}"/>
    <cellStyle name="Normal 16 5 8 3" xfId="32179" xr:uid="{00000000-0005-0000-0000-00003A3D0000}"/>
    <cellStyle name="Normal 16 5 9" xfId="14222" xr:uid="{00000000-0005-0000-0000-00003B3D0000}"/>
    <cellStyle name="Normal 16 5 9 2" xfId="41134" xr:uid="{00000000-0005-0000-0000-00003C3D0000}"/>
    <cellStyle name="Normal 16 6" xfId="938" xr:uid="{00000000-0005-0000-0000-00003D3D0000}"/>
    <cellStyle name="Normal 16 6 2" xfId="1609" xr:uid="{00000000-0005-0000-0000-00003E3D0000}"/>
    <cellStyle name="Normal 16 6 2 2" xfId="2727" xr:uid="{00000000-0005-0000-0000-00003F3D0000}"/>
    <cellStyle name="Normal 16 6 2 2 2" xfId="4964" xr:uid="{00000000-0005-0000-0000-0000403D0000}"/>
    <cellStyle name="Normal 16 6 2 2 2 2" xfId="13921" xr:uid="{00000000-0005-0000-0000-0000413D0000}"/>
    <cellStyle name="Normal 16 6 2 2 2 2 2" xfId="27355" xr:uid="{00000000-0005-0000-0000-0000423D0000}"/>
    <cellStyle name="Normal 16 6 2 2 2 2 2 2" xfId="54267" xr:uid="{00000000-0005-0000-0000-0000433D0000}"/>
    <cellStyle name="Normal 16 6 2 2 2 2 3" xfId="40833" xr:uid="{00000000-0005-0000-0000-0000443D0000}"/>
    <cellStyle name="Normal 16 6 2 2 2 3" xfId="9443" xr:uid="{00000000-0005-0000-0000-0000453D0000}"/>
    <cellStyle name="Normal 16 6 2 2 2 3 2" xfId="22877" xr:uid="{00000000-0005-0000-0000-0000463D0000}"/>
    <cellStyle name="Normal 16 6 2 2 2 3 2 2" xfId="49789" xr:uid="{00000000-0005-0000-0000-0000473D0000}"/>
    <cellStyle name="Normal 16 6 2 2 2 3 3" xfId="36355" xr:uid="{00000000-0005-0000-0000-0000483D0000}"/>
    <cellStyle name="Normal 16 6 2 2 2 4" xfId="18398" xr:uid="{00000000-0005-0000-0000-0000493D0000}"/>
    <cellStyle name="Normal 16 6 2 2 2 4 2" xfId="45310" xr:uid="{00000000-0005-0000-0000-00004A3D0000}"/>
    <cellStyle name="Normal 16 6 2 2 2 5" xfId="31876" xr:uid="{00000000-0005-0000-0000-00004B3D0000}"/>
    <cellStyle name="Normal 16 6 2 2 3" xfId="11684" xr:uid="{00000000-0005-0000-0000-00004C3D0000}"/>
    <cellStyle name="Normal 16 6 2 2 3 2" xfId="25118" xr:uid="{00000000-0005-0000-0000-00004D3D0000}"/>
    <cellStyle name="Normal 16 6 2 2 3 2 2" xfId="52030" xr:uid="{00000000-0005-0000-0000-00004E3D0000}"/>
    <cellStyle name="Normal 16 6 2 2 3 3" xfId="38596" xr:uid="{00000000-0005-0000-0000-00004F3D0000}"/>
    <cellStyle name="Normal 16 6 2 2 4" xfId="7206" xr:uid="{00000000-0005-0000-0000-0000503D0000}"/>
    <cellStyle name="Normal 16 6 2 2 4 2" xfId="20640" xr:uid="{00000000-0005-0000-0000-0000513D0000}"/>
    <cellStyle name="Normal 16 6 2 2 4 2 2" xfId="47552" xr:uid="{00000000-0005-0000-0000-0000523D0000}"/>
    <cellStyle name="Normal 16 6 2 2 4 3" xfId="34118" xr:uid="{00000000-0005-0000-0000-0000533D0000}"/>
    <cellStyle name="Normal 16 6 2 2 5" xfId="16161" xr:uid="{00000000-0005-0000-0000-0000543D0000}"/>
    <cellStyle name="Normal 16 6 2 2 5 2" xfId="43073" xr:uid="{00000000-0005-0000-0000-0000553D0000}"/>
    <cellStyle name="Normal 16 6 2 2 6" xfId="29639" xr:uid="{00000000-0005-0000-0000-0000563D0000}"/>
    <cellStyle name="Normal 16 6 2 3" xfId="3846" xr:uid="{00000000-0005-0000-0000-0000573D0000}"/>
    <cellStyle name="Normal 16 6 2 3 2" xfId="12803" xr:uid="{00000000-0005-0000-0000-0000583D0000}"/>
    <cellStyle name="Normal 16 6 2 3 2 2" xfId="26237" xr:uid="{00000000-0005-0000-0000-0000593D0000}"/>
    <cellStyle name="Normal 16 6 2 3 2 2 2" xfId="53149" xr:uid="{00000000-0005-0000-0000-00005A3D0000}"/>
    <cellStyle name="Normal 16 6 2 3 2 3" xfId="39715" xr:uid="{00000000-0005-0000-0000-00005B3D0000}"/>
    <cellStyle name="Normal 16 6 2 3 3" xfId="8325" xr:uid="{00000000-0005-0000-0000-00005C3D0000}"/>
    <cellStyle name="Normal 16 6 2 3 3 2" xfId="21759" xr:uid="{00000000-0005-0000-0000-00005D3D0000}"/>
    <cellStyle name="Normal 16 6 2 3 3 2 2" xfId="48671" xr:uid="{00000000-0005-0000-0000-00005E3D0000}"/>
    <cellStyle name="Normal 16 6 2 3 3 3" xfId="35237" xr:uid="{00000000-0005-0000-0000-00005F3D0000}"/>
    <cellStyle name="Normal 16 6 2 3 4" xfId="17280" xr:uid="{00000000-0005-0000-0000-0000603D0000}"/>
    <cellStyle name="Normal 16 6 2 3 4 2" xfId="44192" xr:uid="{00000000-0005-0000-0000-0000613D0000}"/>
    <cellStyle name="Normal 16 6 2 3 5" xfId="30758" xr:uid="{00000000-0005-0000-0000-0000623D0000}"/>
    <cellStyle name="Normal 16 6 2 4" xfId="10566" xr:uid="{00000000-0005-0000-0000-0000633D0000}"/>
    <cellStyle name="Normal 16 6 2 4 2" xfId="24000" xr:uid="{00000000-0005-0000-0000-0000643D0000}"/>
    <cellStyle name="Normal 16 6 2 4 2 2" xfId="50912" xr:uid="{00000000-0005-0000-0000-0000653D0000}"/>
    <cellStyle name="Normal 16 6 2 4 3" xfId="37478" xr:uid="{00000000-0005-0000-0000-0000663D0000}"/>
    <cellStyle name="Normal 16 6 2 5" xfId="6088" xr:uid="{00000000-0005-0000-0000-0000673D0000}"/>
    <cellStyle name="Normal 16 6 2 5 2" xfId="19522" xr:uid="{00000000-0005-0000-0000-0000683D0000}"/>
    <cellStyle name="Normal 16 6 2 5 2 2" xfId="46434" xr:uid="{00000000-0005-0000-0000-0000693D0000}"/>
    <cellStyle name="Normal 16 6 2 5 3" xfId="33000" xr:uid="{00000000-0005-0000-0000-00006A3D0000}"/>
    <cellStyle name="Normal 16 6 2 6" xfId="15043" xr:uid="{00000000-0005-0000-0000-00006B3D0000}"/>
    <cellStyle name="Normal 16 6 2 6 2" xfId="41955" xr:uid="{00000000-0005-0000-0000-00006C3D0000}"/>
    <cellStyle name="Normal 16 6 2 7" xfId="28521" xr:uid="{00000000-0005-0000-0000-00006D3D0000}"/>
    <cellStyle name="Normal 16 6 3" xfId="2057" xr:uid="{00000000-0005-0000-0000-00006E3D0000}"/>
    <cellStyle name="Normal 16 6 3 2" xfId="4294" xr:uid="{00000000-0005-0000-0000-00006F3D0000}"/>
    <cellStyle name="Normal 16 6 3 2 2" xfId="13251" xr:uid="{00000000-0005-0000-0000-0000703D0000}"/>
    <cellStyle name="Normal 16 6 3 2 2 2" xfId="26685" xr:uid="{00000000-0005-0000-0000-0000713D0000}"/>
    <cellStyle name="Normal 16 6 3 2 2 2 2" xfId="53597" xr:uid="{00000000-0005-0000-0000-0000723D0000}"/>
    <cellStyle name="Normal 16 6 3 2 2 3" xfId="40163" xr:uid="{00000000-0005-0000-0000-0000733D0000}"/>
    <cellStyle name="Normal 16 6 3 2 3" xfId="8773" xr:uid="{00000000-0005-0000-0000-0000743D0000}"/>
    <cellStyle name="Normal 16 6 3 2 3 2" xfId="22207" xr:uid="{00000000-0005-0000-0000-0000753D0000}"/>
    <cellStyle name="Normal 16 6 3 2 3 2 2" xfId="49119" xr:uid="{00000000-0005-0000-0000-0000763D0000}"/>
    <cellStyle name="Normal 16 6 3 2 3 3" xfId="35685" xr:uid="{00000000-0005-0000-0000-0000773D0000}"/>
    <cellStyle name="Normal 16 6 3 2 4" xfId="17728" xr:uid="{00000000-0005-0000-0000-0000783D0000}"/>
    <cellStyle name="Normal 16 6 3 2 4 2" xfId="44640" xr:uid="{00000000-0005-0000-0000-0000793D0000}"/>
    <cellStyle name="Normal 16 6 3 2 5" xfId="31206" xr:uid="{00000000-0005-0000-0000-00007A3D0000}"/>
    <cellStyle name="Normal 16 6 3 3" xfId="11014" xr:uid="{00000000-0005-0000-0000-00007B3D0000}"/>
    <cellStyle name="Normal 16 6 3 3 2" xfId="24448" xr:uid="{00000000-0005-0000-0000-00007C3D0000}"/>
    <cellStyle name="Normal 16 6 3 3 2 2" xfId="51360" xr:uid="{00000000-0005-0000-0000-00007D3D0000}"/>
    <cellStyle name="Normal 16 6 3 3 3" xfId="37926" xr:uid="{00000000-0005-0000-0000-00007E3D0000}"/>
    <cellStyle name="Normal 16 6 3 4" xfId="6536" xr:uid="{00000000-0005-0000-0000-00007F3D0000}"/>
    <cellStyle name="Normal 16 6 3 4 2" xfId="19970" xr:uid="{00000000-0005-0000-0000-0000803D0000}"/>
    <cellStyle name="Normal 16 6 3 4 2 2" xfId="46882" xr:uid="{00000000-0005-0000-0000-0000813D0000}"/>
    <cellStyle name="Normal 16 6 3 4 3" xfId="33448" xr:uid="{00000000-0005-0000-0000-0000823D0000}"/>
    <cellStyle name="Normal 16 6 3 5" xfId="15491" xr:uid="{00000000-0005-0000-0000-0000833D0000}"/>
    <cellStyle name="Normal 16 6 3 5 2" xfId="42403" xr:uid="{00000000-0005-0000-0000-0000843D0000}"/>
    <cellStyle name="Normal 16 6 3 6" xfId="28969" xr:uid="{00000000-0005-0000-0000-0000853D0000}"/>
    <cellStyle name="Normal 16 6 4" xfId="3176" xr:uid="{00000000-0005-0000-0000-0000863D0000}"/>
    <cellStyle name="Normal 16 6 4 2" xfId="12133" xr:uid="{00000000-0005-0000-0000-0000873D0000}"/>
    <cellStyle name="Normal 16 6 4 2 2" xfId="25567" xr:uid="{00000000-0005-0000-0000-0000883D0000}"/>
    <cellStyle name="Normal 16 6 4 2 2 2" xfId="52479" xr:uid="{00000000-0005-0000-0000-0000893D0000}"/>
    <cellStyle name="Normal 16 6 4 2 3" xfId="39045" xr:uid="{00000000-0005-0000-0000-00008A3D0000}"/>
    <cellStyle name="Normal 16 6 4 3" xfId="7655" xr:uid="{00000000-0005-0000-0000-00008B3D0000}"/>
    <cellStyle name="Normal 16 6 4 3 2" xfId="21089" xr:uid="{00000000-0005-0000-0000-00008C3D0000}"/>
    <cellStyle name="Normal 16 6 4 3 2 2" xfId="48001" xr:uid="{00000000-0005-0000-0000-00008D3D0000}"/>
    <cellStyle name="Normal 16 6 4 3 3" xfId="34567" xr:uid="{00000000-0005-0000-0000-00008E3D0000}"/>
    <cellStyle name="Normal 16 6 4 4" xfId="16610" xr:uid="{00000000-0005-0000-0000-00008F3D0000}"/>
    <cellStyle name="Normal 16 6 4 4 2" xfId="43522" xr:uid="{00000000-0005-0000-0000-0000903D0000}"/>
    <cellStyle name="Normal 16 6 4 5" xfId="30088" xr:uid="{00000000-0005-0000-0000-0000913D0000}"/>
    <cellStyle name="Normal 16 6 5" xfId="9896" xr:uid="{00000000-0005-0000-0000-0000923D0000}"/>
    <cellStyle name="Normal 16 6 5 2" xfId="23330" xr:uid="{00000000-0005-0000-0000-0000933D0000}"/>
    <cellStyle name="Normal 16 6 5 2 2" xfId="50242" xr:uid="{00000000-0005-0000-0000-0000943D0000}"/>
    <cellStyle name="Normal 16 6 5 3" xfId="36808" xr:uid="{00000000-0005-0000-0000-0000953D0000}"/>
    <cellStyle name="Normal 16 6 6" xfId="5418" xr:uid="{00000000-0005-0000-0000-0000963D0000}"/>
    <cellStyle name="Normal 16 6 6 2" xfId="18852" xr:uid="{00000000-0005-0000-0000-0000973D0000}"/>
    <cellStyle name="Normal 16 6 6 2 2" xfId="45764" xr:uid="{00000000-0005-0000-0000-0000983D0000}"/>
    <cellStyle name="Normal 16 6 6 3" xfId="32330" xr:uid="{00000000-0005-0000-0000-0000993D0000}"/>
    <cellStyle name="Normal 16 6 7" xfId="14373" xr:uid="{00000000-0005-0000-0000-00009A3D0000}"/>
    <cellStyle name="Normal 16 6 7 2" xfId="41285" xr:uid="{00000000-0005-0000-0000-00009B3D0000}"/>
    <cellStyle name="Normal 16 6 8" xfId="27851" xr:uid="{00000000-0005-0000-0000-00009C3D0000}"/>
    <cellStyle name="Normal 16 7" xfId="1163" xr:uid="{00000000-0005-0000-0000-00009D3D0000}"/>
    <cellStyle name="Normal 16 7 2" xfId="2281" xr:uid="{00000000-0005-0000-0000-00009E3D0000}"/>
    <cellStyle name="Normal 16 7 2 2" xfId="4518" xr:uid="{00000000-0005-0000-0000-00009F3D0000}"/>
    <cellStyle name="Normal 16 7 2 2 2" xfId="13475" xr:uid="{00000000-0005-0000-0000-0000A03D0000}"/>
    <cellStyle name="Normal 16 7 2 2 2 2" xfId="26909" xr:uid="{00000000-0005-0000-0000-0000A13D0000}"/>
    <cellStyle name="Normal 16 7 2 2 2 2 2" xfId="53821" xr:uid="{00000000-0005-0000-0000-0000A23D0000}"/>
    <cellStyle name="Normal 16 7 2 2 2 3" xfId="40387" xr:uid="{00000000-0005-0000-0000-0000A33D0000}"/>
    <cellStyle name="Normal 16 7 2 2 3" xfId="8997" xr:uid="{00000000-0005-0000-0000-0000A43D0000}"/>
    <cellStyle name="Normal 16 7 2 2 3 2" xfId="22431" xr:uid="{00000000-0005-0000-0000-0000A53D0000}"/>
    <cellStyle name="Normal 16 7 2 2 3 2 2" xfId="49343" xr:uid="{00000000-0005-0000-0000-0000A63D0000}"/>
    <cellStyle name="Normal 16 7 2 2 3 3" xfId="35909" xr:uid="{00000000-0005-0000-0000-0000A73D0000}"/>
    <cellStyle name="Normal 16 7 2 2 4" xfId="17952" xr:uid="{00000000-0005-0000-0000-0000A83D0000}"/>
    <cellStyle name="Normal 16 7 2 2 4 2" xfId="44864" xr:uid="{00000000-0005-0000-0000-0000A93D0000}"/>
    <cellStyle name="Normal 16 7 2 2 5" xfId="31430" xr:uid="{00000000-0005-0000-0000-0000AA3D0000}"/>
    <cellStyle name="Normal 16 7 2 3" xfId="11238" xr:uid="{00000000-0005-0000-0000-0000AB3D0000}"/>
    <cellStyle name="Normal 16 7 2 3 2" xfId="24672" xr:uid="{00000000-0005-0000-0000-0000AC3D0000}"/>
    <cellStyle name="Normal 16 7 2 3 2 2" xfId="51584" xr:uid="{00000000-0005-0000-0000-0000AD3D0000}"/>
    <cellStyle name="Normal 16 7 2 3 3" xfId="38150" xr:uid="{00000000-0005-0000-0000-0000AE3D0000}"/>
    <cellStyle name="Normal 16 7 2 4" xfId="6760" xr:uid="{00000000-0005-0000-0000-0000AF3D0000}"/>
    <cellStyle name="Normal 16 7 2 4 2" xfId="20194" xr:uid="{00000000-0005-0000-0000-0000B03D0000}"/>
    <cellStyle name="Normal 16 7 2 4 2 2" xfId="47106" xr:uid="{00000000-0005-0000-0000-0000B13D0000}"/>
    <cellStyle name="Normal 16 7 2 4 3" xfId="33672" xr:uid="{00000000-0005-0000-0000-0000B23D0000}"/>
    <cellStyle name="Normal 16 7 2 5" xfId="15715" xr:uid="{00000000-0005-0000-0000-0000B33D0000}"/>
    <cellStyle name="Normal 16 7 2 5 2" xfId="42627" xr:uid="{00000000-0005-0000-0000-0000B43D0000}"/>
    <cellStyle name="Normal 16 7 2 6" xfId="29193" xr:uid="{00000000-0005-0000-0000-0000B53D0000}"/>
    <cellStyle name="Normal 16 7 3" xfId="3400" xr:uid="{00000000-0005-0000-0000-0000B63D0000}"/>
    <cellStyle name="Normal 16 7 3 2" xfId="12357" xr:uid="{00000000-0005-0000-0000-0000B73D0000}"/>
    <cellStyle name="Normal 16 7 3 2 2" xfId="25791" xr:uid="{00000000-0005-0000-0000-0000B83D0000}"/>
    <cellStyle name="Normal 16 7 3 2 2 2" xfId="52703" xr:uid="{00000000-0005-0000-0000-0000B93D0000}"/>
    <cellStyle name="Normal 16 7 3 2 3" xfId="39269" xr:uid="{00000000-0005-0000-0000-0000BA3D0000}"/>
    <cellStyle name="Normal 16 7 3 3" xfId="7879" xr:uid="{00000000-0005-0000-0000-0000BB3D0000}"/>
    <cellStyle name="Normal 16 7 3 3 2" xfId="21313" xr:uid="{00000000-0005-0000-0000-0000BC3D0000}"/>
    <cellStyle name="Normal 16 7 3 3 2 2" xfId="48225" xr:uid="{00000000-0005-0000-0000-0000BD3D0000}"/>
    <cellStyle name="Normal 16 7 3 3 3" xfId="34791" xr:uid="{00000000-0005-0000-0000-0000BE3D0000}"/>
    <cellStyle name="Normal 16 7 3 4" xfId="16834" xr:uid="{00000000-0005-0000-0000-0000BF3D0000}"/>
    <cellStyle name="Normal 16 7 3 4 2" xfId="43746" xr:uid="{00000000-0005-0000-0000-0000C03D0000}"/>
    <cellStyle name="Normal 16 7 3 5" xfId="30312" xr:uid="{00000000-0005-0000-0000-0000C13D0000}"/>
    <cellStyle name="Normal 16 7 4" xfId="10120" xr:uid="{00000000-0005-0000-0000-0000C23D0000}"/>
    <cellStyle name="Normal 16 7 4 2" xfId="23554" xr:uid="{00000000-0005-0000-0000-0000C33D0000}"/>
    <cellStyle name="Normal 16 7 4 2 2" xfId="50466" xr:uid="{00000000-0005-0000-0000-0000C43D0000}"/>
    <cellStyle name="Normal 16 7 4 3" xfId="37032" xr:uid="{00000000-0005-0000-0000-0000C53D0000}"/>
    <cellStyle name="Normal 16 7 5" xfId="5642" xr:uid="{00000000-0005-0000-0000-0000C63D0000}"/>
    <cellStyle name="Normal 16 7 5 2" xfId="19076" xr:uid="{00000000-0005-0000-0000-0000C73D0000}"/>
    <cellStyle name="Normal 16 7 5 2 2" xfId="45988" xr:uid="{00000000-0005-0000-0000-0000C83D0000}"/>
    <cellStyle name="Normal 16 7 5 3" xfId="32554" xr:uid="{00000000-0005-0000-0000-0000C93D0000}"/>
    <cellStyle name="Normal 16 7 6" xfId="14597" xr:uid="{00000000-0005-0000-0000-0000CA3D0000}"/>
    <cellStyle name="Normal 16 7 6 2" xfId="41509" xr:uid="{00000000-0005-0000-0000-0000CB3D0000}"/>
    <cellStyle name="Normal 16 7 7" xfId="28075" xr:uid="{00000000-0005-0000-0000-0000CC3D0000}"/>
    <cellStyle name="Normal 16 8" xfId="1386" xr:uid="{00000000-0005-0000-0000-0000CD3D0000}"/>
    <cellStyle name="Normal 16 8 2" xfId="2504" xr:uid="{00000000-0005-0000-0000-0000CE3D0000}"/>
    <cellStyle name="Normal 16 8 2 2" xfId="4741" xr:uid="{00000000-0005-0000-0000-0000CF3D0000}"/>
    <cellStyle name="Normal 16 8 2 2 2" xfId="13698" xr:uid="{00000000-0005-0000-0000-0000D03D0000}"/>
    <cellStyle name="Normal 16 8 2 2 2 2" xfId="27132" xr:uid="{00000000-0005-0000-0000-0000D13D0000}"/>
    <cellStyle name="Normal 16 8 2 2 2 2 2" xfId="54044" xr:uid="{00000000-0005-0000-0000-0000D23D0000}"/>
    <cellStyle name="Normal 16 8 2 2 2 3" xfId="40610" xr:uid="{00000000-0005-0000-0000-0000D33D0000}"/>
    <cellStyle name="Normal 16 8 2 2 3" xfId="9220" xr:uid="{00000000-0005-0000-0000-0000D43D0000}"/>
    <cellStyle name="Normal 16 8 2 2 3 2" xfId="22654" xr:uid="{00000000-0005-0000-0000-0000D53D0000}"/>
    <cellStyle name="Normal 16 8 2 2 3 2 2" xfId="49566" xr:uid="{00000000-0005-0000-0000-0000D63D0000}"/>
    <cellStyle name="Normal 16 8 2 2 3 3" xfId="36132" xr:uid="{00000000-0005-0000-0000-0000D73D0000}"/>
    <cellStyle name="Normal 16 8 2 2 4" xfId="18175" xr:uid="{00000000-0005-0000-0000-0000D83D0000}"/>
    <cellStyle name="Normal 16 8 2 2 4 2" xfId="45087" xr:uid="{00000000-0005-0000-0000-0000D93D0000}"/>
    <cellStyle name="Normal 16 8 2 2 5" xfId="31653" xr:uid="{00000000-0005-0000-0000-0000DA3D0000}"/>
    <cellStyle name="Normal 16 8 2 3" xfId="11461" xr:uid="{00000000-0005-0000-0000-0000DB3D0000}"/>
    <cellStyle name="Normal 16 8 2 3 2" xfId="24895" xr:uid="{00000000-0005-0000-0000-0000DC3D0000}"/>
    <cellStyle name="Normal 16 8 2 3 2 2" xfId="51807" xr:uid="{00000000-0005-0000-0000-0000DD3D0000}"/>
    <cellStyle name="Normal 16 8 2 3 3" xfId="38373" xr:uid="{00000000-0005-0000-0000-0000DE3D0000}"/>
    <cellStyle name="Normal 16 8 2 4" xfId="6983" xr:uid="{00000000-0005-0000-0000-0000DF3D0000}"/>
    <cellStyle name="Normal 16 8 2 4 2" xfId="20417" xr:uid="{00000000-0005-0000-0000-0000E03D0000}"/>
    <cellStyle name="Normal 16 8 2 4 2 2" xfId="47329" xr:uid="{00000000-0005-0000-0000-0000E13D0000}"/>
    <cellStyle name="Normal 16 8 2 4 3" xfId="33895" xr:uid="{00000000-0005-0000-0000-0000E23D0000}"/>
    <cellStyle name="Normal 16 8 2 5" xfId="15938" xr:uid="{00000000-0005-0000-0000-0000E33D0000}"/>
    <cellStyle name="Normal 16 8 2 5 2" xfId="42850" xr:uid="{00000000-0005-0000-0000-0000E43D0000}"/>
    <cellStyle name="Normal 16 8 2 6" xfId="29416" xr:uid="{00000000-0005-0000-0000-0000E53D0000}"/>
    <cellStyle name="Normal 16 8 3" xfId="3623" xr:uid="{00000000-0005-0000-0000-0000E63D0000}"/>
    <cellStyle name="Normal 16 8 3 2" xfId="12580" xr:uid="{00000000-0005-0000-0000-0000E73D0000}"/>
    <cellStyle name="Normal 16 8 3 2 2" xfId="26014" xr:uid="{00000000-0005-0000-0000-0000E83D0000}"/>
    <cellStyle name="Normal 16 8 3 2 2 2" xfId="52926" xr:uid="{00000000-0005-0000-0000-0000E93D0000}"/>
    <cellStyle name="Normal 16 8 3 2 3" xfId="39492" xr:uid="{00000000-0005-0000-0000-0000EA3D0000}"/>
    <cellStyle name="Normal 16 8 3 3" xfId="8102" xr:uid="{00000000-0005-0000-0000-0000EB3D0000}"/>
    <cellStyle name="Normal 16 8 3 3 2" xfId="21536" xr:uid="{00000000-0005-0000-0000-0000EC3D0000}"/>
    <cellStyle name="Normal 16 8 3 3 2 2" xfId="48448" xr:uid="{00000000-0005-0000-0000-0000ED3D0000}"/>
    <cellStyle name="Normal 16 8 3 3 3" xfId="35014" xr:uid="{00000000-0005-0000-0000-0000EE3D0000}"/>
    <cellStyle name="Normal 16 8 3 4" xfId="17057" xr:uid="{00000000-0005-0000-0000-0000EF3D0000}"/>
    <cellStyle name="Normal 16 8 3 4 2" xfId="43969" xr:uid="{00000000-0005-0000-0000-0000F03D0000}"/>
    <cellStyle name="Normal 16 8 3 5" xfId="30535" xr:uid="{00000000-0005-0000-0000-0000F13D0000}"/>
    <cellStyle name="Normal 16 8 4" xfId="10343" xr:uid="{00000000-0005-0000-0000-0000F23D0000}"/>
    <cellStyle name="Normal 16 8 4 2" xfId="23777" xr:uid="{00000000-0005-0000-0000-0000F33D0000}"/>
    <cellStyle name="Normal 16 8 4 2 2" xfId="50689" xr:uid="{00000000-0005-0000-0000-0000F43D0000}"/>
    <cellStyle name="Normal 16 8 4 3" xfId="37255" xr:uid="{00000000-0005-0000-0000-0000F53D0000}"/>
    <cellStyle name="Normal 16 8 5" xfId="5865" xr:uid="{00000000-0005-0000-0000-0000F63D0000}"/>
    <cellStyle name="Normal 16 8 5 2" xfId="19299" xr:uid="{00000000-0005-0000-0000-0000F73D0000}"/>
    <cellStyle name="Normal 16 8 5 2 2" xfId="46211" xr:uid="{00000000-0005-0000-0000-0000F83D0000}"/>
    <cellStyle name="Normal 16 8 5 3" xfId="32777" xr:uid="{00000000-0005-0000-0000-0000F93D0000}"/>
    <cellStyle name="Normal 16 8 6" xfId="14820" xr:uid="{00000000-0005-0000-0000-0000FA3D0000}"/>
    <cellStyle name="Normal 16 8 6 2" xfId="41732" xr:uid="{00000000-0005-0000-0000-0000FB3D0000}"/>
    <cellStyle name="Normal 16 8 7" xfId="28298" xr:uid="{00000000-0005-0000-0000-0000FC3D0000}"/>
    <cellStyle name="Normal 16 9" xfId="1834" xr:uid="{00000000-0005-0000-0000-0000FD3D0000}"/>
    <cellStyle name="Normal 16 9 2" xfId="4071" xr:uid="{00000000-0005-0000-0000-0000FE3D0000}"/>
    <cellStyle name="Normal 16 9 2 2" xfId="13028" xr:uid="{00000000-0005-0000-0000-0000FF3D0000}"/>
    <cellStyle name="Normal 16 9 2 2 2" xfId="26462" xr:uid="{00000000-0005-0000-0000-0000003E0000}"/>
    <cellStyle name="Normal 16 9 2 2 2 2" xfId="53374" xr:uid="{00000000-0005-0000-0000-0000013E0000}"/>
    <cellStyle name="Normal 16 9 2 2 3" xfId="39940" xr:uid="{00000000-0005-0000-0000-0000023E0000}"/>
    <cellStyle name="Normal 16 9 2 3" xfId="8550" xr:uid="{00000000-0005-0000-0000-0000033E0000}"/>
    <cellStyle name="Normal 16 9 2 3 2" xfId="21984" xr:uid="{00000000-0005-0000-0000-0000043E0000}"/>
    <cellStyle name="Normal 16 9 2 3 2 2" xfId="48896" xr:uid="{00000000-0005-0000-0000-0000053E0000}"/>
    <cellStyle name="Normal 16 9 2 3 3" xfId="35462" xr:uid="{00000000-0005-0000-0000-0000063E0000}"/>
    <cellStyle name="Normal 16 9 2 4" xfId="17505" xr:uid="{00000000-0005-0000-0000-0000073E0000}"/>
    <cellStyle name="Normal 16 9 2 4 2" xfId="44417" xr:uid="{00000000-0005-0000-0000-0000083E0000}"/>
    <cellStyle name="Normal 16 9 2 5" xfId="30983" xr:uid="{00000000-0005-0000-0000-0000093E0000}"/>
    <cellStyle name="Normal 16 9 3" xfId="10791" xr:uid="{00000000-0005-0000-0000-00000A3E0000}"/>
    <cellStyle name="Normal 16 9 3 2" xfId="24225" xr:uid="{00000000-0005-0000-0000-00000B3E0000}"/>
    <cellStyle name="Normal 16 9 3 2 2" xfId="51137" xr:uid="{00000000-0005-0000-0000-00000C3E0000}"/>
    <cellStyle name="Normal 16 9 3 3" xfId="37703" xr:uid="{00000000-0005-0000-0000-00000D3E0000}"/>
    <cellStyle name="Normal 16 9 4" xfId="6313" xr:uid="{00000000-0005-0000-0000-00000E3E0000}"/>
    <cellStyle name="Normal 16 9 4 2" xfId="19747" xr:uid="{00000000-0005-0000-0000-00000F3E0000}"/>
    <cellStyle name="Normal 16 9 4 2 2" xfId="46659" xr:uid="{00000000-0005-0000-0000-0000103E0000}"/>
    <cellStyle name="Normal 16 9 4 3" xfId="33225" xr:uid="{00000000-0005-0000-0000-0000113E0000}"/>
    <cellStyle name="Normal 16 9 5" xfId="15268" xr:uid="{00000000-0005-0000-0000-0000123E0000}"/>
    <cellStyle name="Normal 16 9 5 2" xfId="42180" xr:uid="{00000000-0005-0000-0000-0000133E0000}"/>
    <cellStyle name="Normal 16 9 6" xfId="28746" xr:uid="{00000000-0005-0000-0000-0000143E0000}"/>
    <cellStyle name="Normal 17" xfId="664" xr:uid="{00000000-0005-0000-0000-0000153E0000}"/>
    <cellStyle name="Normal 17 10" xfId="2954" xr:uid="{00000000-0005-0000-0000-0000163E0000}"/>
    <cellStyle name="Normal 17 10 2" xfId="11911" xr:uid="{00000000-0005-0000-0000-0000173E0000}"/>
    <cellStyle name="Normal 17 10 2 2" xfId="25345" xr:uid="{00000000-0005-0000-0000-0000183E0000}"/>
    <cellStyle name="Normal 17 10 2 2 2" xfId="52257" xr:uid="{00000000-0005-0000-0000-0000193E0000}"/>
    <cellStyle name="Normal 17 10 2 3" xfId="38823" xr:uid="{00000000-0005-0000-0000-00001A3E0000}"/>
    <cellStyle name="Normal 17 10 3" xfId="7433" xr:uid="{00000000-0005-0000-0000-00001B3E0000}"/>
    <cellStyle name="Normal 17 10 3 2" xfId="20867" xr:uid="{00000000-0005-0000-0000-00001C3E0000}"/>
    <cellStyle name="Normal 17 10 3 2 2" xfId="47779" xr:uid="{00000000-0005-0000-0000-00001D3E0000}"/>
    <cellStyle name="Normal 17 10 3 3" xfId="34345" xr:uid="{00000000-0005-0000-0000-00001E3E0000}"/>
    <cellStyle name="Normal 17 10 4" xfId="16388" xr:uid="{00000000-0005-0000-0000-00001F3E0000}"/>
    <cellStyle name="Normal 17 10 4 2" xfId="43300" xr:uid="{00000000-0005-0000-0000-0000203E0000}"/>
    <cellStyle name="Normal 17 10 5" xfId="29866" xr:uid="{00000000-0005-0000-0000-0000213E0000}"/>
    <cellStyle name="Normal 17 11" xfId="9674" xr:uid="{00000000-0005-0000-0000-0000223E0000}"/>
    <cellStyle name="Normal 17 11 2" xfId="23108" xr:uid="{00000000-0005-0000-0000-0000233E0000}"/>
    <cellStyle name="Normal 17 11 2 2" xfId="50020" xr:uid="{00000000-0005-0000-0000-0000243E0000}"/>
    <cellStyle name="Normal 17 11 3" xfId="36586" xr:uid="{00000000-0005-0000-0000-0000253E0000}"/>
    <cellStyle name="Normal 17 12" xfId="5196" xr:uid="{00000000-0005-0000-0000-0000263E0000}"/>
    <cellStyle name="Normal 17 12 2" xfId="18630" xr:uid="{00000000-0005-0000-0000-0000273E0000}"/>
    <cellStyle name="Normal 17 12 2 2" xfId="45542" xr:uid="{00000000-0005-0000-0000-0000283E0000}"/>
    <cellStyle name="Normal 17 12 3" xfId="32108" xr:uid="{00000000-0005-0000-0000-0000293E0000}"/>
    <cellStyle name="Normal 17 13" xfId="14151" xr:uid="{00000000-0005-0000-0000-00002A3E0000}"/>
    <cellStyle name="Normal 17 13 2" xfId="41063" xr:uid="{00000000-0005-0000-0000-00002B3E0000}"/>
    <cellStyle name="Normal 17 14" xfId="27629" xr:uid="{00000000-0005-0000-0000-00002C3E0000}"/>
    <cellStyle name="Normal 17 2" xfId="691" xr:uid="{00000000-0005-0000-0000-00002D3E0000}"/>
    <cellStyle name="Normal 17 2 10" xfId="5216" xr:uid="{00000000-0005-0000-0000-00002E3E0000}"/>
    <cellStyle name="Normal 17 2 10 2" xfId="18650" xr:uid="{00000000-0005-0000-0000-00002F3E0000}"/>
    <cellStyle name="Normal 17 2 10 2 2" xfId="45562" xr:uid="{00000000-0005-0000-0000-0000303E0000}"/>
    <cellStyle name="Normal 17 2 10 3" xfId="32128" xr:uid="{00000000-0005-0000-0000-0000313E0000}"/>
    <cellStyle name="Normal 17 2 11" xfId="14171" xr:uid="{00000000-0005-0000-0000-0000323E0000}"/>
    <cellStyle name="Normal 17 2 11 2" xfId="41083" xr:uid="{00000000-0005-0000-0000-0000333E0000}"/>
    <cellStyle name="Normal 17 2 12" xfId="27649" xr:uid="{00000000-0005-0000-0000-0000343E0000}"/>
    <cellStyle name="Normal 17 2 2" xfId="835" xr:uid="{00000000-0005-0000-0000-0000353E0000}"/>
    <cellStyle name="Normal 17 2 2 10" xfId="27793" xr:uid="{00000000-0005-0000-0000-0000363E0000}"/>
    <cellStyle name="Normal 17 2 2 2" xfId="1103" xr:uid="{00000000-0005-0000-0000-0000373E0000}"/>
    <cellStyle name="Normal 17 2 2 2 2" xfId="1774" xr:uid="{00000000-0005-0000-0000-0000383E0000}"/>
    <cellStyle name="Normal 17 2 2 2 2 2" xfId="2892" xr:uid="{00000000-0005-0000-0000-0000393E0000}"/>
    <cellStyle name="Normal 17 2 2 2 2 2 2" xfId="5129" xr:uid="{00000000-0005-0000-0000-00003A3E0000}"/>
    <cellStyle name="Normal 17 2 2 2 2 2 2 2" xfId="14086" xr:uid="{00000000-0005-0000-0000-00003B3E0000}"/>
    <cellStyle name="Normal 17 2 2 2 2 2 2 2 2" xfId="27520" xr:uid="{00000000-0005-0000-0000-00003C3E0000}"/>
    <cellStyle name="Normal 17 2 2 2 2 2 2 2 2 2" xfId="54432" xr:uid="{00000000-0005-0000-0000-00003D3E0000}"/>
    <cellStyle name="Normal 17 2 2 2 2 2 2 2 3" xfId="40998" xr:uid="{00000000-0005-0000-0000-00003E3E0000}"/>
    <cellStyle name="Normal 17 2 2 2 2 2 2 3" xfId="9608" xr:uid="{00000000-0005-0000-0000-00003F3E0000}"/>
    <cellStyle name="Normal 17 2 2 2 2 2 2 3 2" xfId="23042" xr:uid="{00000000-0005-0000-0000-0000403E0000}"/>
    <cellStyle name="Normal 17 2 2 2 2 2 2 3 2 2" xfId="49954" xr:uid="{00000000-0005-0000-0000-0000413E0000}"/>
    <cellStyle name="Normal 17 2 2 2 2 2 2 3 3" xfId="36520" xr:uid="{00000000-0005-0000-0000-0000423E0000}"/>
    <cellStyle name="Normal 17 2 2 2 2 2 2 4" xfId="18563" xr:uid="{00000000-0005-0000-0000-0000433E0000}"/>
    <cellStyle name="Normal 17 2 2 2 2 2 2 4 2" xfId="45475" xr:uid="{00000000-0005-0000-0000-0000443E0000}"/>
    <cellStyle name="Normal 17 2 2 2 2 2 2 5" xfId="32041" xr:uid="{00000000-0005-0000-0000-0000453E0000}"/>
    <cellStyle name="Normal 17 2 2 2 2 2 3" xfId="11849" xr:uid="{00000000-0005-0000-0000-0000463E0000}"/>
    <cellStyle name="Normal 17 2 2 2 2 2 3 2" xfId="25283" xr:uid="{00000000-0005-0000-0000-0000473E0000}"/>
    <cellStyle name="Normal 17 2 2 2 2 2 3 2 2" xfId="52195" xr:uid="{00000000-0005-0000-0000-0000483E0000}"/>
    <cellStyle name="Normal 17 2 2 2 2 2 3 3" xfId="38761" xr:uid="{00000000-0005-0000-0000-0000493E0000}"/>
    <cellStyle name="Normal 17 2 2 2 2 2 4" xfId="7371" xr:uid="{00000000-0005-0000-0000-00004A3E0000}"/>
    <cellStyle name="Normal 17 2 2 2 2 2 4 2" xfId="20805" xr:uid="{00000000-0005-0000-0000-00004B3E0000}"/>
    <cellStyle name="Normal 17 2 2 2 2 2 4 2 2" xfId="47717" xr:uid="{00000000-0005-0000-0000-00004C3E0000}"/>
    <cellStyle name="Normal 17 2 2 2 2 2 4 3" xfId="34283" xr:uid="{00000000-0005-0000-0000-00004D3E0000}"/>
    <cellStyle name="Normal 17 2 2 2 2 2 5" xfId="16326" xr:uid="{00000000-0005-0000-0000-00004E3E0000}"/>
    <cellStyle name="Normal 17 2 2 2 2 2 5 2" xfId="43238" xr:uid="{00000000-0005-0000-0000-00004F3E0000}"/>
    <cellStyle name="Normal 17 2 2 2 2 2 6" xfId="29804" xr:uid="{00000000-0005-0000-0000-0000503E0000}"/>
    <cellStyle name="Normal 17 2 2 2 2 3" xfId="4011" xr:uid="{00000000-0005-0000-0000-0000513E0000}"/>
    <cellStyle name="Normal 17 2 2 2 2 3 2" xfId="12968" xr:uid="{00000000-0005-0000-0000-0000523E0000}"/>
    <cellStyle name="Normal 17 2 2 2 2 3 2 2" xfId="26402" xr:uid="{00000000-0005-0000-0000-0000533E0000}"/>
    <cellStyle name="Normal 17 2 2 2 2 3 2 2 2" xfId="53314" xr:uid="{00000000-0005-0000-0000-0000543E0000}"/>
    <cellStyle name="Normal 17 2 2 2 2 3 2 3" xfId="39880" xr:uid="{00000000-0005-0000-0000-0000553E0000}"/>
    <cellStyle name="Normal 17 2 2 2 2 3 3" xfId="8490" xr:uid="{00000000-0005-0000-0000-0000563E0000}"/>
    <cellStyle name="Normal 17 2 2 2 2 3 3 2" xfId="21924" xr:uid="{00000000-0005-0000-0000-0000573E0000}"/>
    <cellStyle name="Normal 17 2 2 2 2 3 3 2 2" xfId="48836" xr:uid="{00000000-0005-0000-0000-0000583E0000}"/>
    <cellStyle name="Normal 17 2 2 2 2 3 3 3" xfId="35402" xr:uid="{00000000-0005-0000-0000-0000593E0000}"/>
    <cellStyle name="Normal 17 2 2 2 2 3 4" xfId="17445" xr:uid="{00000000-0005-0000-0000-00005A3E0000}"/>
    <cellStyle name="Normal 17 2 2 2 2 3 4 2" xfId="44357" xr:uid="{00000000-0005-0000-0000-00005B3E0000}"/>
    <cellStyle name="Normal 17 2 2 2 2 3 5" xfId="30923" xr:uid="{00000000-0005-0000-0000-00005C3E0000}"/>
    <cellStyle name="Normal 17 2 2 2 2 4" xfId="10731" xr:uid="{00000000-0005-0000-0000-00005D3E0000}"/>
    <cellStyle name="Normal 17 2 2 2 2 4 2" xfId="24165" xr:uid="{00000000-0005-0000-0000-00005E3E0000}"/>
    <cellStyle name="Normal 17 2 2 2 2 4 2 2" xfId="51077" xr:uid="{00000000-0005-0000-0000-00005F3E0000}"/>
    <cellStyle name="Normal 17 2 2 2 2 4 3" xfId="37643" xr:uid="{00000000-0005-0000-0000-0000603E0000}"/>
    <cellStyle name="Normal 17 2 2 2 2 5" xfId="6253" xr:uid="{00000000-0005-0000-0000-0000613E0000}"/>
    <cellStyle name="Normal 17 2 2 2 2 5 2" xfId="19687" xr:uid="{00000000-0005-0000-0000-0000623E0000}"/>
    <cellStyle name="Normal 17 2 2 2 2 5 2 2" xfId="46599" xr:uid="{00000000-0005-0000-0000-0000633E0000}"/>
    <cellStyle name="Normal 17 2 2 2 2 5 3" xfId="33165" xr:uid="{00000000-0005-0000-0000-0000643E0000}"/>
    <cellStyle name="Normal 17 2 2 2 2 6" xfId="15208" xr:uid="{00000000-0005-0000-0000-0000653E0000}"/>
    <cellStyle name="Normal 17 2 2 2 2 6 2" xfId="42120" xr:uid="{00000000-0005-0000-0000-0000663E0000}"/>
    <cellStyle name="Normal 17 2 2 2 2 7" xfId="28686" xr:uid="{00000000-0005-0000-0000-0000673E0000}"/>
    <cellStyle name="Normal 17 2 2 2 3" xfId="2222" xr:uid="{00000000-0005-0000-0000-0000683E0000}"/>
    <cellStyle name="Normal 17 2 2 2 3 2" xfId="4459" xr:uid="{00000000-0005-0000-0000-0000693E0000}"/>
    <cellStyle name="Normal 17 2 2 2 3 2 2" xfId="13416" xr:uid="{00000000-0005-0000-0000-00006A3E0000}"/>
    <cellStyle name="Normal 17 2 2 2 3 2 2 2" xfId="26850" xr:uid="{00000000-0005-0000-0000-00006B3E0000}"/>
    <cellStyle name="Normal 17 2 2 2 3 2 2 2 2" xfId="53762" xr:uid="{00000000-0005-0000-0000-00006C3E0000}"/>
    <cellStyle name="Normal 17 2 2 2 3 2 2 3" xfId="40328" xr:uid="{00000000-0005-0000-0000-00006D3E0000}"/>
    <cellStyle name="Normal 17 2 2 2 3 2 3" xfId="8938" xr:uid="{00000000-0005-0000-0000-00006E3E0000}"/>
    <cellStyle name="Normal 17 2 2 2 3 2 3 2" xfId="22372" xr:uid="{00000000-0005-0000-0000-00006F3E0000}"/>
    <cellStyle name="Normal 17 2 2 2 3 2 3 2 2" xfId="49284" xr:uid="{00000000-0005-0000-0000-0000703E0000}"/>
    <cellStyle name="Normal 17 2 2 2 3 2 3 3" xfId="35850" xr:uid="{00000000-0005-0000-0000-0000713E0000}"/>
    <cellStyle name="Normal 17 2 2 2 3 2 4" xfId="17893" xr:uid="{00000000-0005-0000-0000-0000723E0000}"/>
    <cellStyle name="Normal 17 2 2 2 3 2 4 2" xfId="44805" xr:uid="{00000000-0005-0000-0000-0000733E0000}"/>
    <cellStyle name="Normal 17 2 2 2 3 2 5" xfId="31371" xr:uid="{00000000-0005-0000-0000-0000743E0000}"/>
    <cellStyle name="Normal 17 2 2 2 3 3" xfId="11179" xr:uid="{00000000-0005-0000-0000-0000753E0000}"/>
    <cellStyle name="Normal 17 2 2 2 3 3 2" xfId="24613" xr:uid="{00000000-0005-0000-0000-0000763E0000}"/>
    <cellStyle name="Normal 17 2 2 2 3 3 2 2" xfId="51525" xr:uid="{00000000-0005-0000-0000-0000773E0000}"/>
    <cellStyle name="Normal 17 2 2 2 3 3 3" xfId="38091" xr:uid="{00000000-0005-0000-0000-0000783E0000}"/>
    <cellStyle name="Normal 17 2 2 2 3 4" xfId="6701" xr:uid="{00000000-0005-0000-0000-0000793E0000}"/>
    <cellStyle name="Normal 17 2 2 2 3 4 2" xfId="20135" xr:uid="{00000000-0005-0000-0000-00007A3E0000}"/>
    <cellStyle name="Normal 17 2 2 2 3 4 2 2" xfId="47047" xr:uid="{00000000-0005-0000-0000-00007B3E0000}"/>
    <cellStyle name="Normal 17 2 2 2 3 4 3" xfId="33613" xr:uid="{00000000-0005-0000-0000-00007C3E0000}"/>
    <cellStyle name="Normal 17 2 2 2 3 5" xfId="15656" xr:uid="{00000000-0005-0000-0000-00007D3E0000}"/>
    <cellStyle name="Normal 17 2 2 2 3 5 2" xfId="42568" xr:uid="{00000000-0005-0000-0000-00007E3E0000}"/>
    <cellStyle name="Normal 17 2 2 2 3 6" xfId="29134" xr:uid="{00000000-0005-0000-0000-00007F3E0000}"/>
    <cellStyle name="Normal 17 2 2 2 4" xfId="3341" xr:uid="{00000000-0005-0000-0000-0000803E0000}"/>
    <cellStyle name="Normal 17 2 2 2 4 2" xfId="12298" xr:uid="{00000000-0005-0000-0000-0000813E0000}"/>
    <cellStyle name="Normal 17 2 2 2 4 2 2" xfId="25732" xr:uid="{00000000-0005-0000-0000-0000823E0000}"/>
    <cellStyle name="Normal 17 2 2 2 4 2 2 2" xfId="52644" xr:uid="{00000000-0005-0000-0000-0000833E0000}"/>
    <cellStyle name="Normal 17 2 2 2 4 2 3" xfId="39210" xr:uid="{00000000-0005-0000-0000-0000843E0000}"/>
    <cellStyle name="Normal 17 2 2 2 4 3" xfId="7820" xr:uid="{00000000-0005-0000-0000-0000853E0000}"/>
    <cellStyle name="Normal 17 2 2 2 4 3 2" xfId="21254" xr:uid="{00000000-0005-0000-0000-0000863E0000}"/>
    <cellStyle name="Normal 17 2 2 2 4 3 2 2" xfId="48166" xr:uid="{00000000-0005-0000-0000-0000873E0000}"/>
    <cellStyle name="Normal 17 2 2 2 4 3 3" xfId="34732" xr:uid="{00000000-0005-0000-0000-0000883E0000}"/>
    <cellStyle name="Normal 17 2 2 2 4 4" xfId="16775" xr:uid="{00000000-0005-0000-0000-0000893E0000}"/>
    <cellStyle name="Normal 17 2 2 2 4 4 2" xfId="43687" xr:uid="{00000000-0005-0000-0000-00008A3E0000}"/>
    <cellStyle name="Normal 17 2 2 2 4 5" xfId="30253" xr:uid="{00000000-0005-0000-0000-00008B3E0000}"/>
    <cellStyle name="Normal 17 2 2 2 5" xfId="10061" xr:uid="{00000000-0005-0000-0000-00008C3E0000}"/>
    <cellStyle name="Normal 17 2 2 2 5 2" xfId="23495" xr:uid="{00000000-0005-0000-0000-00008D3E0000}"/>
    <cellStyle name="Normal 17 2 2 2 5 2 2" xfId="50407" xr:uid="{00000000-0005-0000-0000-00008E3E0000}"/>
    <cellStyle name="Normal 17 2 2 2 5 3" xfId="36973" xr:uid="{00000000-0005-0000-0000-00008F3E0000}"/>
    <cellStyle name="Normal 17 2 2 2 6" xfId="5583" xr:uid="{00000000-0005-0000-0000-0000903E0000}"/>
    <cellStyle name="Normal 17 2 2 2 6 2" xfId="19017" xr:uid="{00000000-0005-0000-0000-0000913E0000}"/>
    <cellStyle name="Normal 17 2 2 2 6 2 2" xfId="45929" xr:uid="{00000000-0005-0000-0000-0000923E0000}"/>
    <cellStyle name="Normal 17 2 2 2 6 3" xfId="32495" xr:uid="{00000000-0005-0000-0000-0000933E0000}"/>
    <cellStyle name="Normal 17 2 2 2 7" xfId="14538" xr:uid="{00000000-0005-0000-0000-0000943E0000}"/>
    <cellStyle name="Normal 17 2 2 2 7 2" xfId="41450" xr:uid="{00000000-0005-0000-0000-0000953E0000}"/>
    <cellStyle name="Normal 17 2 2 2 8" xfId="28016" xr:uid="{00000000-0005-0000-0000-0000963E0000}"/>
    <cellStyle name="Normal 17 2 2 3" xfId="1328" xr:uid="{00000000-0005-0000-0000-0000973E0000}"/>
    <cellStyle name="Normal 17 2 2 3 2" xfId="2446" xr:uid="{00000000-0005-0000-0000-0000983E0000}"/>
    <cellStyle name="Normal 17 2 2 3 2 2" xfId="4683" xr:uid="{00000000-0005-0000-0000-0000993E0000}"/>
    <cellStyle name="Normal 17 2 2 3 2 2 2" xfId="13640" xr:uid="{00000000-0005-0000-0000-00009A3E0000}"/>
    <cellStyle name="Normal 17 2 2 3 2 2 2 2" xfId="27074" xr:uid="{00000000-0005-0000-0000-00009B3E0000}"/>
    <cellStyle name="Normal 17 2 2 3 2 2 2 2 2" xfId="53986" xr:uid="{00000000-0005-0000-0000-00009C3E0000}"/>
    <cellStyle name="Normal 17 2 2 3 2 2 2 3" xfId="40552" xr:uid="{00000000-0005-0000-0000-00009D3E0000}"/>
    <cellStyle name="Normal 17 2 2 3 2 2 3" xfId="9162" xr:uid="{00000000-0005-0000-0000-00009E3E0000}"/>
    <cellStyle name="Normal 17 2 2 3 2 2 3 2" xfId="22596" xr:uid="{00000000-0005-0000-0000-00009F3E0000}"/>
    <cellStyle name="Normal 17 2 2 3 2 2 3 2 2" xfId="49508" xr:uid="{00000000-0005-0000-0000-0000A03E0000}"/>
    <cellStyle name="Normal 17 2 2 3 2 2 3 3" xfId="36074" xr:uid="{00000000-0005-0000-0000-0000A13E0000}"/>
    <cellStyle name="Normal 17 2 2 3 2 2 4" xfId="18117" xr:uid="{00000000-0005-0000-0000-0000A23E0000}"/>
    <cellStyle name="Normal 17 2 2 3 2 2 4 2" xfId="45029" xr:uid="{00000000-0005-0000-0000-0000A33E0000}"/>
    <cellStyle name="Normal 17 2 2 3 2 2 5" xfId="31595" xr:uid="{00000000-0005-0000-0000-0000A43E0000}"/>
    <cellStyle name="Normal 17 2 2 3 2 3" xfId="11403" xr:uid="{00000000-0005-0000-0000-0000A53E0000}"/>
    <cellStyle name="Normal 17 2 2 3 2 3 2" xfId="24837" xr:uid="{00000000-0005-0000-0000-0000A63E0000}"/>
    <cellStyle name="Normal 17 2 2 3 2 3 2 2" xfId="51749" xr:uid="{00000000-0005-0000-0000-0000A73E0000}"/>
    <cellStyle name="Normal 17 2 2 3 2 3 3" xfId="38315" xr:uid="{00000000-0005-0000-0000-0000A83E0000}"/>
    <cellStyle name="Normal 17 2 2 3 2 4" xfId="6925" xr:uid="{00000000-0005-0000-0000-0000A93E0000}"/>
    <cellStyle name="Normal 17 2 2 3 2 4 2" xfId="20359" xr:uid="{00000000-0005-0000-0000-0000AA3E0000}"/>
    <cellStyle name="Normal 17 2 2 3 2 4 2 2" xfId="47271" xr:uid="{00000000-0005-0000-0000-0000AB3E0000}"/>
    <cellStyle name="Normal 17 2 2 3 2 4 3" xfId="33837" xr:uid="{00000000-0005-0000-0000-0000AC3E0000}"/>
    <cellStyle name="Normal 17 2 2 3 2 5" xfId="15880" xr:uid="{00000000-0005-0000-0000-0000AD3E0000}"/>
    <cellStyle name="Normal 17 2 2 3 2 5 2" xfId="42792" xr:uid="{00000000-0005-0000-0000-0000AE3E0000}"/>
    <cellStyle name="Normal 17 2 2 3 2 6" xfId="29358" xr:uid="{00000000-0005-0000-0000-0000AF3E0000}"/>
    <cellStyle name="Normal 17 2 2 3 3" xfId="3565" xr:uid="{00000000-0005-0000-0000-0000B03E0000}"/>
    <cellStyle name="Normal 17 2 2 3 3 2" xfId="12522" xr:uid="{00000000-0005-0000-0000-0000B13E0000}"/>
    <cellStyle name="Normal 17 2 2 3 3 2 2" xfId="25956" xr:uid="{00000000-0005-0000-0000-0000B23E0000}"/>
    <cellStyle name="Normal 17 2 2 3 3 2 2 2" xfId="52868" xr:uid="{00000000-0005-0000-0000-0000B33E0000}"/>
    <cellStyle name="Normal 17 2 2 3 3 2 3" xfId="39434" xr:uid="{00000000-0005-0000-0000-0000B43E0000}"/>
    <cellStyle name="Normal 17 2 2 3 3 3" xfId="8044" xr:uid="{00000000-0005-0000-0000-0000B53E0000}"/>
    <cellStyle name="Normal 17 2 2 3 3 3 2" xfId="21478" xr:uid="{00000000-0005-0000-0000-0000B63E0000}"/>
    <cellStyle name="Normal 17 2 2 3 3 3 2 2" xfId="48390" xr:uid="{00000000-0005-0000-0000-0000B73E0000}"/>
    <cellStyle name="Normal 17 2 2 3 3 3 3" xfId="34956" xr:uid="{00000000-0005-0000-0000-0000B83E0000}"/>
    <cellStyle name="Normal 17 2 2 3 3 4" xfId="16999" xr:uid="{00000000-0005-0000-0000-0000B93E0000}"/>
    <cellStyle name="Normal 17 2 2 3 3 4 2" xfId="43911" xr:uid="{00000000-0005-0000-0000-0000BA3E0000}"/>
    <cellStyle name="Normal 17 2 2 3 3 5" xfId="30477" xr:uid="{00000000-0005-0000-0000-0000BB3E0000}"/>
    <cellStyle name="Normal 17 2 2 3 4" xfId="10285" xr:uid="{00000000-0005-0000-0000-0000BC3E0000}"/>
    <cellStyle name="Normal 17 2 2 3 4 2" xfId="23719" xr:uid="{00000000-0005-0000-0000-0000BD3E0000}"/>
    <cellStyle name="Normal 17 2 2 3 4 2 2" xfId="50631" xr:uid="{00000000-0005-0000-0000-0000BE3E0000}"/>
    <cellStyle name="Normal 17 2 2 3 4 3" xfId="37197" xr:uid="{00000000-0005-0000-0000-0000BF3E0000}"/>
    <cellStyle name="Normal 17 2 2 3 5" xfId="5807" xr:uid="{00000000-0005-0000-0000-0000C03E0000}"/>
    <cellStyle name="Normal 17 2 2 3 5 2" xfId="19241" xr:uid="{00000000-0005-0000-0000-0000C13E0000}"/>
    <cellStyle name="Normal 17 2 2 3 5 2 2" xfId="46153" xr:uid="{00000000-0005-0000-0000-0000C23E0000}"/>
    <cellStyle name="Normal 17 2 2 3 5 3" xfId="32719" xr:uid="{00000000-0005-0000-0000-0000C33E0000}"/>
    <cellStyle name="Normal 17 2 2 3 6" xfId="14762" xr:uid="{00000000-0005-0000-0000-0000C43E0000}"/>
    <cellStyle name="Normal 17 2 2 3 6 2" xfId="41674" xr:uid="{00000000-0005-0000-0000-0000C53E0000}"/>
    <cellStyle name="Normal 17 2 2 3 7" xfId="28240" xr:uid="{00000000-0005-0000-0000-0000C63E0000}"/>
    <cellStyle name="Normal 17 2 2 4" xfId="1551" xr:uid="{00000000-0005-0000-0000-0000C73E0000}"/>
    <cellStyle name="Normal 17 2 2 4 2" xfId="2669" xr:uid="{00000000-0005-0000-0000-0000C83E0000}"/>
    <cellStyle name="Normal 17 2 2 4 2 2" xfId="4906" xr:uid="{00000000-0005-0000-0000-0000C93E0000}"/>
    <cellStyle name="Normal 17 2 2 4 2 2 2" xfId="13863" xr:uid="{00000000-0005-0000-0000-0000CA3E0000}"/>
    <cellStyle name="Normal 17 2 2 4 2 2 2 2" xfId="27297" xr:uid="{00000000-0005-0000-0000-0000CB3E0000}"/>
    <cellStyle name="Normal 17 2 2 4 2 2 2 2 2" xfId="54209" xr:uid="{00000000-0005-0000-0000-0000CC3E0000}"/>
    <cellStyle name="Normal 17 2 2 4 2 2 2 3" xfId="40775" xr:uid="{00000000-0005-0000-0000-0000CD3E0000}"/>
    <cellStyle name="Normal 17 2 2 4 2 2 3" xfId="9385" xr:uid="{00000000-0005-0000-0000-0000CE3E0000}"/>
    <cellStyle name="Normal 17 2 2 4 2 2 3 2" xfId="22819" xr:uid="{00000000-0005-0000-0000-0000CF3E0000}"/>
    <cellStyle name="Normal 17 2 2 4 2 2 3 2 2" xfId="49731" xr:uid="{00000000-0005-0000-0000-0000D03E0000}"/>
    <cellStyle name="Normal 17 2 2 4 2 2 3 3" xfId="36297" xr:uid="{00000000-0005-0000-0000-0000D13E0000}"/>
    <cellStyle name="Normal 17 2 2 4 2 2 4" xfId="18340" xr:uid="{00000000-0005-0000-0000-0000D23E0000}"/>
    <cellStyle name="Normal 17 2 2 4 2 2 4 2" xfId="45252" xr:uid="{00000000-0005-0000-0000-0000D33E0000}"/>
    <cellStyle name="Normal 17 2 2 4 2 2 5" xfId="31818" xr:uid="{00000000-0005-0000-0000-0000D43E0000}"/>
    <cellStyle name="Normal 17 2 2 4 2 3" xfId="11626" xr:uid="{00000000-0005-0000-0000-0000D53E0000}"/>
    <cellStyle name="Normal 17 2 2 4 2 3 2" xfId="25060" xr:uid="{00000000-0005-0000-0000-0000D63E0000}"/>
    <cellStyle name="Normal 17 2 2 4 2 3 2 2" xfId="51972" xr:uid="{00000000-0005-0000-0000-0000D73E0000}"/>
    <cellStyle name="Normal 17 2 2 4 2 3 3" xfId="38538" xr:uid="{00000000-0005-0000-0000-0000D83E0000}"/>
    <cellStyle name="Normal 17 2 2 4 2 4" xfId="7148" xr:uid="{00000000-0005-0000-0000-0000D93E0000}"/>
    <cellStyle name="Normal 17 2 2 4 2 4 2" xfId="20582" xr:uid="{00000000-0005-0000-0000-0000DA3E0000}"/>
    <cellStyle name="Normal 17 2 2 4 2 4 2 2" xfId="47494" xr:uid="{00000000-0005-0000-0000-0000DB3E0000}"/>
    <cellStyle name="Normal 17 2 2 4 2 4 3" xfId="34060" xr:uid="{00000000-0005-0000-0000-0000DC3E0000}"/>
    <cellStyle name="Normal 17 2 2 4 2 5" xfId="16103" xr:uid="{00000000-0005-0000-0000-0000DD3E0000}"/>
    <cellStyle name="Normal 17 2 2 4 2 5 2" xfId="43015" xr:uid="{00000000-0005-0000-0000-0000DE3E0000}"/>
    <cellStyle name="Normal 17 2 2 4 2 6" xfId="29581" xr:uid="{00000000-0005-0000-0000-0000DF3E0000}"/>
    <cellStyle name="Normal 17 2 2 4 3" xfId="3788" xr:uid="{00000000-0005-0000-0000-0000E03E0000}"/>
    <cellStyle name="Normal 17 2 2 4 3 2" xfId="12745" xr:uid="{00000000-0005-0000-0000-0000E13E0000}"/>
    <cellStyle name="Normal 17 2 2 4 3 2 2" xfId="26179" xr:uid="{00000000-0005-0000-0000-0000E23E0000}"/>
    <cellStyle name="Normal 17 2 2 4 3 2 2 2" xfId="53091" xr:uid="{00000000-0005-0000-0000-0000E33E0000}"/>
    <cellStyle name="Normal 17 2 2 4 3 2 3" xfId="39657" xr:uid="{00000000-0005-0000-0000-0000E43E0000}"/>
    <cellStyle name="Normal 17 2 2 4 3 3" xfId="8267" xr:uid="{00000000-0005-0000-0000-0000E53E0000}"/>
    <cellStyle name="Normal 17 2 2 4 3 3 2" xfId="21701" xr:uid="{00000000-0005-0000-0000-0000E63E0000}"/>
    <cellStyle name="Normal 17 2 2 4 3 3 2 2" xfId="48613" xr:uid="{00000000-0005-0000-0000-0000E73E0000}"/>
    <cellStyle name="Normal 17 2 2 4 3 3 3" xfId="35179" xr:uid="{00000000-0005-0000-0000-0000E83E0000}"/>
    <cellStyle name="Normal 17 2 2 4 3 4" xfId="17222" xr:uid="{00000000-0005-0000-0000-0000E93E0000}"/>
    <cellStyle name="Normal 17 2 2 4 3 4 2" xfId="44134" xr:uid="{00000000-0005-0000-0000-0000EA3E0000}"/>
    <cellStyle name="Normal 17 2 2 4 3 5" xfId="30700" xr:uid="{00000000-0005-0000-0000-0000EB3E0000}"/>
    <cellStyle name="Normal 17 2 2 4 4" xfId="10508" xr:uid="{00000000-0005-0000-0000-0000EC3E0000}"/>
    <cellStyle name="Normal 17 2 2 4 4 2" xfId="23942" xr:uid="{00000000-0005-0000-0000-0000ED3E0000}"/>
    <cellStyle name="Normal 17 2 2 4 4 2 2" xfId="50854" xr:uid="{00000000-0005-0000-0000-0000EE3E0000}"/>
    <cellStyle name="Normal 17 2 2 4 4 3" xfId="37420" xr:uid="{00000000-0005-0000-0000-0000EF3E0000}"/>
    <cellStyle name="Normal 17 2 2 4 5" xfId="6030" xr:uid="{00000000-0005-0000-0000-0000F03E0000}"/>
    <cellStyle name="Normal 17 2 2 4 5 2" xfId="19464" xr:uid="{00000000-0005-0000-0000-0000F13E0000}"/>
    <cellStyle name="Normal 17 2 2 4 5 2 2" xfId="46376" xr:uid="{00000000-0005-0000-0000-0000F23E0000}"/>
    <cellStyle name="Normal 17 2 2 4 5 3" xfId="32942" xr:uid="{00000000-0005-0000-0000-0000F33E0000}"/>
    <cellStyle name="Normal 17 2 2 4 6" xfId="14985" xr:uid="{00000000-0005-0000-0000-0000F43E0000}"/>
    <cellStyle name="Normal 17 2 2 4 6 2" xfId="41897" xr:uid="{00000000-0005-0000-0000-0000F53E0000}"/>
    <cellStyle name="Normal 17 2 2 4 7" xfId="28463" xr:uid="{00000000-0005-0000-0000-0000F63E0000}"/>
    <cellStyle name="Normal 17 2 2 5" xfId="1999" xr:uid="{00000000-0005-0000-0000-0000F73E0000}"/>
    <cellStyle name="Normal 17 2 2 5 2" xfId="4236" xr:uid="{00000000-0005-0000-0000-0000F83E0000}"/>
    <cellStyle name="Normal 17 2 2 5 2 2" xfId="13193" xr:uid="{00000000-0005-0000-0000-0000F93E0000}"/>
    <cellStyle name="Normal 17 2 2 5 2 2 2" xfId="26627" xr:uid="{00000000-0005-0000-0000-0000FA3E0000}"/>
    <cellStyle name="Normal 17 2 2 5 2 2 2 2" xfId="53539" xr:uid="{00000000-0005-0000-0000-0000FB3E0000}"/>
    <cellStyle name="Normal 17 2 2 5 2 2 3" xfId="40105" xr:uid="{00000000-0005-0000-0000-0000FC3E0000}"/>
    <cellStyle name="Normal 17 2 2 5 2 3" xfId="8715" xr:uid="{00000000-0005-0000-0000-0000FD3E0000}"/>
    <cellStyle name="Normal 17 2 2 5 2 3 2" xfId="22149" xr:uid="{00000000-0005-0000-0000-0000FE3E0000}"/>
    <cellStyle name="Normal 17 2 2 5 2 3 2 2" xfId="49061" xr:uid="{00000000-0005-0000-0000-0000FF3E0000}"/>
    <cellStyle name="Normal 17 2 2 5 2 3 3" xfId="35627" xr:uid="{00000000-0005-0000-0000-0000003F0000}"/>
    <cellStyle name="Normal 17 2 2 5 2 4" xfId="17670" xr:uid="{00000000-0005-0000-0000-0000013F0000}"/>
    <cellStyle name="Normal 17 2 2 5 2 4 2" xfId="44582" xr:uid="{00000000-0005-0000-0000-0000023F0000}"/>
    <cellStyle name="Normal 17 2 2 5 2 5" xfId="31148" xr:uid="{00000000-0005-0000-0000-0000033F0000}"/>
    <cellStyle name="Normal 17 2 2 5 3" xfId="10956" xr:uid="{00000000-0005-0000-0000-0000043F0000}"/>
    <cellStyle name="Normal 17 2 2 5 3 2" xfId="24390" xr:uid="{00000000-0005-0000-0000-0000053F0000}"/>
    <cellStyle name="Normal 17 2 2 5 3 2 2" xfId="51302" xr:uid="{00000000-0005-0000-0000-0000063F0000}"/>
    <cellStyle name="Normal 17 2 2 5 3 3" xfId="37868" xr:uid="{00000000-0005-0000-0000-0000073F0000}"/>
    <cellStyle name="Normal 17 2 2 5 4" xfId="6478" xr:uid="{00000000-0005-0000-0000-0000083F0000}"/>
    <cellStyle name="Normal 17 2 2 5 4 2" xfId="19912" xr:uid="{00000000-0005-0000-0000-0000093F0000}"/>
    <cellStyle name="Normal 17 2 2 5 4 2 2" xfId="46824" xr:uid="{00000000-0005-0000-0000-00000A3F0000}"/>
    <cellStyle name="Normal 17 2 2 5 4 3" xfId="33390" xr:uid="{00000000-0005-0000-0000-00000B3F0000}"/>
    <cellStyle name="Normal 17 2 2 5 5" xfId="15433" xr:uid="{00000000-0005-0000-0000-00000C3F0000}"/>
    <cellStyle name="Normal 17 2 2 5 5 2" xfId="42345" xr:uid="{00000000-0005-0000-0000-00000D3F0000}"/>
    <cellStyle name="Normal 17 2 2 5 6" xfId="28911" xr:uid="{00000000-0005-0000-0000-00000E3F0000}"/>
    <cellStyle name="Normal 17 2 2 6" xfId="3118" xr:uid="{00000000-0005-0000-0000-00000F3F0000}"/>
    <cellStyle name="Normal 17 2 2 6 2" xfId="12075" xr:uid="{00000000-0005-0000-0000-0000103F0000}"/>
    <cellStyle name="Normal 17 2 2 6 2 2" xfId="25509" xr:uid="{00000000-0005-0000-0000-0000113F0000}"/>
    <cellStyle name="Normal 17 2 2 6 2 2 2" xfId="52421" xr:uid="{00000000-0005-0000-0000-0000123F0000}"/>
    <cellStyle name="Normal 17 2 2 6 2 3" xfId="38987" xr:uid="{00000000-0005-0000-0000-0000133F0000}"/>
    <cellStyle name="Normal 17 2 2 6 3" xfId="7597" xr:uid="{00000000-0005-0000-0000-0000143F0000}"/>
    <cellStyle name="Normal 17 2 2 6 3 2" xfId="21031" xr:uid="{00000000-0005-0000-0000-0000153F0000}"/>
    <cellStyle name="Normal 17 2 2 6 3 2 2" xfId="47943" xr:uid="{00000000-0005-0000-0000-0000163F0000}"/>
    <cellStyle name="Normal 17 2 2 6 3 3" xfId="34509" xr:uid="{00000000-0005-0000-0000-0000173F0000}"/>
    <cellStyle name="Normal 17 2 2 6 4" xfId="16552" xr:uid="{00000000-0005-0000-0000-0000183F0000}"/>
    <cellStyle name="Normal 17 2 2 6 4 2" xfId="43464" xr:uid="{00000000-0005-0000-0000-0000193F0000}"/>
    <cellStyle name="Normal 17 2 2 6 5" xfId="30030" xr:uid="{00000000-0005-0000-0000-00001A3F0000}"/>
    <cellStyle name="Normal 17 2 2 7" xfId="9838" xr:uid="{00000000-0005-0000-0000-00001B3F0000}"/>
    <cellStyle name="Normal 17 2 2 7 2" xfId="23272" xr:uid="{00000000-0005-0000-0000-00001C3F0000}"/>
    <cellStyle name="Normal 17 2 2 7 2 2" xfId="50184" xr:uid="{00000000-0005-0000-0000-00001D3F0000}"/>
    <cellStyle name="Normal 17 2 2 7 3" xfId="36750" xr:uid="{00000000-0005-0000-0000-00001E3F0000}"/>
    <cellStyle name="Normal 17 2 2 8" xfId="5360" xr:uid="{00000000-0005-0000-0000-00001F3F0000}"/>
    <cellStyle name="Normal 17 2 2 8 2" xfId="18794" xr:uid="{00000000-0005-0000-0000-0000203F0000}"/>
    <cellStyle name="Normal 17 2 2 8 2 2" xfId="45706" xr:uid="{00000000-0005-0000-0000-0000213F0000}"/>
    <cellStyle name="Normal 17 2 2 8 3" xfId="32272" xr:uid="{00000000-0005-0000-0000-0000223F0000}"/>
    <cellStyle name="Normal 17 2 2 9" xfId="14315" xr:uid="{00000000-0005-0000-0000-0000233F0000}"/>
    <cellStyle name="Normal 17 2 2 9 2" xfId="41227" xr:uid="{00000000-0005-0000-0000-0000243F0000}"/>
    <cellStyle name="Normal 17 2 3" xfId="763" xr:uid="{00000000-0005-0000-0000-0000253F0000}"/>
    <cellStyle name="Normal 17 2 3 10" xfId="27721" xr:uid="{00000000-0005-0000-0000-0000263F0000}"/>
    <cellStyle name="Normal 17 2 3 2" xfId="1031" xr:uid="{00000000-0005-0000-0000-0000273F0000}"/>
    <cellStyle name="Normal 17 2 3 2 2" xfId="1702" xr:uid="{00000000-0005-0000-0000-0000283F0000}"/>
    <cellStyle name="Normal 17 2 3 2 2 2" xfId="2820" xr:uid="{00000000-0005-0000-0000-0000293F0000}"/>
    <cellStyle name="Normal 17 2 3 2 2 2 2" xfId="5057" xr:uid="{00000000-0005-0000-0000-00002A3F0000}"/>
    <cellStyle name="Normal 17 2 3 2 2 2 2 2" xfId="14014" xr:uid="{00000000-0005-0000-0000-00002B3F0000}"/>
    <cellStyle name="Normal 17 2 3 2 2 2 2 2 2" xfId="27448" xr:uid="{00000000-0005-0000-0000-00002C3F0000}"/>
    <cellStyle name="Normal 17 2 3 2 2 2 2 2 2 2" xfId="54360" xr:uid="{00000000-0005-0000-0000-00002D3F0000}"/>
    <cellStyle name="Normal 17 2 3 2 2 2 2 2 3" xfId="40926" xr:uid="{00000000-0005-0000-0000-00002E3F0000}"/>
    <cellStyle name="Normal 17 2 3 2 2 2 2 3" xfId="9536" xr:uid="{00000000-0005-0000-0000-00002F3F0000}"/>
    <cellStyle name="Normal 17 2 3 2 2 2 2 3 2" xfId="22970" xr:uid="{00000000-0005-0000-0000-0000303F0000}"/>
    <cellStyle name="Normal 17 2 3 2 2 2 2 3 2 2" xfId="49882" xr:uid="{00000000-0005-0000-0000-0000313F0000}"/>
    <cellStyle name="Normal 17 2 3 2 2 2 2 3 3" xfId="36448" xr:uid="{00000000-0005-0000-0000-0000323F0000}"/>
    <cellStyle name="Normal 17 2 3 2 2 2 2 4" xfId="18491" xr:uid="{00000000-0005-0000-0000-0000333F0000}"/>
    <cellStyle name="Normal 17 2 3 2 2 2 2 4 2" xfId="45403" xr:uid="{00000000-0005-0000-0000-0000343F0000}"/>
    <cellStyle name="Normal 17 2 3 2 2 2 2 5" xfId="31969" xr:uid="{00000000-0005-0000-0000-0000353F0000}"/>
    <cellStyle name="Normal 17 2 3 2 2 2 3" xfId="11777" xr:uid="{00000000-0005-0000-0000-0000363F0000}"/>
    <cellStyle name="Normal 17 2 3 2 2 2 3 2" xfId="25211" xr:uid="{00000000-0005-0000-0000-0000373F0000}"/>
    <cellStyle name="Normal 17 2 3 2 2 2 3 2 2" xfId="52123" xr:uid="{00000000-0005-0000-0000-0000383F0000}"/>
    <cellStyle name="Normal 17 2 3 2 2 2 3 3" xfId="38689" xr:uid="{00000000-0005-0000-0000-0000393F0000}"/>
    <cellStyle name="Normal 17 2 3 2 2 2 4" xfId="7299" xr:uid="{00000000-0005-0000-0000-00003A3F0000}"/>
    <cellStyle name="Normal 17 2 3 2 2 2 4 2" xfId="20733" xr:uid="{00000000-0005-0000-0000-00003B3F0000}"/>
    <cellStyle name="Normal 17 2 3 2 2 2 4 2 2" xfId="47645" xr:uid="{00000000-0005-0000-0000-00003C3F0000}"/>
    <cellStyle name="Normal 17 2 3 2 2 2 4 3" xfId="34211" xr:uid="{00000000-0005-0000-0000-00003D3F0000}"/>
    <cellStyle name="Normal 17 2 3 2 2 2 5" xfId="16254" xr:uid="{00000000-0005-0000-0000-00003E3F0000}"/>
    <cellStyle name="Normal 17 2 3 2 2 2 5 2" xfId="43166" xr:uid="{00000000-0005-0000-0000-00003F3F0000}"/>
    <cellStyle name="Normal 17 2 3 2 2 2 6" xfId="29732" xr:uid="{00000000-0005-0000-0000-0000403F0000}"/>
    <cellStyle name="Normal 17 2 3 2 2 3" xfId="3939" xr:uid="{00000000-0005-0000-0000-0000413F0000}"/>
    <cellStyle name="Normal 17 2 3 2 2 3 2" xfId="12896" xr:uid="{00000000-0005-0000-0000-0000423F0000}"/>
    <cellStyle name="Normal 17 2 3 2 2 3 2 2" xfId="26330" xr:uid="{00000000-0005-0000-0000-0000433F0000}"/>
    <cellStyle name="Normal 17 2 3 2 2 3 2 2 2" xfId="53242" xr:uid="{00000000-0005-0000-0000-0000443F0000}"/>
    <cellStyle name="Normal 17 2 3 2 2 3 2 3" xfId="39808" xr:uid="{00000000-0005-0000-0000-0000453F0000}"/>
    <cellStyle name="Normal 17 2 3 2 2 3 3" xfId="8418" xr:uid="{00000000-0005-0000-0000-0000463F0000}"/>
    <cellStyle name="Normal 17 2 3 2 2 3 3 2" xfId="21852" xr:uid="{00000000-0005-0000-0000-0000473F0000}"/>
    <cellStyle name="Normal 17 2 3 2 2 3 3 2 2" xfId="48764" xr:uid="{00000000-0005-0000-0000-0000483F0000}"/>
    <cellStyle name="Normal 17 2 3 2 2 3 3 3" xfId="35330" xr:uid="{00000000-0005-0000-0000-0000493F0000}"/>
    <cellStyle name="Normal 17 2 3 2 2 3 4" xfId="17373" xr:uid="{00000000-0005-0000-0000-00004A3F0000}"/>
    <cellStyle name="Normal 17 2 3 2 2 3 4 2" xfId="44285" xr:uid="{00000000-0005-0000-0000-00004B3F0000}"/>
    <cellStyle name="Normal 17 2 3 2 2 3 5" xfId="30851" xr:uid="{00000000-0005-0000-0000-00004C3F0000}"/>
    <cellStyle name="Normal 17 2 3 2 2 4" xfId="10659" xr:uid="{00000000-0005-0000-0000-00004D3F0000}"/>
    <cellStyle name="Normal 17 2 3 2 2 4 2" xfId="24093" xr:uid="{00000000-0005-0000-0000-00004E3F0000}"/>
    <cellStyle name="Normal 17 2 3 2 2 4 2 2" xfId="51005" xr:uid="{00000000-0005-0000-0000-00004F3F0000}"/>
    <cellStyle name="Normal 17 2 3 2 2 4 3" xfId="37571" xr:uid="{00000000-0005-0000-0000-0000503F0000}"/>
    <cellStyle name="Normal 17 2 3 2 2 5" xfId="6181" xr:uid="{00000000-0005-0000-0000-0000513F0000}"/>
    <cellStyle name="Normal 17 2 3 2 2 5 2" xfId="19615" xr:uid="{00000000-0005-0000-0000-0000523F0000}"/>
    <cellStyle name="Normal 17 2 3 2 2 5 2 2" xfId="46527" xr:uid="{00000000-0005-0000-0000-0000533F0000}"/>
    <cellStyle name="Normal 17 2 3 2 2 5 3" xfId="33093" xr:uid="{00000000-0005-0000-0000-0000543F0000}"/>
    <cellStyle name="Normal 17 2 3 2 2 6" xfId="15136" xr:uid="{00000000-0005-0000-0000-0000553F0000}"/>
    <cellStyle name="Normal 17 2 3 2 2 6 2" xfId="42048" xr:uid="{00000000-0005-0000-0000-0000563F0000}"/>
    <cellStyle name="Normal 17 2 3 2 2 7" xfId="28614" xr:uid="{00000000-0005-0000-0000-0000573F0000}"/>
    <cellStyle name="Normal 17 2 3 2 3" xfId="2150" xr:uid="{00000000-0005-0000-0000-0000583F0000}"/>
    <cellStyle name="Normal 17 2 3 2 3 2" xfId="4387" xr:uid="{00000000-0005-0000-0000-0000593F0000}"/>
    <cellStyle name="Normal 17 2 3 2 3 2 2" xfId="13344" xr:uid="{00000000-0005-0000-0000-00005A3F0000}"/>
    <cellStyle name="Normal 17 2 3 2 3 2 2 2" xfId="26778" xr:uid="{00000000-0005-0000-0000-00005B3F0000}"/>
    <cellStyle name="Normal 17 2 3 2 3 2 2 2 2" xfId="53690" xr:uid="{00000000-0005-0000-0000-00005C3F0000}"/>
    <cellStyle name="Normal 17 2 3 2 3 2 2 3" xfId="40256" xr:uid="{00000000-0005-0000-0000-00005D3F0000}"/>
    <cellStyle name="Normal 17 2 3 2 3 2 3" xfId="8866" xr:uid="{00000000-0005-0000-0000-00005E3F0000}"/>
    <cellStyle name="Normal 17 2 3 2 3 2 3 2" xfId="22300" xr:uid="{00000000-0005-0000-0000-00005F3F0000}"/>
    <cellStyle name="Normal 17 2 3 2 3 2 3 2 2" xfId="49212" xr:uid="{00000000-0005-0000-0000-0000603F0000}"/>
    <cellStyle name="Normal 17 2 3 2 3 2 3 3" xfId="35778" xr:uid="{00000000-0005-0000-0000-0000613F0000}"/>
    <cellStyle name="Normal 17 2 3 2 3 2 4" xfId="17821" xr:uid="{00000000-0005-0000-0000-0000623F0000}"/>
    <cellStyle name="Normal 17 2 3 2 3 2 4 2" xfId="44733" xr:uid="{00000000-0005-0000-0000-0000633F0000}"/>
    <cellStyle name="Normal 17 2 3 2 3 2 5" xfId="31299" xr:uid="{00000000-0005-0000-0000-0000643F0000}"/>
    <cellStyle name="Normal 17 2 3 2 3 3" xfId="11107" xr:uid="{00000000-0005-0000-0000-0000653F0000}"/>
    <cellStyle name="Normal 17 2 3 2 3 3 2" xfId="24541" xr:uid="{00000000-0005-0000-0000-0000663F0000}"/>
    <cellStyle name="Normal 17 2 3 2 3 3 2 2" xfId="51453" xr:uid="{00000000-0005-0000-0000-0000673F0000}"/>
    <cellStyle name="Normal 17 2 3 2 3 3 3" xfId="38019" xr:uid="{00000000-0005-0000-0000-0000683F0000}"/>
    <cellStyle name="Normal 17 2 3 2 3 4" xfId="6629" xr:uid="{00000000-0005-0000-0000-0000693F0000}"/>
    <cellStyle name="Normal 17 2 3 2 3 4 2" xfId="20063" xr:uid="{00000000-0005-0000-0000-00006A3F0000}"/>
    <cellStyle name="Normal 17 2 3 2 3 4 2 2" xfId="46975" xr:uid="{00000000-0005-0000-0000-00006B3F0000}"/>
    <cellStyle name="Normal 17 2 3 2 3 4 3" xfId="33541" xr:uid="{00000000-0005-0000-0000-00006C3F0000}"/>
    <cellStyle name="Normal 17 2 3 2 3 5" xfId="15584" xr:uid="{00000000-0005-0000-0000-00006D3F0000}"/>
    <cellStyle name="Normal 17 2 3 2 3 5 2" xfId="42496" xr:uid="{00000000-0005-0000-0000-00006E3F0000}"/>
    <cellStyle name="Normal 17 2 3 2 3 6" xfId="29062" xr:uid="{00000000-0005-0000-0000-00006F3F0000}"/>
    <cellStyle name="Normal 17 2 3 2 4" xfId="3269" xr:uid="{00000000-0005-0000-0000-0000703F0000}"/>
    <cellStyle name="Normal 17 2 3 2 4 2" xfId="12226" xr:uid="{00000000-0005-0000-0000-0000713F0000}"/>
    <cellStyle name="Normal 17 2 3 2 4 2 2" xfId="25660" xr:uid="{00000000-0005-0000-0000-0000723F0000}"/>
    <cellStyle name="Normal 17 2 3 2 4 2 2 2" xfId="52572" xr:uid="{00000000-0005-0000-0000-0000733F0000}"/>
    <cellStyle name="Normal 17 2 3 2 4 2 3" xfId="39138" xr:uid="{00000000-0005-0000-0000-0000743F0000}"/>
    <cellStyle name="Normal 17 2 3 2 4 3" xfId="7748" xr:uid="{00000000-0005-0000-0000-0000753F0000}"/>
    <cellStyle name="Normal 17 2 3 2 4 3 2" xfId="21182" xr:uid="{00000000-0005-0000-0000-0000763F0000}"/>
    <cellStyle name="Normal 17 2 3 2 4 3 2 2" xfId="48094" xr:uid="{00000000-0005-0000-0000-0000773F0000}"/>
    <cellStyle name="Normal 17 2 3 2 4 3 3" xfId="34660" xr:uid="{00000000-0005-0000-0000-0000783F0000}"/>
    <cellStyle name="Normal 17 2 3 2 4 4" xfId="16703" xr:uid="{00000000-0005-0000-0000-0000793F0000}"/>
    <cellStyle name="Normal 17 2 3 2 4 4 2" xfId="43615" xr:uid="{00000000-0005-0000-0000-00007A3F0000}"/>
    <cellStyle name="Normal 17 2 3 2 4 5" xfId="30181" xr:uid="{00000000-0005-0000-0000-00007B3F0000}"/>
    <cellStyle name="Normal 17 2 3 2 5" xfId="9989" xr:uid="{00000000-0005-0000-0000-00007C3F0000}"/>
    <cellStyle name="Normal 17 2 3 2 5 2" xfId="23423" xr:uid="{00000000-0005-0000-0000-00007D3F0000}"/>
    <cellStyle name="Normal 17 2 3 2 5 2 2" xfId="50335" xr:uid="{00000000-0005-0000-0000-00007E3F0000}"/>
    <cellStyle name="Normal 17 2 3 2 5 3" xfId="36901" xr:uid="{00000000-0005-0000-0000-00007F3F0000}"/>
    <cellStyle name="Normal 17 2 3 2 6" xfId="5511" xr:uid="{00000000-0005-0000-0000-0000803F0000}"/>
    <cellStyle name="Normal 17 2 3 2 6 2" xfId="18945" xr:uid="{00000000-0005-0000-0000-0000813F0000}"/>
    <cellStyle name="Normal 17 2 3 2 6 2 2" xfId="45857" xr:uid="{00000000-0005-0000-0000-0000823F0000}"/>
    <cellStyle name="Normal 17 2 3 2 6 3" xfId="32423" xr:uid="{00000000-0005-0000-0000-0000833F0000}"/>
    <cellStyle name="Normal 17 2 3 2 7" xfId="14466" xr:uid="{00000000-0005-0000-0000-0000843F0000}"/>
    <cellStyle name="Normal 17 2 3 2 7 2" xfId="41378" xr:uid="{00000000-0005-0000-0000-0000853F0000}"/>
    <cellStyle name="Normal 17 2 3 2 8" xfId="27944" xr:uid="{00000000-0005-0000-0000-0000863F0000}"/>
    <cellStyle name="Normal 17 2 3 3" xfId="1256" xr:uid="{00000000-0005-0000-0000-0000873F0000}"/>
    <cellStyle name="Normal 17 2 3 3 2" xfId="2374" xr:uid="{00000000-0005-0000-0000-0000883F0000}"/>
    <cellStyle name="Normal 17 2 3 3 2 2" xfId="4611" xr:uid="{00000000-0005-0000-0000-0000893F0000}"/>
    <cellStyle name="Normal 17 2 3 3 2 2 2" xfId="13568" xr:uid="{00000000-0005-0000-0000-00008A3F0000}"/>
    <cellStyle name="Normal 17 2 3 3 2 2 2 2" xfId="27002" xr:uid="{00000000-0005-0000-0000-00008B3F0000}"/>
    <cellStyle name="Normal 17 2 3 3 2 2 2 2 2" xfId="53914" xr:uid="{00000000-0005-0000-0000-00008C3F0000}"/>
    <cellStyle name="Normal 17 2 3 3 2 2 2 3" xfId="40480" xr:uid="{00000000-0005-0000-0000-00008D3F0000}"/>
    <cellStyle name="Normal 17 2 3 3 2 2 3" xfId="9090" xr:uid="{00000000-0005-0000-0000-00008E3F0000}"/>
    <cellStyle name="Normal 17 2 3 3 2 2 3 2" xfId="22524" xr:uid="{00000000-0005-0000-0000-00008F3F0000}"/>
    <cellStyle name="Normal 17 2 3 3 2 2 3 2 2" xfId="49436" xr:uid="{00000000-0005-0000-0000-0000903F0000}"/>
    <cellStyle name="Normal 17 2 3 3 2 2 3 3" xfId="36002" xr:uid="{00000000-0005-0000-0000-0000913F0000}"/>
    <cellStyle name="Normal 17 2 3 3 2 2 4" xfId="18045" xr:uid="{00000000-0005-0000-0000-0000923F0000}"/>
    <cellStyle name="Normal 17 2 3 3 2 2 4 2" xfId="44957" xr:uid="{00000000-0005-0000-0000-0000933F0000}"/>
    <cellStyle name="Normal 17 2 3 3 2 2 5" xfId="31523" xr:uid="{00000000-0005-0000-0000-0000943F0000}"/>
    <cellStyle name="Normal 17 2 3 3 2 3" xfId="11331" xr:uid="{00000000-0005-0000-0000-0000953F0000}"/>
    <cellStyle name="Normal 17 2 3 3 2 3 2" xfId="24765" xr:uid="{00000000-0005-0000-0000-0000963F0000}"/>
    <cellStyle name="Normal 17 2 3 3 2 3 2 2" xfId="51677" xr:uid="{00000000-0005-0000-0000-0000973F0000}"/>
    <cellStyle name="Normal 17 2 3 3 2 3 3" xfId="38243" xr:uid="{00000000-0005-0000-0000-0000983F0000}"/>
    <cellStyle name="Normal 17 2 3 3 2 4" xfId="6853" xr:uid="{00000000-0005-0000-0000-0000993F0000}"/>
    <cellStyle name="Normal 17 2 3 3 2 4 2" xfId="20287" xr:uid="{00000000-0005-0000-0000-00009A3F0000}"/>
    <cellStyle name="Normal 17 2 3 3 2 4 2 2" xfId="47199" xr:uid="{00000000-0005-0000-0000-00009B3F0000}"/>
    <cellStyle name="Normal 17 2 3 3 2 4 3" xfId="33765" xr:uid="{00000000-0005-0000-0000-00009C3F0000}"/>
    <cellStyle name="Normal 17 2 3 3 2 5" xfId="15808" xr:uid="{00000000-0005-0000-0000-00009D3F0000}"/>
    <cellStyle name="Normal 17 2 3 3 2 5 2" xfId="42720" xr:uid="{00000000-0005-0000-0000-00009E3F0000}"/>
    <cellStyle name="Normal 17 2 3 3 2 6" xfId="29286" xr:uid="{00000000-0005-0000-0000-00009F3F0000}"/>
    <cellStyle name="Normal 17 2 3 3 3" xfId="3493" xr:uid="{00000000-0005-0000-0000-0000A03F0000}"/>
    <cellStyle name="Normal 17 2 3 3 3 2" xfId="12450" xr:uid="{00000000-0005-0000-0000-0000A13F0000}"/>
    <cellStyle name="Normal 17 2 3 3 3 2 2" xfId="25884" xr:uid="{00000000-0005-0000-0000-0000A23F0000}"/>
    <cellStyle name="Normal 17 2 3 3 3 2 2 2" xfId="52796" xr:uid="{00000000-0005-0000-0000-0000A33F0000}"/>
    <cellStyle name="Normal 17 2 3 3 3 2 3" xfId="39362" xr:uid="{00000000-0005-0000-0000-0000A43F0000}"/>
    <cellStyle name="Normal 17 2 3 3 3 3" xfId="7972" xr:uid="{00000000-0005-0000-0000-0000A53F0000}"/>
    <cellStyle name="Normal 17 2 3 3 3 3 2" xfId="21406" xr:uid="{00000000-0005-0000-0000-0000A63F0000}"/>
    <cellStyle name="Normal 17 2 3 3 3 3 2 2" xfId="48318" xr:uid="{00000000-0005-0000-0000-0000A73F0000}"/>
    <cellStyle name="Normal 17 2 3 3 3 3 3" xfId="34884" xr:uid="{00000000-0005-0000-0000-0000A83F0000}"/>
    <cellStyle name="Normal 17 2 3 3 3 4" xfId="16927" xr:uid="{00000000-0005-0000-0000-0000A93F0000}"/>
    <cellStyle name="Normal 17 2 3 3 3 4 2" xfId="43839" xr:uid="{00000000-0005-0000-0000-0000AA3F0000}"/>
    <cellStyle name="Normal 17 2 3 3 3 5" xfId="30405" xr:uid="{00000000-0005-0000-0000-0000AB3F0000}"/>
    <cellStyle name="Normal 17 2 3 3 4" xfId="10213" xr:uid="{00000000-0005-0000-0000-0000AC3F0000}"/>
    <cellStyle name="Normal 17 2 3 3 4 2" xfId="23647" xr:uid="{00000000-0005-0000-0000-0000AD3F0000}"/>
    <cellStyle name="Normal 17 2 3 3 4 2 2" xfId="50559" xr:uid="{00000000-0005-0000-0000-0000AE3F0000}"/>
    <cellStyle name="Normal 17 2 3 3 4 3" xfId="37125" xr:uid="{00000000-0005-0000-0000-0000AF3F0000}"/>
    <cellStyle name="Normal 17 2 3 3 5" xfId="5735" xr:uid="{00000000-0005-0000-0000-0000B03F0000}"/>
    <cellStyle name="Normal 17 2 3 3 5 2" xfId="19169" xr:uid="{00000000-0005-0000-0000-0000B13F0000}"/>
    <cellStyle name="Normal 17 2 3 3 5 2 2" xfId="46081" xr:uid="{00000000-0005-0000-0000-0000B23F0000}"/>
    <cellStyle name="Normal 17 2 3 3 5 3" xfId="32647" xr:uid="{00000000-0005-0000-0000-0000B33F0000}"/>
    <cellStyle name="Normal 17 2 3 3 6" xfId="14690" xr:uid="{00000000-0005-0000-0000-0000B43F0000}"/>
    <cellStyle name="Normal 17 2 3 3 6 2" xfId="41602" xr:uid="{00000000-0005-0000-0000-0000B53F0000}"/>
    <cellStyle name="Normal 17 2 3 3 7" xfId="28168" xr:uid="{00000000-0005-0000-0000-0000B63F0000}"/>
    <cellStyle name="Normal 17 2 3 4" xfId="1479" xr:uid="{00000000-0005-0000-0000-0000B73F0000}"/>
    <cellStyle name="Normal 17 2 3 4 2" xfId="2597" xr:uid="{00000000-0005-0000-0000-0000B83F0000}"/>
    <cellStyle name="Normal 17 2 3 4 2 2" xfId="4834" xr:uid="{00000000-0005-0000-0000-0000B93F0000}"/>
    <cellStyle name="Normal 17 2 3 4 2 2 2" xfId="13791" xr:uid="{00000000-0005-0000-0000-0000BA3F0000}"/>
    <cellStyle name="Normal 17 2 3 4 2 2 2 2" xfId="27225" xr:uid="{00000000-0005-0000-0000-0000BB3F0000}"/>
    <cellStyle name="Normal 17 2 3 4 2 2 2 2 2" xfId="54137" xr:uid="{00000000-0005-0000-0000-0000BC3F0000}"/>
    <cellStyle name="Normal 17 2 3 4 2 2 2 3" xfId="40703" xr:uid="{00000000-0005-0000-0000-0000BD3F0000}"/>
    <cellStyle name="Normal 17 2 3 4 2 2 3" xfId="9313" xr:uid="{00000000-0005-0000-0000-0000BE3F0000}"/>
    <cellStyle name="Normal 17 2 3 4 2 2 3 2" xfId="22747" xr:uid="{00000000-0005-0000-0000-0000BF3F0000}"/>
    <cellStyle name="Normal 17 2 3 4 2 2 3 2 2" xfId="49659" xr:uid="{00000000-0005-0000-0000-0000C03F0000}"/>
    <cellStyle name="Normal 17 2 3 4 2 2 3 3" xfId="36225" xr:uid="{00000000-0005-0000-0000-0000C13F0000}"/>
    <cellStyle name="Normal 17 2 3 4 2 2 4" xfId="18268" xr:uid="{00000000-0005-0000-0000-0000C23F0000}"/>
    <cellStyle name="Normal 17 2 3 4 2 2 4 2" xfId="45180" xr:uid="{00000000-0005-0000-0000-0000C33F0000}"/>
    <cellStyle name="Normal 17 2 3 4 2 2 5" xfId="31746" xr:uid="{00000000-0005-0000-0000-0000C43F0000}"/>
    <cellStyle name="Normal 17 2 3 4 2 3" xfId="11554" xr:uid="{00000000-0005-0000-0000-0000C53F0000}"/>
    <cellStyle name="Normal 17 2 3 4 2 3 2" xfId="24988" xr:uid="{00000000-0005-0000-0000-0000C63F0000}"/>
    <cellStyle name="Normal 17 2 3 4 2 3 2 2" xfId="51900" xr:uid="{00000000-0005-0000-0000-0000C73F0000}"/>
    <cellStyle name="Normal 17 2 3 4 2 3 3" xfId="38466" xr:uid="{00000000-0005-0000-0000-0000C83F0000}"/>
    <cellStyle name="Normal 17 2 3 4 2 4" xfId="7076" xr:uid="{00000000-0005-0000-0000-0000C93F0000}"/>
    <cellStyle name="Normal 17 2 3 4 2 4 2" xfId="20510" xr:uid="{00000000-0005-0000-0000-0000CA3F0000}"/>
    <cellStyle name="Normal 17 2 3 4 2 4 2 2" xfId="47422" xr:uid="{00000000-0005-0000-0000-0000CB3F0000}"/>
    <cellStyle name="Normal 17 2 3 4 2 4 3" xfId="33988" xr:uid="{00000000-0005-0000-0000-0000CC3F0000}"/>
    <cellStyle name="Normal 17 2 3 4 2 5" xfId="16031" xr:uid="{00000000-0005-0000-0000-0000CD3F0000}"/>
    <cellStyle name="Normal 17 2 3 4 2 5 2" xfId="42943" xr:uid="{00000000-0005-0000-0000-0000CE3F0000}"/>
    <cellStyle name="Normal 17 2 3 4 2 6" xfId="29509" xr:uid="{00000000-0005-0000-0000-0000CF3F0000}"/>
    <cellStyle name="Normal 17 2 3 4 3" xfId="3716" xr:uid="{00000000-0005-0000-0000-0000D03F0000}"/>
    <cellStyle name="Normal 17 2 3 4 3 2" xfId="12673" xr:uid="{00000000-0005-0000-0000-0000D13F0000}"/>
    <cellStyle name="Normal 17 2 3 4 3 2 2" xfId="26107" xr:uid="{00000000-0005-0000-0000-0000D23F0000}"/>
    <cellStyle name="Normal 17 2 3 4 3 2 2 2" xfId="53019" xr:uid="{00000000-0005-0000-0000-0000D33F0000}"/>
    <cellStyle name="Normal 17 2 3 4 3 2 3" xfId="39585" xr:uid="{00000000-0005-0000-0000-0000D43F0000}"/>
    <cellStyle name="Normal 17 2 3 4 3 3" xfId="8195" xr:uid="{00000000-0005-0000-0000-0000D53F0000}"/>
    <cellStyle name="Normal 17 2 3 4 3 3 2" xfId="21629" xr:uid="{00000000-0005-0000-0000-0000D63F0000}"/>
    <cellStyle name="Normal 17 2 3 4 3 3 2 2" xfId="48541" xr:uid="{00000000-0005-0000-0000-0000D73F0000}"/>
    <cellStyle name="Normal 17 2 3 4 3 3 3" xfId="35107" xr:uid="{00000000-0005-0000-0000-0000D83F0000}"/>
    <cellStyle name="Normal 17 2 3 4 3 4" xfId="17150" xr:uid="{00000000-0005-0000-0000-0000D93F0000}"/>
    <cellStyle name="Normal 17 2 3 4 3 4 2" xfId="44062" xr:uid="{00000000-0005-0000-0000-0000DA3F0000}"/>
    <cellStyle name="Normal 17 2 3 4 3 5" xfId="30628" xr:uid="{00000000-0005-0000-0000-0000DB3F0000}"/>
    <cellStyle name="Normal 17 2 3 4 4" xfId="10436" xr:uid="{00000000-0005-0000-0000-0000DC3F0000}"/>
    <cellStyle name="Normal 17 2 3 4 4 2" xfId="23870" xr:uid="{00000000-0005-0000-0000-0000DD3F0000}"/>
    <cellStyle name="Normal 17 2 3 4 4 2 2" xfId="50782" xr:uid="{00000000-0005-0000-0000-0000DE3F0000}"/>
    <cellStyle name="Normal 17 2 3 4 4 3" xfId="37348" xr:uid="{00000000-0005-0000-0000-0000DF3F0000}"/>
    <cellStyle name="Normal 17 2 3 4 5" xfId="5958" xr:uid="{00000000-0005-0000-0000-0000E03F0000}"/>
    <cellStyle name="Normal 17 2 3 4 5 2" xfId="19392" xr:uid="{00000000-0005-0000-0000-0000E13F0000}"/>
    <cellStyle name="Normal 17 2 3 4 5 2 2" xfId="46304" xr:uid="{00000000-0005-0000-0000-0000E23F0000}"/>
    <cellStyle name="Normal 17 2 3 4 5 3" xfId="32870" xr:uid="{00000000-0005-0000-0000-0000E33F0000}"/>
    <cellStyle name="Normal 17 2 3 4 6" xfId="14913" xr:uid="{00000000-0005-0000-0000-0000E43F0000}"/>
    <cellStyle name="Normal 17 2 3 4 6 2" xfId="41825" xr:uid="{00000000-0005-0000-0000-0000E53F0000}"/>
    <cellStyle name="Normal 17 2 3 4 7" xfId="28391" xr:uid="{00000000-0005-0000-0000-0000E63F0000}"/>
    <cellStyle name="Normal 17 2 3 5" xfId="1927" xr:uid="{00000000-0005-0000-0000-0000E73F0000}"/>
    <cellStyle name="Normal 17 2 3 5 2" xfId="4164" xr:uid="{00000000-0005-0000-0000-0000E83F0000}"/>
    <cellStyle name="Normal 17 2 3 5 2 2" xfId="13121" xr:uid="{00000000-0005-0000-0000-0000E93F0000}"/>
    <cellStyle name="Normal 17 2 3 5 2 2 2" xfId="26555" xr:uid="{00000000-0005-0000-0000-0000EA3F0000}"/>
    <cellStyle name="Normal 17 2 3 5 2 2 2 2" xfId="53467" xr:uid="{00000000-0005-0000-0000-0000EB3F0000}"/>
    <cellStyle name="Normal 17 2 3 5 2 2 3" xfId="40033" xr:uid="{00000000-0005-0000-0000-0000EC3F0000}"/>
    <cellStyle name="Normal 17 2 3 5 2 3" xfId="8643" xr:uid="{00000000-0005-0000-0000-0000ED3F0000}"/>
    <cellStyle name="Normal 17 2 3 5 2 3 2" xfId="22077" xr:uid="{00000000-0005-0000-0000-0000EE3F0000}"/>
    <cellStyle name="Normal 17 2 3 5 2 3 2 2" xfId="48989" xr:uid="{00000000-0005-0000-0000-0000EF3F0000}"/>
    <cellStyle name="Normal 17 2 3 5 2 3 3" xfId="35555" xr:uid="{00000000-0005-0000-0000-0000F03F0000}"/>
    <cellStyle name="Normal 17 2 3 5 2 4" xfId="17598" xr:uid="{00000000-0005-0000-0000-0000F13F0000}"/>
    <cellStyle name="Normal 17 2 3 5 2 4 2" xfId="44510" xr:uid="{00000000-0005-0000-0000-0000F23F0000}"/>
    <cellStyle name="Normal 17 2 3 5 2 5" xfId="31076" xr:uid="{00000000-0005-0000-0000-0000F33F0000}"/>
    <cellStyle name="Normal 17 2 3 5 3" xfId="10884" xr:uid="{00000000-0005-0000-0000-0000F43F0000}"/>
    <cellStyle name="Normal 17 2 3 5 3 2" xfId="24318" xr:uid="{00000000-0005-0000-0000-0000F53F0000}"/>
    <cellStyle name="Normal 17 2 3 5 3 2 2" xfId="51230" xr:uid="{00000000-0005-0000-0000-0000F63F0000}"/>
    <cellStyle name="Normal 17 2 3 5 3 3" xfId="37796" xr:uid="{00000000-0005-0000-0000-0000F73F0000}"/>
    <cellStyle name="Normal 17 2 3 5 4" xfId="6406" xr:uid="{00000000-0005-0000-0000-0000F83F0000}"/>
    <cellStyle name="Normal 17 2 3 5 4 2" xfId="19840" xr:uid="{00000000-0005-0000-0000-0000F93F0000}"/>
    <cellStyle name="Normal 17 2 3 5 4 2 2" xfId="46752" xr:uid="{00000000-0005-0000-0000-0000FA3F0000}"/>
    <cellStyle name="Normal 17 2 3 5 4 3" xfId="33318" xr:uid="{00000000-0005-0000-0000-0000FB3F0000}"/>
    <cellStyle name="Normal 17 2 3 5 5" xfId="15361" xr:uid="{00000000-0005-0000-0000-0000FC3F0000}"/>
    <cellStyle name="Normal 17 2 3 5 5 2" xfId="42273" xr:uid="{00000000-0005-0000-0000-0000FD3F0000}"/>
    <cellStyle name="Normal 17 2 3 5 6" xfId="28839" xr:uid="{00000000-0005-0000-0000-0000FE3F0000}"/>
    <cellStyle name="Normal 17 2 3 6" xfId="3046" xr:uid="{00000000-0005-0000-0000-0000FF3F0000}"/>
    <cellStyle name="Normal 17 2 3 6 2" xfId="12003" xr:uid="{00000000-0005-0000-0000-000000400000}"/>
    <cellStyle name="Normal 17 2 3 6 2 2" xfId="25437" xr:uid="{00000000-0005-0000-0000-000001400000}"/>
    <cellStyle name="Normal 17 2 3 6 2 2 2" xfId="52349" xr:uid="{00000000-0005-0000-0000-000002400000}"/>
    <cellStyle name="Normal 17 2 3 6 2 3" xfId="38915" xr:uid="{00000000-0005-0000-0000-000003400000}"/>
    <cellStyle name="Normal 17 2 3 6 3" xfId="7525" xr:uid="{00000000-0005-0000-0000-000004400000}"/>
    <cellStyle name="Normal 17 2 3 6 3 2" xfId="20959" xr:uid="{00000000-0005-0000-0000-000005400000}"/>
    <cellStyle name="Normal 17 2 3 6 3 2 2" xfId="47871" xr:uid="{00000000-0005-0000-0000-000006400000}"/>
    <cellStyle name="Normal 17 2 3 6 3 3" xfId="34437" xr:uid="{00000000-0005-0000-0000-000007400000}"/>
    <cellStyle name="Normal 17 2 3 6 4" xfId="16480" xr:uid="{00000000-0005-0000-0000-000008400000}"/>
    <cellStyle name="Normal 17 2 3 6 4 2" xfId="43392" xr:uid="{00000000-0005-0000-0000-000009400000}"/>
    <cellStyle name="Normal 17 2 3 6 5" xfId="29958" xr:uid="{00000000-0005-0000-0000-00000A400000}"/>
    <cellStyle name="Normal 17 2 3 7" xfId="9766" xr:uid="{00000000-0005-0000-0000-00000B400000}"/>
    <cellStyle name="Normal 17 2 3 7 2" xfId="23200" xr:uid="{00000000-0005-0000-0000-00000C400000}"/>
    <cellStyle name="Normal 17 2 3 7 2 2" xfId="50112" xr:uid="{00000000-0005-0000-0000-00000D400000}"/>
    <cellStyle name="Normal 17 2 3 7 3" xfId="36678" xr:uid="{00000000-0005-0000-0000-00000E400000}"/>
    <cellStyle name="Normal 17 2 3 8" xfId="5288" xr:uid="{00000000-0005-0000-0000-00000F400000}"/>
    <cellStyle name="Normal 17 2 3 8 2" xfId="18722" xr:uid="{00000000-0005-0000-0000-000010400000}"/>
    <cellStyle name="Normal 17 2 3 8 2 2" xfId="45634" xr:uid="{00000000-0005-0000-0000-000011400000}"/>
    <cellStyle name="Normal 17 2 3 8 3" xfId="32200" xr:uid="{00000000-0005-0000-0000-000012400000}"/>
    <cellStyle name="Normal 17 2 3 9" xfId="14243" xr:uid="{00000000-0005-0000-0000-000013400000}"/>
    <cellStyle name="Normal 17 2 3 9 2" xfId="41155" xr:uid="{00000000-0005-0000-0000-000014400000}"/>
    <cellStyle name="Normal 17 2 4" xfId="959" xr:uid="{00000000-0005-0000-0000-000015400000}"/>
    <cellStyle name="Normal 17 2 4 2" xfId="1630" xr:uid="{00000000-0005-0000-0000-000016400000}"/>
    <cellStyle name="Normal 17 2 4 2 2" xfId="2748" xr:uid="{00000000-0005-0000-0000-000017400000}"/>
    <cellStyle name="Normal 17 2 4 2 2 2" xfId="4985" xr:uid="{00000000-0005-0000-0000-000018400000}"/>
    <cellStyle name="Normal 17 2 4 2 2 2 2" xfId="13942" xr:uid="{00000000-0005-0000-0000-000019400000}"/>
    <cellStyle name="Normal 17 2 4 2 2 2 2 2" xfId="27376" xr:uid="{00000000-0005-0000-0000-00001A400000}"/>
    <cellStyle name="Normal 17 2 4 2 2 2 2 2 2" xfId="54288" xr:uid="{00000000-0005-0000-0000-00001B400000}"/>
    <cellStyle name="Normal 17 2 4 2 2 2 2 3" xfId="40854" xr:uid="{00000000-0005-0000-0000-00001C400000}"/>
    <cellStyle name="Normal 17 2 4 2 2 2 3" xfId="9464" xr:uid="{00000000-0005-0000-0000-00001D400000}"/>
    <cellStyle name="Normal 17 2 4 2 2 2 3 2" xfId="22898" xr:uid="{00000000-0005-0000-0000-00001E400000}"/>
    <cellStyle name="Normal 17 2 4 2 2 2 3 2 2" xfId="49810" xr:uid="{00000000-0005-0000-0000-00001F400000}"/>
    <cellStyle name="Normal 17 2 4 2 2 2 3 3" xfId="36376" xr:uid="{00000000-0005-0000-0000-000020400000}"/>
    <cellStyle name="Normal 17 2 4 2 2 2 4" xfId="18419" xr:uid="{00000000-0005-0000-0000-000021400000}"/>
    <cellStyle name="Normal 17 2 4 2 2 2 4 2" xfId="45331" xr:uid="{00000000-0005-0000-0000-000022400000}"/>
    <cellStyle name="Normal 17 2 4 2 2 2 5" xfId="31897" xr:uid="{00000000-0005-0000-0000-000023400000}"/>
    <cellStyle name="Normal 17 2 4 2 2 3" xfId="11705" xr:uid="{00000000-0005-0000-0000-000024400000}"/>
    <cellStyle name="Normal 17 2 4 2 2 3 2" xfId="25139" xr:uid="{00000000-0005-0000-0000-000025400000}"/>
    <cellStyle name="Normal 17 2 4 2 2 3 2 2" xfId="52051" xr:uid="{00000000-0005-0000-0000-000026400000}"/>
    <cellStyle name="Normal 17 2 4 2 2 3 3" xfId="38617" xr:uid="{00000000-0005-0000-0000-000027400000}"/>
    <cellStyle name="Normal 17 2 4 2 2 4" xfId="7227" xr:uid="{00000000-0005-0000-0000-000028400000}"/>
    <cellStyle name="Normal 17 2 4 2 2 4 2" xfId="20661" xr:uid="{00000000-0005-0000-0000-000029400000}"/>
    <cellStyle name="Normal 17 2 4 2 2 4 2 2" xfId="47573" xr:uid="{00000000-0005-0000-0000-00002A400000}"/>
    <cellStyle name="Normal 17 2 4 2 2 4 3" xfId="34139" xr:uid="{00000000-0005-0000-0000-00002B400000}"/>
    <cellStyle name="Normal 17 2 4 2 2 5" xfId="16182" xr:uid="{00000000-0005-0000-0000-00002C400000}"/>
    <cellStyle name="Normal 17 2 4 2 2 5 2" xfId="43094" xr:uid="{00000000-0005-0000-0000-00002D400000}"/>
    <cellStyle name="Normal 17 2 4 2 2 6" xfId="29660" xr:uid="{00000000-0005-0000-0000-00002E400000}"/>
    <cellStyle name="Normal 17 2 4 2 3" xfId="3867" xr:uid="{00000000-0005-0000-0000-00002F400000}"/>
    <cellStyle name="Normal 17 2 4 2 3 2" xfId="12824" xr:uid="{00000000-0005-0000-0000-000030400000}"/>
    <cellStyle name="Normal 17 2 4 2 3 2 2" xfId="26258" xr:uid="{00000000-0005-0000-0000-000031400000}"/>
    <cellStyle name="Normal 17 2 4 2 3 2 2 2" xfId="53170" xr:uid="{00000000-0005-0000-0000-000032400000}"/>
    <cellStyle name="Normal 17 2 4 2 3 2 3" xfId="39736" xr:uid="{00000000-0005-0000-0000-000033400000}"/>
    <cellStyle name="Normal 17 2 4 2 3 3" xfId="8346" xr:uid="{00000000-0005-0000-0000-000034400000}"/>
    <cellStyle name="Normal 17 2 4 2 3 3 2" xfId="21780" xr:uid="{00000000-0005-0000-0000-000035400000}"/>
    <cellStyle name="Normal 17 2 4 2 3 3 2 2" xfId="48692" xr:uid="{00000000-0005-0000-0000-000036400000}"/>
    <cellStyle name="Normal 17 2 4 2 3 3 3" xfId="35258" xr:uid="{00000000-0005-0000-0000-000037400000}"/>
    <cellStyle name="Normal 17 2 4 2 3 4" xfId="17301" xr:uid="{00000000-0005-0000-0000-000038400000}"/>
    <cellStyle name="Normal 17 2 4 2 3 4 2" xfId="44213" xr:uid="{00000000-0005-0000-0000-000039400000}"/>
    <cellStyle name="Normal 17 2 4 2 3 5" xfId="30779" xr:uid="{00000000-0005-0000-0000-00003A400000}"/>
    <cellStyle name="Normal 17 2 4 2 4" xfId="10587" xr:uid="{00000000-0005-0000-0000-00003B400000}"/>
    <cellStyle name="Normal 17 2 4 2 4 2" xfId="24021" xr:uid="{00000000-0005-0000-0000-00003C400000}"/>
    <cellStyle name="Normal 17 2 4 2 4 2 2" xfId="50933" xr:uid="{00000000-0005-0000-0000-00003D400000}"/>
    <cellStyle name="Normal 17 2 4 2 4 3" xfId="37499" xr:uid="{00000000-0005-0000-0000-00003E400000}"/>
    <cellStyle name="Normal 17 2 4 2 5" xfId="6109" xr:uid="{00000000-0005-0000-0000-00003F400000}"/>
    <cellStyle name="Normal 17 2 4 2 5 2" xfId="19543" xr:uid="{00000000-0005-0000-0000-000040400000}"/>
    <cellStyle name="Normal 17 2 4 2 5 2 2" xfId="46455" xr:uid="{00000000-0005-0000-0000-000041400000}"/>
    <cellStyle name="Normal 17 2 4 2 5 3" xfId="33021" xr:uid="{00000000-0005-0000-0000-000042400000}"/>
    <cellStyle name="Normal 17 2 4 2 6" xfId="15064" xr:uid="{00000000-0005-0000-0000-000043400000}"/>
    <cellStyle name="Normal 17 2 4 2 6 2" xfId="41976" xr:uid="{00000000-0005-0000-0000-000044400000}"/>
    <cellStyle name="Normal 17 2 4 2 7" xfId="28542" xr:uid="{00000000-0005-0000-0000-000045400000}"/>
    <cellStyle name="Normal 17 2 4 3" xfId="2078" xr:uid="{00000000-0005-0000-0000-000046400000}"/>
    <cellStyle name="Normal 17 2 4 3 2" xfId="4315" xr:uid="{00000000-0005-0000-0000-000047400000}"/>
    <cellStyle name="Normal 17 2 4 3 2 2" xfId="13272" xr:uid="{00000000-0005-0000-0000-000048400000}"/>
    <cellStyle name="Normal 17 2 4 3 2 2 2" xfId="26706" xr:uid="{00000000-0005-0000-0000-000049400000}"/>
    <cellStyle name="Normal 17 2 4 3 2 2 2 2" xfId="53618" xr:uid="{00000000-0005-0000-0000-00004A400000}"/>
    <cellStyle name="Normal 17 2 4 3 2 2 3" xfId="40184" xr:uid="{00000000-0005-0000-0000-00004B400000}"/>
    <cellStyle name="Normal 17 2 4 3 2 3" xfId="8794" xr:uid="{00000000-0005-0000-0000-00004C400000}"/>
    <cellStyle name="Normal 17 2 4 3 2 3 2" xfId="22228" xr:uid="{00000000-0005-0000-0000-00004D400000}"/>
    <cellStyle name="Normal 17 2 4 3 2 3 2 2" xfId="49140" xr:uid="{00000000-0005-0000-0000-00004E400000}"/>
    <cellStyle name="Normal 17 2 4 3 2 3 3" xfId="35706" xr:uid="{00000000-0005-0000-0000-00004F400000}"/>
    <cellStyle name="Normal 17 2 4 3 2 4" xfId="17749" xr:uid="{00000000-0005-0000-0000-000050400000}"/>
    <cellStyle name="Normal 17 2 4 3 2 4 2" xfId="44661" xr:uid="{00000000-0005-0000-0000-000051400000}"/>
    <cellStyle name="Normal 17 2 4 3 2 5" xfId="31227" xr:uid="{00000000-0005-0000-0000-000052400000}"/>
    <cellStyle name="Normal 17 2 4 3 3" xfId="11035" xr:uid="{00000000-0005-0000-0000-000053400000}"/>
    <cellStyle name="Normal 17 2 4 3 3 2" xfId="24469" xr:uid="{00000000-0005-0000-0000-000054400000}"/>
    <cellStyle name="Normal 17 2 4 3 3 2 2" xfId="51381" xr:uid="{00000000-0005-0000-0000-000055400000}"/>
    <cellStyle name="Normal 17 2 4 3 3 3" xfId="37947" xr:uid="{00000000-0005-0000-0000-000056400000}"/>
    <cellStyle name="Normal 17 2 4 3 4" xfId="6557" xr:uid="{00000000-0005-0000-0000-000057400000}"/>
    <cellStyle name="Normal 17 2 4 3 4 2" xfId="19991" xr:uid="{00000000-0005-0000-0000-000058400000}"/>
    <cellStyle name="Normal 17 2 4 3 4 2 2" xfId="46903" xr:uid="{00000000-0005-0000-0000-000059400000}"/>
    <cellStyle name="Normal 17 2 4 3 4 3" xfId="33469" xr:uid="{00000000-0005-0000-0000-00005A400000}"/>
    <cellStyle name="Normal 17 2 4 3 5" xfId="15512" xr:uid="{00000000-0005-0000-0000-00005B400000}"/>
    <cellStyle name="Normal 17 2 4 3 5 2" xfId="42424" xr:uid="{00000000-0005-0000-0000-00005C400000}"/>
    <cellStyle name="Normal 17 2 4 3 6" xfId="28990" xr:uid="{00000000-0005-0000-0000-00005D400000}"/>
    <cellStyle name="Normal 17 2 4 4" xfId="3197" xr:uid="{00000000-0005-0000-0000-00005E400000}"/>
    <cellStyle name="Normal 17 2 4 4 2" xfId="12154" xr:uid="{00000000-0005-0000-0000-00005F400000}"/>
    <cellStyle name="Normal 17 2 4 4 2 2" xfId="25588" xr:uid="{00000000-0005-0000-0000-000060400000}"/>
    <cellStyle name="Normal 17 2 4 4 2 2 2" xfId="52500" xr:uid="{00000000-0005-0000-0000-000061400000}"/>
    <cellStyle name="Normal 17 2 4 4 2 3" xfId="39066" xr:uid="{00000000-0005-0000-0000-000062400000}"/>
    <cellStyle name="Normal 17 2 4 4 3" xfId="7676" xr:uid="{00000000-0005-0000-0000-000063400000}"/>
    <cellStyle name="Normal 17 2 4 4 3 2" xfId="21110" xr:uid="{00000000-0005-0000-0000-000064400000}"/>
    <cellStyle name="Normal 17 2 4 4 3 2 2" xfId="48022" xr:uid="{00000000-0005-0000-0000-000065400000}"/>
    <cellStyle name="Normal 17 2 4 4 3 3" xfId="34588" xr:uid="{00000000-0005-0000-0000-000066400000}"/>
    <cellStyle name="Normal 17 2 4 4 4" xfId="16631" xr:uid="{00000000-0005-0000-0000-000067400000}"/>
    <cellStyle name="Normal 17 2 4 4 4 2" xfId="43543" xr:uid="{00000000-0005-0000-0000-000068400000}"/>
    <cellStyle name="Normal 17 2 4 4 5" xfId="30109" xr:uid="{00000000-0005-0000-0000-000069400000}"/>
    <cellStyle name="Normal 17 2 4 5" xfId="9917" xr:uid="{00000000-0005-0000-0000-00006A400000}"/>
    <cellStyle name="Normal 17 2 4 5 2" xfId="23351" xr:uid="{00000000-0005-0000-0000-00006B400000}"/>
    <cellStyle name="Normal 17 2 4 5 2 2" xfId="50263" xr:uid="{00000000-0005-0000-0000-00006C400000}"/>
    <cellStyle name="Normal 17 2 4 5 3" xfId="36829" xr:uid="{00000000-0005-0000-0000-00006D400000}"/>
    <cellStyle name="Normal 17 2 4 6" xfId="5439" xr:uid="{00000000-0005-0000-0000-00006E400000}"/>
    <cellStyle name="Normal 17 2 4 6 2" xfId="18873" xr:uid="{00000000-0005-0000-0000-00006F400000}"/>
    <cellStyle name="Normal 17 2 4 6 2 2" xfId="45785" xr:uid="{00000000-0005-0000-0000-000070400000}"/>
    <cellStyle name="Normal 17 2 4 6 3" xfId="32351" xr:uid="{00000000-0005-0000-0000-000071400000}"/>
    <cellStyle name="Normal 17 2 4 7" xfId="14394" xr:uid="{00000000-0005-0000-0000-000072400000}"/>
    <cellStyle name="Normal 17 2 4 7 2" xfId="41306" xr:uid="{00000000-0005-0000-0000-000073400000}"/>
    <cellStyle name="Normal 17 2 4 8" xfId="27872" xr:uid="{00000000-0005-0000-0000-000074400000}"/>
    <cellStyle name="Normal 17 2 5" xfId="1184" xr:uid="{00000000-0005-0000-0000-000075400000}"/>
    <cellStyle name="Normal 17 2 5 2" xfId="2302" xr:uid="{00000000-0005-0000-0000-000076400000}"/>
    <cellStyle name="Normal 17 2 5 2 2" xfId="4539" xr:uid="{00000000-0005-0000-0000-000077400000}"/>
    <cellStyle name="Normal 17 2 5 2 2 2" xfId="13496" xr:uid="{00000000-0005-0000-0000-000078400000}"/>
    <cellStyle name="Normal 17 2 5 2 2 2 2" xfId="26930" xr:uid="{00000000-0005-0000-0000-000079400000}"/>
    <cellStyle name="Normal 17 2 5 2 2 2 2 2" xfId="53842" xr:uid="{00000000-0005-0000-0000-00007A400000}"/>
    <cellStyle name="Normal 17 2 5 2 2 2 3" xfId="40408" xr:uid="{00000000-0005-0000-0000-00007B400000}"/>
    <cellStyle name="Normal 17 2 5 2 2 3" xfId="9018" xr:uid="{00000000-0005-0000-0000-00007C400000}"/>
    <cellStyle name="Normal 17 2 5 2 2 3 2" xfId="22452" xr:uid="{00000000-0005-0000-0000-00007D400000}"/>
    <cellStyle name="Normal 17 2 5 2 2 3 2 2" xfId="49364" xr:uid="{00000000-0005-0000-0000-00007E400000}"/>
    <cellStyle name="Normal 17 2 5 2 2 3 3" xfId="35930" xr:uid="{00000000-0005-0000-0000-00007F400000}"/>
    <cellStyle name="Normal 17 2 5 2 2 4" xfId="17973" xr:uid="{00000000-0005-0000-0000-000080400000}"/>
    <cellStyle name="Normal 17 2 5 2 2 4 2" xfId="44885" xr:uid="{00000000-0005-0000-0000-000081400000}"/>
    <cellStyle name="Normal 17 2 5 2 2 5" xfId="31451" xr:uid="{00000000-0005-0000-0000-000082400000}"/>
    <cellStyle name="Normal 17 2 5 2 3" xfId="11259" xr:uid="{00000000-0005-0000-0000-000083400000}"/>
    <cellStyle name="Normal 17 2 5 2 3 2" xfId="24693" xr:uid="{00000000-0005-0000-0000-000084400000}"/>
    <cellStyle name="Normal 17 2 5 2 3 2 2" xfId="51605" xr:uid="{00000000-0005-0000-0000-000085400000}"/>
    <cellStyle name="Normal 17 2 5 2 3 3" xfId="38171" xr:uid="{00000000-0005-0000-0000-000086400000}"/>
    <cellStyle name="Normal 17 2 5 2 4" xfId="6781" xr:uid="{00000000-0005-0000-0000-000087400000}"/>
    <cellStyle name="Normal 17 2 5 2 4 2" xfId="20215" xr:uid="{00000000-0005-0000-0000-000088400000}"/>
    <cellStyle name="Normal 17 2 5 2 4 2 2" xfId="47127" xr:uid="{00000000-0005-0000-0000-000089400000}"/>
    <cellStyle name="Normal 17 2 5 2 4 3" xfId="33693" xr:uid="{00000000-0005-0000-0000-00008A400000}"/>
    <cellStyle name="Normal 17 2 5 2 5" xfId="15736" xr:uid="{00000000-0005-0000-0000-00008B400000}"/>
    <cellStyle name="Normal 17 2 5 2 5 2" xfId="42648" xr:uid="{00000000-0005-0000-0000-00008C400000}"/>
    <cellStyle name="Normal 17 2 5 2 6" xfId="29214" xr:uid="{00000000-0005-0000-0000-00008D400000}"/>
    <cellStyle name="Normal 17 2 5 3" xfId="3421" xr:uid="{00000000-0005-0000-0000-00008E400000}"/>
    <cellStyle name="Normal 17 2 5 3 2" xfId="12378" xr:uid="{00000000-0005-0000-0000-00008F400000}"/>
    <cellStyle name="Normal 17 2 5 3 2 2" xfId="25812" xr:uid="{00000000-0005-0000-0000-000090400000}"/>
    <cellStyle name="Normal 17 2 5 3 2 2 2" xfId="52724" xr:uid="{00000000-0005-0000-0000-000091400000}"/>
    <cellStyle name="Normal 17 2 5 3 2 3" xfId="39290" xr:uid="{00000000-0005-0000-0000-000092400000}"/>
    <cellStyle name="Normal 17 2 5 3 3" xfId="7900" xr:uid="{00000000-0005-0000-0000-000093400000}"/>
    <cellStyle name="Normal 17 2 5 3 3 2" xfId="21334" xr:uid="{00000000-0005-0000-0000-000094400000}"/>
    <cellStyle name="Normal 17 2 5 3 3 2 2" xfId="48246" xr:uid="{00000000-0005-0000-0000-000095400000}"/>
    <cellStyle name="Normal 17 2 5 3 3 3" xfId="34812" xr:uid="{00000000-0005-0000-0000-000096400000}"/>
    <cellStyle name="Normal 17 2 5 3 4" xfId="16855" xr:uid="{00000000-0005-0000-0000-000097400000}"/>
    <cellStyle name="Normal 17 2 5 3 4 2" xfId="43767" xr:uid="{00000000-0005-0000-0000-000098400000}"/>
    <cellStyle name="Normal 17 2 5 3 5" xfId="30333" xr:uid="{00000000-0005-0000-0000-000099400000}"/>
    <cellStyle name="Normal 17 2 5 4" xfId="10141" xr:uid="{00000000-0005-0000-0000-00009A400000}"/>
    <cellStyle name="Normal 17 2 5 4 2" xfId="23575" xr:uid="{00000000-0005-0000-0000-00009B400000}"/>
    <cellStyle name="Normal 17 2 5 4 2 2" xfId="50487" xr:uid="{00000000-0005-0000-0000-00009C400000}"/>
    <cellStyle name="Normal 17 2 5 4 3" xfId="37053" xr:uid="{00000000-0005-0000-0000-00009D400000}"/>
    <cellStyle name="Normal 17 2 5 5" xfId="5663" xr:uid="{00000000-0005-0000-0000-00009E400000}"/>
    <cellStyle name="Normal 17 2 5 5 2" xfId="19097" xr:uid="{00000000-0005-0000-0000-00009F400000}"/>
    <cellStyle name="Normal 17 2 5 5 2 2" xfId="46009" xr:uid="{00000000-0005-0000-0000-0000A0400000}"/>
    <cellStyle name="Normal 17 2 5 5 3" xfId="32575" xr:uid="{00000000-0005-0000-0000-0000A1400000}"/>
    <cellStyle name="Normal 17 2 5 6" xfId="14618" xr:uid="{00000000-0005-0000-0000-0000A2400000}"/>
    <cellStyle name="Normal 17 2 5 6 2" xfId="41530" xr:uid="{00000000-0005-0000-0000-0000A3400000}"/>
    <cellStyle name="Normal 17 2 5 7" xfId="28096" xr:uid="{00000000-0005-0000-0000-0000A4400000}"/>
    <cellStyle name="Normal 17 2 6" xfId="1407" xr:uid="{00000000-0005-0000-0000-0000A5400000}"/>
    <cellStyle name="Normal 17 2 6 2" xfId="2525" xr:uid="{00000000-0005-0000-0000-0000A6400000}"/>
    <cellStyle name="Normal 17 2 6 2 2" xfId="4762" xr:uid="{00000000-0005-0000-0000-0000A7400000}"/>
    <cellStyle name="Normal 17 2 6 2 2 2" xfId="13719" xr:uid="{00000000-0005-0000-0000-0000A8400000}"/>
    <cellStyle name="Normal 17 2 6 2 2 2 2" xfId="27153" xr:uid="{00000000-0005-0000-0000-0000A9400000}"/>
    <cellStyle name="Normal 17 2 6 2 2 2 2 2" xfId="54065" xr:uid="{00000000-0005-0000-0000-0000AA400000}"/>
    <cellStyle name="Normal 17 2 6 2 2 2 3" xfId="40631" xr:uid="{00000000-0005-0000-0000-0000AB400000}"/>
    <cellStyle name="Normal 17 2 6 2 2 3" xfId="9241" xr:uid="{00000000-0005-0000-0000-0000AC400000}"/>
    <cellStyle name="Normal 17 2 6 2 2 3 2" xfId="22675" xr:uid="{00000000-0005-0000-0000-0000AD400000}"/>
    <cellStyle name="Normal 17 2 6 2 2 3 2 2" xfId="49587" xr:uid="{00000000-0005-0000-0000-0000AE400000}"/>
    <cellStyle name="Normal 17 2 6 2 2 3 3" xfId="36153" xr:uid="{00000000-0005-0000-0000-0000AF400000}"/>
    <cellStyle name="Normal 17 2 6 2 2 4" xfId="18196" xr:uid="{00000000-0005-0000-0000-0000B0400000}"/>
    <cellStyle name="Normal 17 2 6 2 2 4 2" xfId="45108" xr:uid="{00000000-0005-0000-0000-0000B1400000}"/>
    <cellStyle name="Normal 17 2 6 2 2 5" xfId="31674" xr:uid="{00000000-0005-0000-0000-0000B2400000}"/>
    <cellStyle name="Normal 17 2 6 2 3" xfId="11482" xr:uid="{00000000-0005-0000-0000-0000B3400000}"/>
    <cellStyle name="Normal 17 2 6 2 3 2" xfId="24916" xr:uid="{00000000-0005-0000-0000-0000B4400000}"/>
    <cellStyle name="Normal 17 2 6 2 3 2 2" xfId="51828" xr:uid="{00000000-0005-0000-0000-0000B5400000}"/>
    <cellStyle name="Normal 17 2 6 2 3 3" xfId="38394" xr:uid="{00000000-0005-0000-0000-0000B6400000}"/>
    <cellStyle name="Normal 17 2 6 2 4" xfId="7004" xr:uid="{00000000-0005-0000-0000-0000B7400000}"/>
    <cellStyle name="Normal 17 2 6 2 4 2" xfId="20438" xr:uid="{00000000-0005-0000-0000-0000B8400000}"/>
    <cellStyle name="Normal 17 2 6 2 4 2 2" xfId="47350" xr:uid="{00000000-0005-0000-0000-0000B9400000}"/>
    <cellStyle name="Normal 17 2 6 2 4 3" xfId="33916" xr:uid="{00000000-0005-0000-0000-0000BA400000}"/>
    <cellStyle name="Normal 17 2 6 2 5" xfId="15959" xr:uid="{00000000-0005-0000-0000-0000BB400000}"/>
    <cellStyle name="Normal 17 2 6 2 5 2" xfId="42871" xr:uid="{00000000-0005-0000-0000-0000BC400000}"/>
    <cellStyle name="Normal 17 2 6 2 6" xfId="29437" xr:uid="{00000000-0005-0000-0000-0000BD400000}"/>
    <cellStyle name="Normal 17 2 6 3" xfId="3644" xr:uid="{00000000-0005-0000-0000-0000BE400000}"/>
    <cellStyle name="Normal 17 2 6 3 2" xfId="12601" xr:uid="{00000000-0005-0000-0000-0000BF400000}"/>
    <cellStyle name="Normal 17 2 6 3 2 2" xfId="26035" xr:uid="{00000000-0005-0000-0000-0000C0400000}"/>
    <cellStyle name="Normal 17 2 6 3 2 2 2" xfId="52947" xr:uid="{00000000-0005-0000-0000-0000C1400000}"/>
    <cellStyle name="Normal 17 2 6 3 2 3" xfId="39513" xr:uid="{00000000-0005-0000-0000-0000C2400000}"/>
    <cellStyle name="Normal 17 2 6 3 3" xfId="8123" xr:uid="{00000000-0005-0000-0000-0000C3400000}"/>
    <cellStyle name="Normal 17 2 6 3 3 2" xfId="21557" xr:uid="{00000000-0005-0000-0000-0000C4400000}"/>
    <cellStyle name="Normal 17 2 6 3 3 2 2" xfId="48469" xr:uid="{00000000-0005-0000-0000-0000C5400000}"/>
    <cellStyle name="Normal 17 2 6 3 3 3" xfId="35035" xr:uid="{00000000-0005-0000-0000-0000C6400000}"/>
    <cellStyle name="Normal 17 2 6 3 4" xfId="17078" xr:uid="{00000000-0005-0000-0000-0000C7400000}"/>
    <cellStyle name="Normal 17 2 6 3 4 2" xfId="43990" xr:uid="{00000000-0005-0000-0000-0000C8400000}"/>
    <cellStyle name="Normal 17 2 6 3 5" xfId="30556" xr:uid="{00000000-0005-0000-0000-0000C9400000}"/>
    <cellStyle name="Normal 17 2 6 4" xfId="10364" xr:uid="{00000000-0005-0000-0000-0000CA400000}"/>
    <cellStyle name="Normal 17 2 6 4 2" xfId="23798" xr:uid="{00000000-0005-0000-0000-0000CB400000}"/>
    <cellStyle name="Normal 17 2 6 4 2 2" xfId="50710" xr:uid="{00000000-0005-0000-0000-0000CC400000}"/>
    <cellStyle name="Normal 17 2 6 4 3" xfId="37276" xr:uid="{00000000-0005-0000-0000-0000CD400000}"/>
    <cellStyle name="Normal 17 2 6 5" xfId="5886" xr:uid="{00000000-0005-0000-0000-0000CE400000}"/>
    <cellStyle name="Normal 17 2 6 5 2" xfId="19320" xr:uid="{00000000-0005-0000-0000-0000CF400000}"/>
    <cellStyle name="Normal 17 2 6 5 2 2" xfId="46232" xr:uid="{00000000-0005-0000-0000-0000D0400000}"/>
    <cellStyle name="Normal 17 2 6 5 3" xfId="32798" xr:uid="{00000000-0005-0000-0000-0000D1400000}"/>
    <cellStyle name="Normal 17 2 6 6" xfId="14841" xr:uid="{00000000-0005-0000-0000-0000D2400000}"/>
    <cellStyle name="Normal 17 2 6 6 2" xfId="41753" xr:uid="{00000000-0005-0000-0000-0000D3400000}"/>
    <cellStyle name="Normal 17 2 6 7" xfId="28319" xr:uid="{00000000-0005-0000-0000-0000D4400000}"/>
    <cellStyle name="Normal 17 2 7" xfId="1855" xr:uid="{00000000-0005-0000-0000-0000D5400000}"/>
    <cellStyle name="Normal 17 2 7 2" xfId="4092" xr:uid="{00000000-0005-0000-0000-0000D6400000}"/>
    <cellStyle name="Normal 17 2 7 2 2" xfId="13049" xr:uid="{00000000-0005-0000-0000-0000D7400000}"/>
    <cellStyle name="Normal 17 2 7 2 2 2" xfId="26483" xr:uid="{00000000-0005-0000-0000-0000D8400000}"/>
    <cellStyle name="Normal 17 2 7 2 2 2 2" xfId="53395" xr:uid="{00000000-0005-0000-0000-0000D9400000}"/>
    <cellStyle name="Normal 17 2 7 2 2 3" xfId="39961" xr:uid="{00000000-0005-0000-0000-0000DA400000}"/>
    <cellStyle name="Normal 17 2 7 2 3" xfId="8571" xr:uid="{00000000-0005-0000-0000-0000DB400000}"/>
    <cellStyle name="Normal 17 2 7 2 3 2" xfId="22005" xr:uid="{00000000-0005-0000-0000-0000DC400000}"/>
    <cellStyle name="Normal 17 2 7 2 3 2 2" xfId="48917" xr:uid="{00000000-0005-0000-0000-0000DD400000}"/>
    <cellStyle name="Normal 17 2 7 2 3 3" xfId="35483" xr:uid="{00000000-0005-0000-0000-0000DE400000}"/>
    <cellStyle name="Normal 17 2 7 2 4" xfId="17526" xr:uid="{00000000-0005-0000-0000-0000DF400000}"/>
    <cellStyle name="Normal 17 2 7 2 4 2" xfId="44438" xr:uid="{00000000-0005-0000-0000-0000E0400000}"/>
    <cellStyle name="Normal 17 2 7 2 5" xfId="31004" xr:uid="{00000000-0005-0000-0000-0000E1400000}"/>
    <cellStyle name="Normal 17 2 7 3" xfId="10812" xr:uid="{00000000-0005-0000-0000-0000E2400000}"/>
    <cellStyle name="Normal 17 2 7 3 2" xfId="24246" xr:uid="{00000000-0005-0000-0000-0000E3400000}"/>
    <cellStyle name="Normal 17 2 7 3 2 2" xfId="51158" xr:uid="{00000000-0005-0000-0000-0000E4400000}"/>
    <cellStyle name="Normal 17 2 7 3 3" xfId="37724" xr:uid="{00000000-0005-0000-0000-0000E5400000}"/>
    <cellStyle name="Normal 17 2 7 4" xfId="6334" xr:uid="{00000000-0005-0000-0000-0000E6400000}"/>
    <cellStyle name="Normal 17 2 7 4 2" xfId="19768" xr:uid="{00000000-0005-0000-0000-0000E7400000}"/>
    <cellStyle name="Normal 17 2 7 4 2 2" xfId="46680" xr:uid="{00000000-0005-0000-0000-0000E8400000}"/>
    <cellStyle name="Normal 17 2 7 4 3" xfId="33246" xr:uid="{00000000-0005-0000-0000-0000E9400000}"/>
    <cellStyle name="Normal 17 2 7 5" xfId="15289" xr:uid="{00000000-0005-0000-0000-0000EA400000}"/>
    <cellStyle name="Normal 17 2 7 5 2" xfId="42201" xr:uid="{00000000-0005-0000-0000-0000EB400000}"/>
    <cellStyle name="Normal 17 2 7 6" xfId="28767" xr:uid="{00000000-0005-0000-0000-0000EC400000}"/>
    <cellStyle name="Normal 17 2 8" xfId="2974" xr:uid="{00000000-0005-0000-0000-0000ED400000}"/>
    <cellStyle name="Normal 17 2 8 2" xfId="11931" xr:uid="{00000000-0005-0000-0000-0000EE400000}"/>
    <cellStyle name="Normal 17 2 8 2 2" xfId="25365" xr:uid="{00000000-0005-0000-0000-0000EF400000}"/>
    <cellStyle name="Normal 17 2 8 2 2 2" xfId="52277" xr:uid="{00000000-0005-0000-0000-0000F0400000}"/>
    <cellStyle name="Normal 17 2 8 2 3" xfId="38843" xr:uid="{00000000-0005-0000-0000-0000F1400000}"/>
    <cellStyle name="Normal 17 2 8 3" xfId="7453" xr:uid="{00000000-0005-0000-0000-0000F2400000}"/>
    <cellStyle name="Normal 17 2 8 3 2" xfId="20887" xr:uid="{00000000-0005-0000-0000-0000F3400000}"/>
    <cellStyle name="Normal 17 2 8 3 2 2" xfId="47799" xr:uid="{00000000-0005-0000-0000-0000F4400000}"/>
    <cellStyle name="Normal 17 2 8 3 3" xfId="34365" xr:uid="{00000000-0005-0000-0000-0000F5400000}"/>
    <cellStyle name="Normal 17 2 8 4" xfId="16408" xr:uid="{00000000-0005-0000-0000-0000F6400000}"/>
    <cellStyle name="Normal 17 2 8 4 2" xfId="43320" xr:uid="{00000000-0005-0000-0000-0000F7400000}"/>
    <cellStyle name="Normal 17 2 8 5" xfId="29886" xr:uid="{00000000-0005-0000-0000-0000F8400000}"/>
    <cellStyle name="Normal 17 2 9" xfId="9694" xr:uid="{00000000-0005-0000-0000-0000F9400000}"/>
    <cellStyle name="Normal 17 2 9 2" xfId="23128" xr:uid="{00000000-0005-0000-0000-0000FA400000}"/>
    <cellStyle name="Normal 17 2 9 2 2" xfId="50040" xr:uid="{00000000-0005-0000-0000-0000FB400000}"/>
    <cellStyle name="Normal 17 2 9 3" xfId="36606" xr:uid="{00000000-0005-0000-0000-0000FC400000}"/>
    <cellStyle name="Normal 17 3" xfId="716" xr:uid="{00000000-0005-0000-0000-0000FD400000}"/>
    <cellStyle name="Normal 17 3 10" xfId="5241" xr:uid="{00000000-0005-0000-0000-0000FE400000}"/>
    <cellStyle name="Normal 17 3 10 2" xfId="18675" xr:uid="{00000000-0005-0000-0000-0000FF400000}"/>
    <cellStyle name="Normal 17 3 10 2 2" xfId="45587" xr:uid="{00000000-0005-0000-0000-000000410000}"/>
    <cellStyle name="Normal 17 3 10 3" xfId="32153" xr:uid="{00000000-0005-0000-0000-000001410000}"/>
    <cellStyle name="Normal 17 3 11" xfId="14196" xr:uid="{00000000-0005-0000-0000-000002410000}"/>
    <cellStyle name="Normal 17 3 11 2" xfId="41108" xr:uid="{00000000-0005-0000-0000-000003410000}"/>
    <cellStyle name="Normal 17 3 12" xfId="27674" xr:uid="{00000000-0005-0000-0000-000004410000}"/>
    <cellStyle name="Normal 17 3 2" xfId="860" xr:uid="{00000000-0005-0000-0000-000005410000}"/>
    <cellStyle name="Normal 17 3 2 10" xfId="27818" xr:uid="{00000000-0005-0000-0000-000006410000}"/>
    <cellStyle name="Normal 17 3 2 2" xfId="1128" xr:uid="{00000000-0005-0000-0000-000007410000}"/>
    <cellStyle name="Normal 17 3 2 2 2" xfId="1799" xr:uid="{00000000-0005-0000-0000-000008410000}"/>
    <cellStyle name="Normal 17 3 2 2 2 2" xfId="2917" xr:uid="{00000000-0005-0000-0000-000009410000}"/>
    <cellStyle name="Normal 17 3 2 2 2 2 2" xfId="5154" xr:uid="{00000000-0005-0000-0000-00000A410000}"/>
    <cellStyle name="Normal 17 3 2 2 2 2 2 2" xfId="14111" xr:uid="{00000000-0005-0000-0000-00000B410000}"/>
    <cellStyle name="Normal 17 3 2 2 2 2 2 2 2" xfId="27545" xr:uid="{00000000-0005-0000-0000-00000C410000}"/>
    <cellStyle name="Normal 17 3 2 2 2 2 2 2 2 2" xfId="54457" xr:uid="{00000000-0005-0000-0000-00000D410000}"/>
    <cellStyle name="Normal 17 3 2 2 2 2 2 2 3" xfId="41023" xr:uid="{00000000-0005-0000-0000-00000E410000}"/>
    <cellStyle name="Normal 17 3 2 2 2 2 2 3" xfId="9633" xr:uid="{00000000-0005-0000-0000-00000F410000}"/>
    <cellStyle name="Normal 17 3 2 2 2 2 2 3 2" xfId="23067" xr:uid="{00000000-0005-0000-0000-000010410000}"/>
    <cellStyle name="Normal 17 3 2 2 2 2 2 3 2 2" xfId="49979" xr:uid="{00000000-0005-0000-0000-000011410000}"/>
    <cellStyle name="Normal 17 3 2 2 2 2 2 3 3" xfId="36545" xr:uid="{00000000-0005-0000-0000-000012410000}"/>
    <cellStyle name="Normal 17 3 2 2 2 2 2 4" xfId="18588" xr:uid="{00000000-0005-0000-0000-000013410000}"/>
    <cellStyle name="Normal 17 3 2 2 2 2 2 4 2" xfId="45500" xr:uid="{00000000-0005-0000-0000-000014410000}"/>
    <cellStyle name="Normal 17 3 2 2 2 2 2 5" xfId="32066" xr:uid="{00000000-0005-0000-0000-000015410000}"/>
    <cellStyle name="Normal 17 3 2 2 2 2 3" xfId="11874" xr:uid="{00000000-0005-0000-0000-000016410000}"/>
    <cellStyle name="Normal 17 3 2 2 2 2 3 2" xfId="25308" xr:uid="{00000000-0005-0000-0000-000017410000}"/>
    <cellStyle name="Normal 17 3 2 2 2 2 3 2 2" xfId="52220" xr:uid="{00000000-0005-0000-0000-000018410000}"/>
    <cellStyle name="Normal 17 3 2 2 2 2 3 3" xfId="38786" xr:uid="{00000000-0005-0000-0000-000019410000}"/>
    <cellStyle name="Normal 17 3 2 2 2 2 4" xfId="7396" xr:uid="{00000000-0005-0000-0000-00001A410000}"/>
    <cellStyle name="Normal 17 3 2 2 2 2 4 2" xfId="20830" xr:uid="{00000000-0005-0000-0000-00001B410000}"/>
    <cellStyle name="Normal 17 3 2 2 2 2 4 2 2" xfId="47742" xr:uid="{00000000-0005-0000-0000-00001C410000}"/>
    <cellStyle name="Normal 17 3 2 2 2 2 4 3" xfId="34308" xr:uid="{00000000-0005-0000-0000-00001D410000}"/>
    <cellStyle name="Normal 17 3 2 2 2 2 5" xfId="16351" xr:uid="{00000000-0005-0000-0000-00001E410000}"/>
    <cellStyle name="Normal 17 3 2 2 2 2 5 2" xfId="43263" xr:uid="{00000000-0005-0000-0000-00001F410000}"/>
    <cellStyle name="Normal 17 3 2 2 2 2 6" xfId="29829" xr:uid="{00000000-0005-0000-0000-000020410000}"/>
    <cellStyle name="Normal 17 3 2 2 2 3" xfId="4036" xr:uid="{00000000-0005-0000-0000-000021410000}"/>
    <cellStyle name="Normal 17 3 2 2 2 3 2" xfId="12993" xr:uid="{00000000-0005-0000-0000-000022410000}"/>
    <cellStyle name="Normal 17 3 2 2 2 3 2 2" xfId="26427" xr:uid="{00000000-0005-0000-0000-000023410000}"/>
    <cellStyle name="Normal 17 3 2 2 2 3 2 2 2" xfId="53339" xr:uid="{00000000-0005-0000-0000-000024410000}"/>
    <cellStyle name="Normal 17 3 2 2 2 3 2 3" xfId="39905" xr:uid="{00000000-0005-0000-0000-000025410000}"/>
    <cellStyle name="Normal 17 3 2 2 2 3 3" xfId="8515" xr:uid="{00000000-0005-0000-0000-000026410000}"/>
    <cellStyle name="Normal 17 3 2 2 2 3 3 2" xfId="21949" xr:uid="{00000000-0005-0000-0000-000027410000}"/>
    <cellStyle name="Normal 17 3 2 2 2 3 3 2 2" xfId="48861" xr:uid="{00000000-0005-0000-0000-000028410000}"/>
    <cellStyle name="Normal 17 3 2 2 2 3 3 3" xfId="35427" xr:uid="{00000000-0005-0000-0000-000029410000}"/>
    <cellStyle name="Normal 17 3 2 2 2 3 4" xfId="17470" xr:uid="{00000000-0005-0000-0000-00002A410000}"/>
    <cellStyle name="Normal 17 3 2 2 2 3 4 2" xfId="44382" xr:uid="{00000000-0005-0000-0000-00002B410000}"/>
    <cellStyle name="Normal 17 3 2 2 2 3 5" xfId="30948" xr:uid="{00000000-0005-0000-0000-00002C410000}"/>
    <cellStyle name="Normal 17 3 2 2 2 4" xfId="10756" xr:uid="{00000000-0005-0000-0000-00002D410000}"/>
    <cellStyle name="Normal 17 3 2 2 2 4 2" xfId="24190" xr:uid="{00000000-0005-0000-0000-00002E410000}"/>
    <cellStyle name="Normal 17 3 2 2 2 4 2 2" xfId="51102" xr:uid="{00000000-0005-0000-0000-00002F410000}"/>
    <cellStyle name="Normal 17 3 2 2 2 4 3" xfId="37668" xr:uid="{00000000-0005-0000-0000-000030410000}"/>
    <cellStyle name="Normal 17 3 2 2 2 5" xfId="6278" xr:uid="{00000000-0005-0000-0000-000031410000}"/>
    <cellStyle name="Normal 17 3 2 2 2 5 2" xfId="19712" xr:uid="{00000000-0005-0000-0000-000032410000}"/>
    <cellStyle name="Normal 17 3 2 2 2 5 2 2" xfId="46624" xr:uid="{00000000-0005-0000-0000-000033410000}"/>
    <cellStyle name="Normal 17 3 2 2 2 5 3" xfId="33190" xr:uid="{00000000-0005-0000-0000-000034410000}"/>
    <cellStyle name="Normal 17 3 2 2 2 6" xfId="15233" xr:uid="{00000000-0005-0000-0000-000035410000}"/>
    <cellStyle name="Normal 17 3 2 2 2 6 2" xfId="42145" xr:uid="{00000000-0005-0000-0000-000036410000}"/>
    <cellStyle name="Normal 17 3 2 2 2 7" xfId="28711" xr:uid="{00000000-0005-0000-0000-000037410000}"/>
    <cellStyle name="Normal 17 3 2 2 3" xfId="2247" xr:uid="{00000000-0005-0000-0000-000038410000}"/>
    <cellStyle name="Normal 17 3 2 2 3 2" xfId="4484" xr:uid="{00000000-0005-0000-0000-000039410000}"/>
    <cellStyle name="Normal 17 3 2 2 3 2 2" xfId="13441" xr:uid="{00000000-0005-0000-0000-00003A410000}"/>
    <cellStyle name="Normal 17 3 2 2 3 2 2 2" xfId="26875" xr:uid="{00000000-0005-0000-0000-00003B410000}"/>
    <cellStyle name="Normal 17 3 2 2 3 2 2 2 2" xfId="53787" xr:uid="{00000000-0005-0000-0000-00003C410000}"/>
    <cellStyle name="Normal 17 3 2 2 3 2 2 3" xfId="40353" xr:uid="{00000000-0005-0000-0000-00003D410000}"/>
    <cellStyle name="Normal 17 3 2 2 3 2 3" xfId="8963" xr:uid="{00000000-0005-0000-0000-00003E410000}"/>
    <cellStyle name="Normal 17 3 2 2 3 2 3 2" xfId="22397" xr:uid="{00000000-0005-0000-0000-00003F410000}"/>
    <cellStyle name="Normal 17 3 2 2 3 2 3 2 2" xfId="49309" xr:uid="{00000000-0005-0000-0000-000040410000}"/>
    <cellStyle name="Normal 17 3 2 2 3 2 3 3" xfId="35875" xr:uid="{00000000-0005-0000-0000-000041410000}"/>
    <cellStyle name="Normal 17 3 2 2 3 2 4" xfId="17918" xr:uid="{00000000-0005-0000-0000-000042410000}"/>
    <cellStyle name="Normal 17 3 2 2 3 2 4 2" xfId="44830" xr:uid="{00000000-0005-0000-0000-000043410000}"/>
    <cellStyle name="Normal 17 3 2 2 3 2 5" xfId="31396" xr:uid="{00000000-0005-0000-0000-000044410000}"/>
    <cellStyle name="Normal 17 3 2 2 3 3" xfId="11204" xr:uid="{00000000-0005-0000-0000-000045410000}"/>
    <cellStyle name="Normal 17 3 2 2 3 3 2" xfId="24638" xr:uid="{00000000-0005-0000-0000-000046410000}"/>
    <cellStyle name="Normal 17 3 2 2 3 3 2 2" xfId="51550" xr:uid="{00000000-0005-0000-0000-000047410000}"/>
    <cellStyle name="Normal 17 3 2 2 3 3 3" xfId="38116" xr:uid="{00000000-0005-0000-0000-000048410000}"/>
    <cellStyle name="Normal 17 3 2 2 3 4" xfId="6726" xr:uid="{00000000-0005-0000-0000-000049410000}"/>
    <cellStyle name="Normal 17 3 2 2 3 4 2" xfId="20160" xr:uid="{00000000-0005-0000-0000-00004A410000}"/>
    <cellStyle name="Normal 17 3 2 2 3 4 2 2" xfId="47072" xr:uid="{00000000-0005-0000-0000-00004B410000}"/>
    <cellStyle name="Normal 17 3 2 2 3 4 3" xfId="33638" xr:uid="{00000000-0005-0000-0000-00004C410000}"/>
    <cellStyle name="Normal 17 3 2 2 3 5" xfId="15681" xr:uid="{00000000-0005-0000-0000-00004D410000}"/>
    <cellStyle name="Normal 17 3 2 2 3 5 2" xfId="42593" xr:uid="{00000000-0005-0000-0000-00004E410000}"/>
    <cellStyle name="Normal 17 3 2 2 3 6" xfId="29159" xr:uid="{00000000-0005-0000-0000-00004F410000}"/>
    <cellStyle name="Normal 17 3 2 2 4" xfId="3366" xr:uid="{00000000-0005-0000-0000-000050410000}"/>
    <cellStyle name="Normal 17 3 2 2 4 2" xfId="12323" xr:uid="{00000000-0005-0000-0000-000051410000}"/>
    <cellStyle name="Normal 17 3 2 2 4 2 2" xfId="25757" xr:uid="{00000000-0005-0000-0000-000052410000}"/>
    <cellStyle name="Normal 17 3 2 2 4 2 2 2" xfId="52669" xr:uid="{00000000-0005-0000-0000-000053410000}"/>
    <cellStyle name="Normal 17 3 2 2 4 2 3" xfId="39235" xr:uid="{00000000-0005-0000-0000-000054410000}"/>
    <cellStyle name="Normal 17 3 2 2 4 3" xfId="7845" xr:uid="{00000000-0005-0000-0000-000055410000}"/>
    <cellStyle name="Normal 17 3 2 2 4 3 2" xfId="21279" xr:uid="{00000000-0005-0000-0000-000056410000}"/>
    <cellStyle name="Normal 17 3 2 2 4 3 2 2" xfId="48191" xr:uid="{00000000-0005-0000-0000-000057410000}"/>
    <cellStyle name="Normal 17 3 2 2 4 3 3" xfId="34757" xr:uid="{00000000-0005-0000-0000-000058410000}"/>
    <cellStyle name="Normal 17 3 2 2 4 4" xfId="16800" xr:uid="{00000000-0005-0000-0000-000059410000}"/>
    <cellStyle name="Normal 17 3 2 2 4 4 2" xfId="43712" xr:uid="{00000000-0005-0000-0000-00005A410000}"/>
    <cellStyle name="Normal 17 3 2 2 4 5" xfId="30278" xr:uid="{00000000-0005-0000-0000-00005B410000}"/>
    <cellStyle name="Normal 17 3 2 2 5" xfId="10086" xr:uid="{00000000-0005-0000-0000-00005C410000}"/>
    <cellStyle name="Normal 17 3 2 2 5 2" xfId="23520" xr:uid="{00000000-0005-0000-0000-00005D410000}"/>
    <cellStyle name="Normal 17 3 2 2 5 2 2" xfId="50432" xr:uid="{00000000-0005-0000-0000-00005E410000}"/>
    <cellStyle name="Normal 17 3 2 2 5 3" xfId="36998" xr:uid="{00000000-0005-0000-0000-00005F410000}"/>
    <cellStyle name="Normal 17 3 2 2 6" xfId="5608" xr:uid="{00000000-0005-0000-0000-000060410000}"/>
    <cellStyle name="Normal 17 3 2 2 6 2" xfId="19042" xr:uid="{00000000-0005-0000-0000-000061410000}"/>
    <cellStyle name="Normal 17 3 2 2 6 2 2" xfId="45954" xr:uid="{00000000-0005-0000-0000-000062410000}"/>
    <cellStyle name="Normal 17 3 2 2 6 3" xfId="32520" xr:uid="{00000000-0005-0000-0000-000063410000}"/>
    <cellStyle name="Normal 17 3 2 2 7" xfId="14563" xr:uid="{00000000-0005-0000-0000-000064410000}"/>
    <cellStyle name="Normal 17 3 2 2 7 2" xfId="41475" xr:uid="{00000000-0005-0000-0000-000065410000}"/>
    <cellStyle name="Normal 17 3 2 2 8" xfId="28041" xr:uid="{00000000-0005-0000-0000-000066410000}"/>
    <cellStyle name="Normal 17 3 2 3" xfId="1353" xr:uid="{00000000-0005-0000-0000-000067410000}"/>
    <cellStyle name="Normal 17 3 2 3 2" xfId="2471" xr:uid="{00000000-0005-0000-0000-000068410000}"/>
    <cellStyle name="Normal 17 3 2 3 2 2" xfId="4708" xr:uid="{00000000-0005-0000-0000-000069410000}"/>
    <cellStyle name="Normal 17 3 2 3 2 2 2" xfId="13665" xr:uid="{00000000-0005-0000-0000-00006A410000}"/>
    <cellStyle name="Normal 17 3 2 3 2 2 2 2" xfId="27099" xr:uid="{00000000-0005-0000-0000-00006B410000}"/>
    <cellStyle name="Normal 17 3 2 3 2 2 2 2 2" xfId="54011" xr:uid="{00000000-0005-0000-0000-00006C410000}"/>
    <cellStyle name="Normal 17 3 2 3 2 2 2 3" xfId="40577" xr:uid="{00000000-0005-0000-0000-00006D410000}"/>
    <cellStyle name="Normal 17 3 2 3 2 2 3" xfId="9187" xr:uid="{00000000-0005-0000-0000-00006E410000}"/>
    <cellStyle name="Normal 17 3 2 3 2 2 3 2" xfId="22621" xr:uid="{00000000-0005-0000-0000-00006F410000}"/>
    <cellStyle name="Normal 17 3 2 3 2 2 3 2 2" xfId="49533" xr:uid="{00000000-0005-0000-0000-000070410000}"/>
    <cellStyle name="Normal 17 3 2 3 2 2 3 3" xfId="36099" xr:uid="{00000000-0005-0000-0000-000071410000}"/>
    <cellStyle name="Normal 17 3 2 3 2 2 4" xfId="18142" xr:uid="{00000000-0005-0000-0000-000072410000}"/>
    <cellStyle name="Normal 17 3 2 3 2 2 4 2" xfId="45054" xr:uid="{00000000-0005-0000-0000-000073410000}"/>
    <cellStyle name="Normal 17 3 2 3 2 2 5" xfId="31620" xr:uid="{00000000-0005-0000-0000-000074410000}"/>
    <cellStyle name="Normal 17 3 2 3 2 3" xfId="11428" xr:uid="{00000000-0005-0000-0000-000075410000}"/>
    <cellStyle name="Normal 17 3 2 3 2 3 2" xfId="24862" xr:uid="{00000000-0005-0000-0000-000076410000}"/>
    <cellStyle name="Normal 17 3 2 3 2 3 2 2" xfId="51774" xr:uid="{00000000-0005-0000-0000-000077410000}"/>
    <cellStyle name="Normal 17 3 2 3 2 3 3" xfId="38340" xr:uid="{00000000-0005-0000-0000-000078410000}"/>
    <cellStyle name="Normal 17 3 2 3 2 4" xfId="6950" xr:uid="{00000000-0005-0000-0000-000079410000}"/>
    <cellStyle name="Normal 17 3 2 3 2 4 2" xfId="20384" xr:uid="{00000000-0005-0000-0000-00007A410000}"/>
    <cellStyle name="Normal 17 3 2 3 2 4 2 2" xfId="47296" xr:uid="{00000000-0005-0000-0000-00007B410000}"/>
    <cellStyle name="Normal 17 3 2 3 2 4 3" xfId="33862" xr:uid="{00000000-0005-0000-0000-00007C410000}"/>
    <cellStyle name="Normal 17 3 2 3 2 5" xfId="15905" xr:uid="{00000000-0005-0000-0000-00007D410000}"/>
    <cellStyle name="Normal 17 3 2 3 2 5 2" xfId="42817" xr:uid="{00000000-0005-0000-0000-00007E410000}"/>
    <cellStyle name="Normal 17 3 2 3 2 6" xfId="29383" xr:uid="{00000000-0005-0000-0000-00007F410000}"/>
    <cellStyle name="Normal 17 3 2 3 3" xfId="3590" xr:uid="{00000000-0005-0000-0000-000080410000}"/>
    <cellStyle name="Normal 17 3 2 3 3 2" xfId="12547" xr:uid="{00000000-0005-0000-0000-000081410000}"/>
    <cellStyle name="Normal 17 3 2 3 3 2 2" xfId="25981" xr:uid="{00000000-0005-0000-0000-000082410000}"/>
    <cellStyle name="Normal 17 3 2 3 3 2 2 2" xfId="52893" xr:uid="{00000000-0005-0000-0000-000083410000}"/>
    <cellStyle name="Normal 17 3 2 3 3 2 3" xfId="39459" xr:uid="{00000000-0005-0000-0000-000084410000}"/>
    <cellStyle name="Normal 17 3 2 3 3 3" xfId="8069" xr:uid="{00000000-0005-0000-0000-000085410000}"/>
    <cellStyle name="Normal 17 3 2 3 3 3 2" xfId="21503" xr:uid="{00000000-0005-0000-0000-000086410000}"/>
    <cellStyle name="Normal 17 3 2 3 3 3 2 2" xfId="48415" xr:uid="{00000000-0005-0000-0000-000087410000}"/>
    <cellStyle name="Normal 17 3 2 3 3 3 3" xfId="34981" xr:uid="{00000000-0005-0000-0000-000088410000}"/>
    <cellStyle name="Normal 17 3 2 3 3 4" xfId="17024" xr:uid="{00000000-0005-0000-0000-000089410000}"/>
    <cellStyle name="Normal 17 3 2 3 3 4 2" xfId="43936" xr:uid="{00000000-0005-0000-0000-00008A410000}"/>
    <cellStyle name="Normal 17 3 2 3 3 5" xfId="30502" xr:uid="{00000000-0005-0000-0000-00008B410000}"/>
    <cellStyle name="Normal 17 3 2 3 4" xfId="10310" xr:uid="{00000000-0005-0000-0000-00008C410000}"/>
    <cellStyle name="Normal 17 3 2 3 4 2" xfId="23744" xr:uid="{00000000-0005-0000-0000-00008D410000}"/>
    <cellStyle name="Normal 17 3 2 3 4 2 2" xfId="50656" xr:uid="{00000000-0005-0000-0000-00008E410000}"/>
    <cellStyle name="Normal 17 3 2 3 4 3" xfId="37222" xr:uid="{00000000-0005-0000-0000-00008F410000}"/>
    <cellStyle name="Normal 17 3 2 3 5" xfId="5832" xr:uid="{00000000-0005-0000-0000-000090410000}"/>
    <cellStyle name="Normal 17 3 2 3 5 2" xfId="19266" xr:uid="{00000000-0005-0000-0000-000091410000}"/>
    <cellStyle name="Normal 17 3 2 3 5 2 2" xfId="46178" xr:uid="{00000000-0005-0000-0000-000092410000}"/>
    <cellStyle name="Normal 17 3 2 3 5 3" xfId="32744" xr:uid="{00000000-0005-0000-0000-000093410000}"/>
    <cellStyle name="Normal 17 3 2 3 6" xfId="14787" xr:uid="{00000000-0005-0000-0000-000094410000}"/>
    <cellStyle name="Normal 17 3 2 3 6 2" xfId="41699" xr:uid="{00000000-0005-0000-0000-000095410000}"/>
    <cellStyle name="Normal 17 3 2 3 7" xfId="28265" xr:uid="{00000000-0005-0000-0000-000096410000}"/>
    <cellStyle name="Normal 17 3 2 4" xfId="1576" xr:uid="{00000000-0005-0000-0000-000097410000}"/>
    <cellStyle name="Normal 17 3 2 4 2" xfId="2694" xr:uid="{00000000-0005-0000-0000-000098410000}"/>
    <cellStyle name="Normal 17 3 2 4 2 2" xfId="4931" xr:uid="{00000000-0005-0000-0000-000099410000}"/>
    <cellStyle name="Normal 17 3 2 4 2 2 2" xfId="13888" xr:uid="{00000000-0005-0000-0000-00009A410000}"/>
    <cellStyle name="Normal 17 3 2 4 2 2 2 2" xfId="27322" xr:uid="{00000000-0005-0000-0000-00009B410000}"/>
    <cellStyle name="Normal 17 3 2 4 2 2 2 2 2" xfId="54234" xr:uid="{00000000-0005-0000-0000-00009C410000}"/>
    <cellStyle name="Normal 17 3 2 4 2 2 2 3" xfId="40800" xr:uid="{00000000-0005-0000-0000-00009D410000}"/>
    <cellStyle name="Normal 17 3 2 4 2 2 3" xfId="9410" xr:uid="{00000000-0005-0000-0000-00009E410000}"/>
    <cellStyle name="Normal 17 3 2 4 2 2 3 2" xfId="22844" xr:uid="{00000000-0005-0000-0000-00009F410000}"/>
    <cellStyle name="Normal 17 3 2 4 2 2 3 2 2" xfId="49756" xr:uid="{00000000-0005-0000-0000-0000A0410000}"/>
    <cellStyle name="Normal 17 3 2 4 2 2 3 3" xfId="36322" xr:uid="{00000000-0005-0000-0000-0000A1410000}"/>
    <cellStyle name="Normal 17 3 2 4 2 2 4" xfId="18365" xr:uid="{00000000-0005-0000-0000-0000A2410000}"/>
    <cellStyle name="Normal 17 3 2 4 2 2 4 2" xfId="45277" xr:uid="{00000000-0005-0000-0000-0000A3410000}"/>
    <cellStyle name="Normal 17 3 2 4 2 2 5" xfId="31843" xr:uid="{00000000-0005-0000-0000-0000A4410000}"/>
    <cellStyle name="Normal 17 3 2 4 2 3" xfId="11651" xr:uid="{00000000-0005-0000-0000-0000A5410000}"/>
    <cellStyle name="Normal 17 3 2 4 2 3 2" xfId="25085" xr:uid="{00000000-0005-0000-0000-0000A6410000}"/>
    <cellStyle name="Normal 17 3 2 4 2 3 2 2" xfId="51997" xr:uid="{00000000-0005-0000-0000-0000A7410000}"/>
    <cellStyle name="Normal 17 3 2 4 2 3 3" xfId="38563" xr:uid="{00000000-0005-0000-0000-0000A8410000}"/>
    <cellStyle name="Normal 17 3 2 4 2 4" xfId="7173" xr:uid="{00000000-0005-0000-0000-0000A9410000}"/>
    <cellStyle name="Normal 17 3 2 4 2 4 2" xfId="20607" xr:uid="{00000000-0005-0000-0000-0000AA410000}"/>
    <cellStyle name="Normal 17 3 2 4 2 4 2 2" xfId="47519" xr:uid="{00000000-0005-0000-0000-0000AB410000}"/>
    <cellStyle name="Normal 17 3 2 4 2 4 3" xfId="34085" xr:uid="{00000000-0005-0000-0000-0000AC410000}"/>
    <cellStyle name="Normal 17 3 2 4 2 5" xfId="16128" xr:uid="{00000000-0005-0000-0000-0000AD410000}"/>
    <cellStyle name="Normal 17 3 2 4 2 5 2" xfId="43040" xr:uid="{00000000-0005-0000-0000-0000AE410000}"/>
    <cellStyle name="Normal 17 3 2 4 2 6" xfId="29606" xr:uid="{00000000-0005-0000-0000-0000AF410000}"/>
    <cellStyle name="Normal 17 3 2 4 3" xfId="3813" xr:uid="{00000000-0005-0000-0000-0000B0410000}"/>
    <cellStyle name="Normal 17 3 2 4 3 2" xfId="12770" xr:uid="{00000000-0005-0000-0000-0000B1410000}"/>
    <cellStyle name="Normal 17 3 2 4 3 2 2" xfId="26204" xr:uid="{00000000-0005-0000-0000-0000B2410000}"/>
    <cellStyle name="Normal 17 3 2 4 3 2 2 2" xfId="53116" xr:uid="{00000000-0005-0000-0000-0000B3410000}"/>
    <cellStyle name="Normal 17 3 2 4 3 2 3" xfId="39682" xr:uid="{00000000-0005-0000-0000-0000B4410000}"/>
    <cellStyle name="Normal 17 3 2 4 3 3" xfId="8292" xr:uid="{00000000-0005-0000-0000-0000B5410000}"/>
    <cellStyle name="Normal 17 3 2 4 3 3 2" xfId="21726" xr:uid="{00000000-0005-0000-0000-0000B6410000}"/>
    <cellStyle name="Normal 17 3 2 4 3 3 2 2" xfId="48638" xr:uid="{00000000-0005-0000-0000-0000B7410000}"/>
    <cellStyle name="Normal 17 3 2 4 3 3 3" xfId="35204" xr:uid="{00000000-0005-0000-0000-0000B8410000}"/>
    <cellStyle name="Normal 17 3 2 4 3 4" xfId="17247" xr:uid="{00000000-0005-0000-0000-0000B9410000}"/>
    <cellStyle name="Normal 17 3 2 4 3 4 2" xfId="44159" xr:uid="{00000000-0005-0000-0000-0000BA410000}"/>
    <cellStyle name="Normal 17 3 2 4 3 5" xfId="30725" xr:uid="{00000000-0005-0000-0000-0000BB410000}"/>
    <cellStyle name="Normal 17 3 2 4 4" xfId="10533" xr:uid="{00000000-0005-0000-0000-0000BC410000}"/>
    <cellStyle name="Normal 17 3 2 4 4 2" xfId="23967" xr:uid="{00000000-0005-0000-0000-0000BD410000}"/>
    <cellStyle name="Normal 17 3 2 4 4 2 2" xfId="50879" xr:uid="{00000000-0005-0000-0000-0000BE410000}"/>
    <cellStyle name="Normal 17 3 2 4 4 3" xfId="37445" xr:uid="{00000000-0005-0000-0000-0000BF410000}"/>
    <cellStyle name="Normal 17 3 2 4 5" xfId="6055" xr:uid="{00000000-0005-0000-0000-0000C0410000}"/>
    <cellStyle name="Normal 17 3 2 4 5 2" xfId="19489" xr:uid="{00000000-0005-0000-0000-0000C1410000}"/>
    <cellStyle name="Normal 17 3 2 4 5 2 2" xfId="46401" xr:uid="{00000000-0005-0000-0000-0000C2410000}"/>
    <cellStyle name="Normal 17 3 2 4 5 3" xfId="32967" xr:uid="{00000000-0005-0000-0000-0000C3410000}"/>
    <cellStyle name="Normal 17 3 2 4 6" xfId="15010" xr:uid="{00000000-0005-0000-0000-0000C4410000}"/>
    <cellStyle name="Normal 17 3 2 4 6 2" xfId="41922" xr:uid="{00000000-0005-0000-0000-0000C5410000}"/>
    <cellStyle name="Normal 17 3 2 4 7" xfId="28488" xr:uid="{00000000-0005-0000-0000-0000C6410000}"/>
    <cellStyle name="Normal 17 3 2 5" xfId="2024" xr:uid="{00000000-0005-0000-0000-0000C7410000}"/>
    <cellStyle name="Normal 17 3 2 5 2" xfId="4261" xr:uid="{00000000-0005-0000-0000-0000C8410000}"/>
    <cellStyle name="Normal 17 3 2 5 2 2" xfId="13218" xr:uid="{00000000-0005-0000-0000-0000C9410000}"/>
    <cellStyle name="Normal 17 3 2 5 2 2 2" xfId="26652" xr:uid="{00000000-0005-0000-0000-0000CA410000}"/>
    <cellStyle name="Normal 17 3 2 5 2 2 2 2" xfId="53564" xr:uid="{00000000-0005-0000-0000-0000CB410000}"/>
    <cellStyle name="Normal 17 3 2 5 2 2 3" xfId="40130" xr:uid="{00000000-0005-0000-0000-0000CC410000}"/>
    <cellStyle name="Normal 17 3 2 5 2 3" xfId="8740" xr:uid="{00000000-0005-0000-0000-0000CD410000}"/>
    <cellStyle name="Normal 17 3 2 5 2 3 2" xfId="22174" xr:uid="{00000000-0005-0000-0000-0000CE410000}"/>
    <cellStyle name="Normal 17 3 2 5 2 3 2 2" xfId="49086" xr:uid="{00000000-0005-0000-0000-0000CF410000}"/>
    <cellStyle name="Normal 17 3 2 5 2 3 3" xfId="35652" xr:uid="{00000000-0005-0000-0000-0000D0410000}"/>
    <cellStyle name="Normal 17 3 2 5 2 4" xfId="17695" xr:uid="{00000000-0005-0000-0000-0000D1410000}"/>
    <cellStyle name="Normal 17 3 2 5 2 4 2" xfId="44607" xr:uid="{00000000-0005-0000-0000-0000D2410000}"/>
    <cellStyle name="Normal 17 3 2 5 2 5" xfId="31173" xr:uid="{00000000-0005-0000-0000-0000D3410000}"/>
    <cellStyle name="Normal 17 3 2 5 3" xfId="10981" xr:uid="{00000000-0005-0000-0000-0000D4410000}"/>
    <cellStyle name="Normal 17 3 2 5 3 2" xfId="24415" xr:uid="{00000000-0005-0000-0000-0000D5410000}"/>
    <cellStyle name="Normal 17 3 2 5 3 2 2" xfId="51327" xr:uid="{00000000-0005-0000-0000-0000D6410000}"/>
    <cellStyle name="Normal 17 3 2 5 3 3" xfId="37893" xr:uid="{00000000-0005-0000-0000-0000D7410000}"/>
    <cellStyle name="Normal 17 3 2 5 4" xfId="6503" xr:uid="{00000000-0005-0000-0000-0000D8410000}"/>
    <cellStyle name="Normal 17 3 2 5 4 2" xfId="19937" xr:uid="{00000000-0005-0000-0000-0000D9410000}"/>
    <cellStyle name="Normal 17 3 2 5 4 2 2" xfId="46849" xr:uid="{00000000-0005-0000-0000-0000DA410000}"/>
    <cellStyle name="Normal 17 3 2 5 4 3" xfId="33415" xr:uid="{00000000-0005-0000-0000-0000DB410000}"/>
    <cellStyle name="Normal 17 3 2 5 5" xfId="15458" xr:uid="{00000000-0005-0000-0000-0000DC410000}"/>
    <cellStyle name="Normal 17 3 2 5 5 2" xfId="42370" xr:uid="{00000000-0005-0000-0000-0000DD410000}"/>
    <cellStyle name="Normal 17 3 2 5 6" xfId="28936" xr:uid="{00000000-0005-0000-0000-0000DE410000}"/>
    <cellStyle name="Normal 17 3 2 6" xfId="3143" xr:uid="{00000000-0005-0000-0000-0000DF410000}"/>
    <cellStyle name="Normal 17 3 2 6 2" xfId="12100" xr:uid="{00000000-0005-0000-0000-0000E0410000}"/>
    <cellStyle name="Normal 17 3 2 6 2 2" xfId="25534" xr:uid="{00000000-0005-0000-0000-0000E1410000}"/>
    <cellStyle name="Normal 17 3 2 6 2 2 2" xfId="52446" xr:uid="{00000000-0005-0000-0000-0000E2410000}"/>
    <cellStyle name="Normal 17 3 2 6 2 3" xfId="39012" xr:uid="{00000000-0005-0000-0000-0000E3410000}"/>
    <cellStyle name="Normal 17 3 2 6 3" xfId="7622" xr:uid="{00000000-0005-0000-0000-0000E4410000}"/>
    <cellStyle name="Normal 17 3 2 6 3 2" xfId="21056" xr:uid="{00000000-0005-0000-0000-0000E5410000}"/>
    <cellStyle name="Normal 17 3 2 6 3 2 2" xfId="47968" xr:uid="{00000000-0005-0000-0000-0000E6410000}"/>
    <cellStyle name="Normal 17 3 2 6 3 3" xfId="34534" xr:uid="{00000000-0005-0000-0000-0000E7410000}"/>
    <cellStyle name="Normal 17 3 2 6 4" xfId="16577" xr:uid="{00000000-0005-0000-0000-0000E8410000}"/>
    <cellStyle name="Normal 17 3 2 6 4 2" xfId="43489" xr:uid="{00000000-0005-0000-0000-0000E9410000}"/>
    <cellStyle name="Normal 17 3 2 6 5" xfId="30055" xr:uid="{00000000-0005-0000-0000-0000EA410000}"/>
    <cellStyle name="Normal 17 3 2 7" xfId="9863" xr:uid="{00000000-0005-0000-0000-0000EB410000}"/>
    <cellStyle name="Normal 17 3 2 7 2" xfId="23297" xr:uid="{00000000-0005-0000-0000-0000EC410000}"/>
    <cellStyle name="Normal 17 3 2 7 2 2" xfId="50209" xr:uid="{00000000-0005-0000-0000-0000ED410000}"/>
    <cellStyle name="Normal 17 3 2 7 3" xfId="36775" xr:uid="{00000000-0005-0000-0000-0000EE410000}"/>
    <cellStyle name="Normal 17 3 2 8" xfId="5385" xr:uid="{00000000-0005-0000-0000-0000EF410000}"/>
    <cellStyle name="Normal 17 3 2 8 2" xfId="18819" xr:uid="{00000000-0005-0000-0000-0000F0410000}"/>
    <cellStyle name="Normal 17 3 2 8 2 2" xfId="45731" xr:uid="{00000000-0005-0000-0000-0000F1410000}"/>
    <cellStyle name="Normal 17 3 2 8 3" xfId="32297" xr:uid="{00000000-0005-0000-0000-0000F2410000}"/>
    <cellStyle name="Normal 17 3 2 9" xfId="14340" xr:uid="{00000000-0005-0000-0000-0000F3410000}"/>
    <cellStyle name="Normal 17 3 2 9 2" xfId="41252" xr:uid="{00000000-0005-0000-0000-0000F4410000}"/>
    <cellStyle name="Normal 17 3 3" xfId="788" xr:uid="{00000000-0005-0000-0000-0000F5410000}"/>
    <cellStyle name="Normal 17 3 3 10" xfId="27746" xr:uid="{00000000-0005-0000-0000-0000F6410000}"/>
    <cellStyle name="Normal 17 3 3 2" xfId="1056" xr:uid="{00000000-0005-0000-0000-0000F7410000}"/>
    <cellStyle name="Normal 17 3 3 2 2" xfId="1727" xr:uid="{00000000-0005-0000-0000-0000F8410000}"/>
    <cellStyle name="Normal 17 3 3 2 2 2" xfId="2845" xr:uid="{00000000-0005-0000-0000-0000F9410000}"/>
    <cellStyle name="Normal 17 3 3 2 2 2 2" xfId="5082" xr:uid="{00000000-0005-0000-0000-0000FA410000}"/>
    <cellStyle name="Normal 17 3 3 2 2 2 2 2" xfId="14039" xr:uid="{00000000-0005-0000-0000-0000FB410000}"/>
    <cellStyle name="Normal 17 3 3 2 2 2 2 2 2" xfId="27473" xr:uid="{00000000-0005-0000-0000-0000FC410000}"/>
    <cellStyle name="Normal 17 3 3 2 2 2 2 2 2 2" xfId="54385" xr:uid="{00000000-0005-0000-0000-0000FD410000}"/>
    <cellStyle name="Normal 17 3 3 2 2 2 2 2 3" xfId="40951" xr:uid="{00000000-0005-0000-0000-0000FE410000}"/>
    <cellStyle name="Normal 17 3 3 2 2 2 2 3" xfId="9561" xr:uid="{00000000-0005-0000-0000-0000FF410000}"/>
    <cellStyle name="Normal 17 3 3 2 2 2 2 3 2" xfId="22995" xr:uid="{00000000-0005-0000-0000-000000420000}"/>
    <cellStyle name="Normal 17 3 3 2 2 2 2 3 2 2" xfId="49907" xr:uid="{00000000-0005-0000-0000-000001420000}"/>
    <cellStyle name="Normal 17 3 3 2 2 2 2 3 3" xfId="36473" xr:uid="{00000000-0005-0000-0000-000002420000}"/>
    <cellStyle name="Normal 17 3 3 2 2 2 2 4" xfId="18516" xr:uid="{00000000-0005-0000-0000-000003420000}"/>
    <cellStyle name="Normal 17 3 3 2 2 2 2 4 2" xfId="45428" xr:uid="{00000000-0005-0000-0000-000004420000}"/>
    <cellStyle name="Normal 17 3 3 2 2 2 2 5" xfId="31994" xr:uid="{00000000-0005-0000-0000-000005420000}"/>
    <cellStyle name="Normal 17 3 3 2 2 2 3" xfId="11802" xr:uid="{00000000-0005-0000-0000-000006420000}"/>
    <cellStyle name="Normal 17 3 3 2 2 2 3 2" xfId="25236" xr:uid="{00000000-0005-0000-0000-000007420000}"/>
    <cellStyle name="Normal 17 3 3 2 2 2 3 2 2" xfId="52148" xr:uid="{00000000-0005-0000-0000-000008420000}"/>
    <cellStyle name="Normal 17 3 3 2 2 2 3 3" xfId="38714" xr:uid="{00000000-0005-0000-0000-000009420000}"/>
    <cellStyle name="Normal 17 3 3 2 2 2 4" xfId="7324" xr:uid="{00000000-0005-0000-0000-00000A420000}"/>
    <cellStyle name="Normal 17 3 3 2 2 2 4 2" xfId="20758" xr:uid="{00000000-0005-0000-0000-00000B420000}"/>
    <cellStyle name="Normal 17 3 3 2 2 2 4 2 2" xfId="47670" xr:uid="{00000000-0005-0000-0000-00000C420000}"/>
    <cellStyle name="Normal 17 3 3 2 2 2 4 3" xfId="34236" xr:uid="{00000000-0005-0000-0000-00000D420000}"/>
    <cellStyle name="Normal 17 3 3 2 2 2 5" xfId="16279" xr:uid="{00000000-0005-0000-0000-00000E420000}"/>
    <cellStyle name="Normal 17 3 3 2 2 2 5 2" xfId="43191" xr:uid="{00000000-0005-0000-0000-00000F420000}"/>
    <cellStyle name="Normal 17 3 3 2 2 2 6" xfId="29757" xr:uid="{00000000-0005-0000-0000-000010420000}"/>
    <cellStyle name="Normal 17 3 3 2 2 3" xfId="3964" xr:uid="{00000000-0005-0000-0000-000011420000}"/>
    <cellStyle name="Normal 17 3 3 2 2 3 2" xfId="12921" xr:uid="{00000000-0005-0000-0000-000012420000}"/>
    <cellStyle name="Normal 17 3 3 2 2 3 2 2" xfId="26355" xr:uid="{00000000-0005-0000-0000-000013420000}"/>
    <cellStyle name="Normal 17 3 3 2 2 3 2 2 2" xfId="53267" xr:uid="{00000000-0005-0000-0000-000014420000}"/>
    <cellStyle name="Normal 17 3 3 2 2 3 2 3" xfId="39833" xr:uid="{00000000-0005-0000-0000-000015420000}"/>
    <cellStyle name="Normal 17 3 3 2 2 3 3" xfId="8443" xr:uid="{00000000-0005-0000-0000-000016420000}"/>
    <cellStyle name="Normal 17 3 3 2 2 3 3 2" xfId="21877" xr:uid="{00000000-0005-0000-0000-000017420000}"/>
    <cellStyle name="Normal 17 3 3 2 2 3 3 2 2" xfId="48789" xr:uid="{00000000-0005-0000-0000-000018420000}"/>
    <cellStyle name="Normal 17 3 3 2 2 3 3 3" xfId="35355" xr:uid="{00000000-0005-0000-0000-000019420000}"/>
    <cellStyle name="Normal 17 3 3 2 2 3 4" xfId="17398" xr:uid="{00000000-0005-0000-0000-00001A420000}"/>
    <cellStyle name="Normal 17 3 3 2 2 3 4 2" xfId="44310" xr:uid="{00000000-0005-0000-0000-00001B420000}"/>
    <cellStyle name="Normal 17 3 3 2 2 3 5" xfId="30876" xr:uid="{00000000-0005-0000-0000-00001C420000}"/>
    <cellStyle name="Normal 17 3 3 2 2 4" xfId="10684" xr:uid="{00000000-0005-0000-0000-00001D420000}"/>
    <cellStyle name="Normal 17 3 3 2 2 4 2" xfId="24118" xr:uid="{00000000-0005-0000-0000-00001E420000}"/>
    <cellStyle name="Normal 17 3 3 2 2 4 2 2" xfId="51030" xr:uid="{00000000-0005-0000-0000-00001F420000}"/>
    <cellStyle name="Normal 17 3 3 2 2 4 3" xfId="37596" xr:uid="{00000000-0005-0000-0000-000020420000}"/>
    <cellStyle name="Normal 17 3 3 2 2 5" xfId="6206" xr:uid="{00000000-0005-0000-0000-000021420000}"/>
    <cellStyle name="Normal 17 3 3 2 2 5 2" xfId="19640" xr:uid="{00000000-0005-0000-0000-000022420000}"/>
    <cellStyle name="Normal 17 3 3 2 2 5 2 2" xfId="46552" xr:uid="{00000000-0005-0000-0000-000023420000}"/>
    <cellStyle name="Normal 17 3 3 2 2 5 3" xfId="33118" xr:uid="{00000000-0005-0000-0000-000024420000}"/>
    <cellStyle name="Normal 17 3 3 2 2 6" xfId="15161" xr:uid="{00000000-0005-0000-0000-000025420000}"/>
    <cellStyle name="Normal 17 3 3 2 2 6 2" xfId="42073" xr:uid="{00000000-0005-0000-0000-000026420000}"/>
    <cellStyle name="Normal 17 3 3 2 2 7" xfId="28639" xr:uid="{00000000-0005-0000-0000-000027420000}"/>
    <cellStyle name="Normal 17 3 3 2 3" xfId="2175" xr:uid="{00000000-0005-0000-0000-000028420000}"/>
    <cellStyle name="Normal 17 3 3 2 3 2" xfId="4412" xr:uid="{00000000-0005-0000-0000-000029420000}"/>
    <cellStyle name="Normal 17 3 3 2 3 2 2" xfId="13369" xr:uid="{00000000-0005-0000-0000-00002A420000}"/>
    <cellStyle name="Normal 17 3 3 2 3 2 2 2" xfId="26803" xr:uid="{00000000-0005-0000-0000-00002B420000}"/>
    <cellStyle name="Normal 17 3 3 2 3 2 2 2 2" xfId="53715" xr:uid="{00000000-0005-0000-0000-00002C420000}"/>
    <cellStyle name="Normal 17 3 3 2 3 2 2 3" xfId="40281" xr:uid="{00000000-0005-0000-0000-00002D420000}"/>
    <cellStyle name="Normal 17 3 3 2 3 2 3" xfId="8891" xr:uid="{00000000-0005-0000-0000-00002E420000}"/>
    <cellStyle name="Normal 17 3 3 2 3 2 3 2" xfId="22325" xr:uid="{00000000-0005-0000-0000-00002F420000}"/>
    <cellStyle name="Normal 17 3 3 2 3 2 3 2 2" xfId="49237" xr:uid="{00000000-0005-0000-0000-000030420000}"/>
    <cellStyle name="Normal 17 3 3 2 3 2 3 3" xfId="35803" xr:uid="{00000000-0005-0000-0000-000031420000}"/>
    <cellStyle name="Normal 17 3 3 2 3 2 4" xfId="17846" xr:uid="{00000000-0005-0000-0000-000032420000}"/>
    <cellStyle name="Normal 17 3 3 2 3 2 4 2" xfId="44758" xr:uid="{00000000-0005-0000-0000-000033420000}"/>
    <cellStyle name="Normal 17 3 3 2 3 2 5" xfId="31324" xr:uid="{00000000-0005-0000-0000-000034420000}"/>
    <cellStyle name="Normal 17 3 3 2 3 3" xfId="11132" xr:uid="{00000000-0005-0000-0000-000035420000}"/>
    <cellStyle name="Normal 17 3 3 2 3 3 2" xfId="24566" xr:uid="{00000000-0005-0000-0000-000036420000}"/>
    <cellStyle name="Normal 17 3 3 2 3 3 2 2" xfId="51478" xr:uid="{00000000-0005-0000-0000-000037420000}"/>
    <cellStyle name="Normal 17 3 3 2 3 3 3" xfId="38044" xr:uid="{00000000-0005-0000-0000-000038420000}"/>
    <cellStyle name="Normal 17 3 3 2 3 4" xfId="6654" xr:uid="{00000000-0005-0000-0000-000039420000}"/>
    <cellStyle name="Normal 17 3 3 2 3 4 2" xfId="20088" xr:uid="{00000000-0005-0000-0000-00003A420000}"/>
    <cellStyle name="Normal 17 3 3 2 3 4 2 2" xfId="47000" xr:uid="{00000000-0005-0000-0000-00003B420000}"/>
    <cellStyle name="Normal 17 3 3 2 3 4 3" xfId="33566" xr:uid="{00000000-0005-0000-0000-00003C420000}"/>
    <cellStyle name="Normal 17 3 3 2 3 5" xfId="15609" xr:uid="{00000000-0005-0000-0000-00003D420000}"/>
    <cellStyle name="Normal 17 3 3 2 3 5 2" xfId="42521" xr:uid="{00000000-0005-0000-0000-00003E420000}"/>
    <cellStyle name="Normal 17 3 3 2 3 6" xfId="29087" xr:uid="{00000000-0005-0000-0000-00003F420000}"/>
    <cellStyle name="Normal 17 3 3 2 4" xfId="3294" xr:uid="{00000000-0005-0000-0000-000040420000}"/>
    <cellStyle name="Normal 17 3 3 2 4 2" xfId="12251" xr:uid="{00000000-0005-0000-0000-000041420000}"/>
    <cellStyle name="Normal 17 3 3 2 4 2 2" xfId="25685" xr:uid="{00000000-0005-0000-0000-000042420000}"/>
    <cellStyle name="Normal 17 3 3 2 4 2 2 2" xfId="52597" xr:uid="{00000000-0005-0000-0000-000043420000}"/>
    <cellStyle name="Normal 17 3 3 2 4 2 3" xfId="39163" xr:uid="{00000000-0005-0000-0000-000044420000}"/>
    <cellStyle name="Normal 17 3 3 2 4 3" xfId="7773" xr:uid="{00000000-0005-0000-0000-000045420000}"/>
    <cellStyle name="Normal 17 3 3 2 4 3 2" xfId="21207" xr:uid="{00000000-0005-0000-0000-000046420000}"/>
    <cellStyle name="Normal 17 3 3 2 4 3 2 2" xfId="48119" xr:uid="{00000000-0005-0000-0000-000047420000}"/>
    <cellStyle name="Normal 17 3 3 2 4 3 3" xfId="34685" xr:uid="{00000000-0005-0000-0000-000048420000}"/>
    <cellStyle name="Normal 17 3 3 2 4 4" xfId="16728" xr:uid="{00000000-0005-0000-0000-000049420000}"/>
    <cellStyle name="Normal 17 3 3 2 4 4 2" xfId="43640" xr:uid="{00000000-0005-0000-0000-00004A420000}"/>
    <cellStyle name="Normal 17 3 3 2 4 5" xfId="30206" xr:uid="{00000000-0005-0000-0000-00004B420000}"/>
    <cellStyle name="Normal 17 3 3 2 5" xfId="10014" xr:uid="{00000000-0005-0000-0000-00004C420000}"/>
    <cellStyle name="Normal 17 3 3 2 5 2" xfId="23448" xr:uid="{00000000-0005-0000-0000-00004D420000}"/>
    <cellStyle name="Normal 17 3 3 2 5 2 2" xfId="50360" xr:uid="{00000000-0005-0000-0000-00004E420000}"/>
    <cellStyle name="Normal 17 3 3 2 5 3" xfId="36926" xr:uid="{00000000-0005-0000-0000-00004F420000}"/>
    <cellStyle name="Normal 17 3 3 2 6" xfId="5536" xr:uid="{00000000-0005-0000-0000-000050420000}"/>
    <cellStyle name="Normal 17 3 3 2 6 2" xfId="18970" xr:uid="{00000000-0005-0000-0000-000051420000}"/>
    <cellStyle name="Normal 17 3 3 2 6 2 2" xfId="45882" xr:uid="{00000000-0005-0000-0000-000052420000}"/>
    <cellStyle name="Normal 17 3 3 2 6 3" xfId="32448" xr:uid="{00000000-0005-0000-0000-000053420000}"/>
    <cellStyle name="Normal 17 3 3 2 7" xfId="14491" xr:uid="{00000000-0005-0000-0000-000054420000}"/>
    <cellStyle name="Normal 17 3 3 2 7 2" xfId="41403" xr:uid="{00000000-0005-0000-0000-000055420000}"/>
    <cellStyle name="Normal 17 3 3 2 8" xfId="27969" xr:uid="{00000000-0005-0000-0000-000056420000}"/>
    <cellStyle name="Normal 17 3 3 3" xfId="1281" xr:uid="{00000000-0005-0000-0000-000057420000}"/>
    <cellStyle name="Normal 17 3 3 3 2" xfId="2399" xr:uid="{00000000-0005-0000-0000-000058420000}"/>
    <cellStyle name="Normal 17 3 3 3 2 2" xfId="4636" xr:uid="{00000000-0005-0000-0000-000059420000}"/>
    <cellStyle name="Normal 17 3 3 3 2 2 2" xfId="13593" xr:uid="{00000000-0005-0000-0000-00005A420000}"/>
    <cellStyle name="Normal 17 3 3 3 2 2 2 2" xfId="27027" xr:uid="{00000000-0005-0000-0000-00005B420000}"/>
    <cellStyle name="Normal 17 3 3 3 2 2 2 2 2" xfId="53939" xr:uid="{00000000-0005-0000-0000-00005C420000}"/>
    <cellStyle name="Normal 17 3 3 3 2 2 2 3" xfId="40505" xr:uid="{00000000-0005-0000-0000-00005D420000}"/>
    <cellStyle name="Normal 17 3 3 3 2 2 3" xfId="9115" xr:uid="{00000000-0005-0000-0000-00005E420000}"/>
    <cellStyle name="Normal 17 3 3 3 2 2 3 2" xfId="22549" xr:uid="{00000000-0005-0000-0000-00005F420000}"/>
    <cellStyle name="Normal 17 3 3 3 2 2 3 2 2" xfId="49461" xr:uid="{00000000-0005-0000-0000-000060420000}"/>
    <cellStyle name="Normal 17 3 3 3 2 2 3 3" xfId="36027" xr:uid="{00000000-0005-0000-0000-000061420000}"/>
    <cellStyle name="Normal 17 3 3 3 2 2 4" xfId="18070" xr:uid="{00000000-0005-0000-0000-000062420000}"/>
    <cellStyle name="Normal 17 3 3 3 2 2 4 2" xfId="44982" xr:uid="{00000000-0005-0000-0000-000063420000}"/>
    <cellStyle name="Normal 17 3 3 3 2 2 5" xfId="31548" xr:uid="{00000000-0005-0000-0000-000064420000}"/>
    <cellStyle name="Normal 17 3 3 3 2 3" xfId="11356" xr:uid="{00000000-0005-0000-0000-000065420000}"/>
    <cellStyle name="Normal 17 3 3 3 2 3 2" xfId="24790" xr:uid="{00000000-0005-0000-0000-000066420000}"/>
    <cellStyle name="Normal 17 3 3 3 2 3 2 2" xfId="51702" xr:uid="{00000000-0005-0000-0000-000067420000}"/>
    <cellStyle name="Normal 17 3 3 3 2 3 3" xfId="38268" xr:uid="{00000000-0005-0000-0000-000068420000}"/>
    <cellStyle name="Normal 17 3 3 3 2 4" xfId="6878" xr:uid="{00000000-0005-0000-0000-000069420000}"/>
    <cellStyle name="Normal 17 3 3 3 2 4 2" xfId="20312" xr:uid="{00000000-0005-0000-0000-00006A420000}"/>
    <cellStyle name="Normal 17 3 3 3 2 4 2 2" xfId="47224" xr:uid="{00000000-0005-0000-0000-00006B420000}"/>
    <cellStyle name="Normal 17 3 3 3 2 4 3" xfId="33790" xr:uid="{00000000-0005-0000-0000-00006C420000}"/>
    <cellStyle name="Normal 17 3 3 3 2 5" xfId="15833" xr:uid="{00000000-0005-0000-0000-00006D420000}"/>
    <cellStyle name="Normal 17 3 3 3 2 5 2" xfId="42745" xr:uid="{00000000-0005-0000-0000-00006E420000}"/>
    <cellStyle name="Normal 17 3 3 3 2 6" xfId="29311" xr:uid="{00000000-0005-0000-0000-00006F420000}"/>
    <cellStyle name="Normal 17 3 3 3 3" xfId="3518" xr:uid="{00000000-0005-0000-0000-000070420000}"/>
    <cellStyle name="Normal 17 3 3 3 3 2" xfId="12475" xr:uid="{00000000-0005-0000-0000-000071420000}"/>
    <cellStyle name="Normal 17 3 3 3 3 2 2" xfId="25909" xr:uid="{00000000-0005-0000-0000-000072420000}"/>
    <cellStyle name="Normal 17 3 3 3 3 2 2 2" xfId="52821" xr:uid="{00000000-0005-0000-0000-000073420000}"/>
    <cellStyle name="Normal 17 3 3 3 3 2 3" xfId="39387" xr:uid="{00000000-0005-0000-0000-000074420000}"/>
    <cellStyle name="Normal 17 3 3 3 3 3" xfId="7997" xr:uid="{00000000-0005-0000-0000-000075420000}"/>
    <cellStyle name="Normal 17 3 3 3 3 3 2" xfId="21431" xr:uid="{00000000-0005-0000-0000-000076420000}"/>
    <cellStyle name="Normal 17 3 3 3 3 3 2 2" xfId="48343" xr:uid="{00000000-0005-0000-0000-000077420000}"/>
    <cellStyle name="Normal 17 3 3 3 3 3 3" xfId="34909" xr:uid="{00000000-0005-0000-0000-000078420000}"/>
    <cellStyle name="Normal 17 3 3 3 3 4" xfId="16952" xr:uid="{00000000-0005-0000-0000-000079420000}"/>
    <cellStyle name="Normal 17 3 3 3 3 4 2" xfId="43864" xr:uid="{00000000-0005-0000-0000-00007A420000}"/>
    <cellStyle name="Normal 17 3 3 3 3 5" xfId="30430" xr:uid="{00000000-0005-0000-0000-00007B420000}"/>
    <cellStyle name="Normal 17 3 3 3 4" xfId="10238" xr:uid="{00000000-0005-0000-0000-00007C420000}"/>
    <cellStyle name="Normal 17 3 3 3 4 2" xfId="23672" xr:uid="{00000000-0005-0000-0000-00007D420000}"/>
    <cellStyle name="Normal 17 3 3 3 4 2 2" xfId="50584" xr:uid="{00000000-0005-0000-0000-00007E420000}"/>
    <cellStyle name="Normal 17 3 3 3 4 3" xfId="37150" xr:uid="{00000000-0005-0000-0000-00007F420000}"/>
    <cellStyle name="Normal 17 3 3 3 5" xfId="5760" xr:uid="{00000000-0005-0000-0000-000080420000}"/>
    <cellStyle name="Normal 17 3 3 3 5 2" xfId="19194" xr:uid="{00000000-0005-0000-0000-000081420000}"/>
    <cellStyle name="Normal 17 3 3 3 5 2 2" xfId="46106" xr:uid="{00000000-0005-0000-0000-000082420000}"/>
    <cellStyle name="Normal 17 3 3 3 5 3" xfId="32672" xr:uid="{00000000-0005-0000-0000-000083420000}"/>
    <cellStyle name="Normal 17 3 3 3 6" xfId="14715" xr:uid="{00000000-0005-0000-0000-000084420000}"/>
    <cellStyle name="Normal 17 3 3 3 6 2" xfId="41627" xr:uid="{00000000-0005-0000-0000-000085420000}"/>
    <cellStyle name="Normal 17 3 3 3 7" xfId="28193" xr:uid="{00000000-0005-0000-0000-000086420000}"/>
    <cellStyle name="Normal 17 3 3 4" xfId="1504" xr:uid="{00000000-0005-0000-0000-000087420000}"/>
    <cellStyle name="Normal 17 3 3 4 2" xfId="2622" xr:uid="{00000000-0005-0000-0000-000088420000}"/>
    <cellStyle name="Normal 17 3 3 4 2 2" xfId="4859" xr:uid="{00000000-0005-0000-0000-000089420000}"/>
    <cellStyle name="Normal 17 3 3 4 2 2 2" xfId="13816" xr:uid="{00000000-0005-0000-0000-00008A420000}"/>
    <cellStyle name="Normal 17 3 3 4 2 2 2 2" xfId="27250" xr:uid="{00000000-0005-0000-0000-00008B420000}"/>
    <cellStyle name="Normal 17 3 3 4 2 2 2 2 2" xfId="54162" xr:uid="{00000000-0005-0000-0000-00008C420000}"/>
    <cellStyle name="Normal 17 3 3 4 2 2 2 3" xfId="40728" xr:uid="{00000000-0005-0000-0000-00008D420000}"/>
    <cellStyle name="Normal 17 3 3 4 2 2 3" xfId="9338" xr:uid="{00000000-0005-0000-0000-00008E420000}"/>
    <cellStyle name="Normal 17 3 3 4 2 2 3 2" xfId="22772" xr:uid="{00000000-0005-0000-0000-00008F420000}"/>
    <cellStyle name="Normal 17 3 3 4 2 2 3 2 2" xfId="49684" xr:uid="{00000000-0005-0000-0000-000090420000}"/>
    <cellStyle name="Normal 17 3 3 4 2 2 3 3" xfId="36250" xr:uid="{00000000-0005-0000-0000-000091420000}"/>
    <cellStyle name="Normal 17 3 3 4 2 2 4" xfId="18293" xr:uid="{00000000-0005-0000-0000-000092420000}"/>
    <cellStyle name="Normal 17 3 3 4 2 2 4 2" xfId="45205" xr:uid="{00000000-0005-0000-0000-000093420000}"/>
    <cellStyle name="Normal 17 3 3 4 2 2 5" xfId="31771" xr:uid="{00000000-0005-0000-0000-000094420000}"/>
    <cellStyle name="Normal 17 3 3 4 2 3" xfId="11579" xr:uid="{00000000-0005-0000-0000-000095420000}"/>
    <cellStyle name="Normal 17 3 3 4 2 3 2" xfId="25013" xr:uid="{00000000-0005-0000-0000-000096420000}"/>
    <cellStyle name="Normal 17 3 3 4 2 3 2 2" xfId="51925" xr:uid="{00000000-0005-0000-0000-000097420000}"/>
    <cellStyle name="Normal 17 3 3 4 2 3 3" xfId="38491" xr:uid="{00000000-0005-0000-0000-000098420000}"/>
    <cellStyle name="Normal 17 3 3 4 2 4" xfId="7101" xr:uid="{00000000-0005-0000-0000-000099420000}"/>
    <cellStyle name="Normal 17 3 3 4 2 4 2" xfId="20535" xr:uid="{00000000-0005-0000-0000-00009A420000}"/>
    <cellStyle name="Normal 17 3 3 4 2 4 2 2" xfId="47447" xr:uid="{00000000-0005-0000-0000-00009B420000}"/>
    <cellStyle name="Normal 17 3 3 4 2 4 3" xfId="34013" xr:uid="{00000000-0005-0000-0000-00009C420000}"/>
    <cellStyle name="Normal 17 3 3 4 2 5" xfId="16056" xr:uid="{00000000-0005-0000-0000-00009D420000}"/>
    <cellStyle name="Normal 17 3 3 4 2 5 2" xfId="42968" xr:uid="{00000000-0005-0000-0000-00009E420000}"/>
    <cellStyle name="Normal 17 3 3 4 2 6" xfId="29534" xr:uid="{00000000-0005-0000-0000-00009F420000}"/>
    <cellStyle name="Normal 17 3 3 4 3" xfId="3741" xr:uid="{00000000-0005-0000-0000-0000A0420000}"/>
    <cellStyle name="Normal 17 3 3 4 3 2" xfId="12698" xr:uid="{00000000-0005-0000-0000-0000A1420000}"/>
    <cellStyle name="Normal 17 3 3 4 3 2 2" xfId="26132" xr:uid="{00000000-0005-0000-0000-0000A2420000}"/>
    <cellStyle name="Normal 17 3 3 4 3 2 2 2" xfId="53044" xr:uid="{00000000-0005-0000-0000-0000A3420000}"/>
    <cellStyle name="Normal 17 3 3 4 3 2 3" xfId="39610" xr:uid="{00000000-0005-0000-0000-0000A4420000}"/>
    <cellStyle name="Normal 17 3 3 4 3 3" xfId="8220" xr:uid="{00000000-0005-0000-0000-0000A5420000}"/>
    <cellStyle name="Normal 17 3 3 4 3 3 2" xfId="21654" xr:uid="{00000000-0005-0000-0000-0000A6420000}"/>
    <cellStyle name="Normal 17 3 3 4 3 3 2 2" xfId="48566" xr:uid="{00000000-0005-0000-0000-0000A7420000}"/>
    <cellStyle name="Normal 17 3 3 4 3 3 3" xfId="35132" xr:uid="{00000000-0005-0000-0000-0000A8420000}"/>
    <cellStyle name="Normal 17 3 3 4 3 4" xfId="17175" xr:uid="{00000000-0005-0000-0000-0000A9420000}"/>
    <cellStyle name="Normal 17 3 3 4 3 4 2" xfId="44087" xr:uid="{00000000-0005-0000-0000-0000AA420000}"/>
    <cellStyle name="Normal 17 3 3 4 3 5" xfId="30653" xr:uid="{00000000-0005-0000-0000-0000AB420000}"/>
    <cellStyle name="Normal 17 3 3 4 4" xfId="10461" xr:uid="{00000000-0005-0000-0000-0000AC420000}"/>
    <cellStyle name="Normal 17 3 3 4 4 2" xfId="23895" xr:uid="{00000000-0005-0000-0000-0000AD420000}"/>
    <cellStyle name="Normal 17 3 3 4 4 2 2" xfId="50807" xr:uid="{00000000-0005-0000-0000-0000AE420000}"/>
    <cellStyle name="Normal 17 3 3 4 4 3" xfId="37373" xr:uid="{00000000-0005-0000-0000-0000AF420000}"/>
    <cellStyle name="Normal 17 3 3 4 5" xfId="5983" xr:uid="{00000000-0005-0000-0000-0000B0420000}"/>
    <cellStyle name="Normal 17 3 3 4 5 2" xfId="19417" xr:uid="{00000000-0005-0000-0000-0000B1420000}"/>
    <cellStyle name="Normal 17 3 3 4 5 2 2" xfId="46329" xr:uid="{00000000-0005-0000-0000-0000B2420000}"/>
    <cellStyle name="Normal 17 3 3 4 5 3" xfId="32895" xr:uid="{00000000-0005-0000-0000-0000B3420000}"/>
    <cellStyle name="Normal 17 3 3 4 6" xfId="14938" xr:uid="{00000000-0005-0000-0000-0000B4420000}"/>
    <cellStyle name="Normal 17 3 3 4 6 2" xfId="41850" xr:uid="{00000000-0005-0000-0000-0000B5420000}"/>
    <cellStyle name="Normal 17 3 3 4 7" xfId="28416" xr:uid="{00000000-0005-0000-0000-0000B6420000}"/>
    <cellStyle name="Normal 17 3 3 5" xfId="1952" xr:uid="{00000000-0005-0000-0000-0000B7420000}"/>
    <cellStyle name="Normal 17 3 3 5 2" xfId="4189" xr:uid="{00000000-0005-0000-0000-0000B8420000}"/>
    <cellStyle name="Normal 17 3 3 5 2 2" xfId="13146" xr:uid="{00000000-0005-0000-0000-0000B9420000}"/>
    <cellStyle name="Normal 17 3 3 5 2 2 2" xfId="26580" xr:uid="{00000000-0005-0000-0000-0000BA420000}"/>
    <cellStyle name="Normal 17 3 3 5 2 2 2 2" xfId="53492" xr:uid="{00000000-0005-0000-0000-0000BB420000}"/>
    <cellStyle name="Normal 17 3 3 5 2 2 3" xfId="40058" xr:uid="{00000000-0005-0000-0000-0000BC420000}"/>
    <cellStyle name="Normal 17 3 3 5 2 3" xfId="8668" xr:uid="{00000000-0005-0000-0000-0000BD420000}"/>
    <cellStyle name="Normal 17 3 3 5 2 3 2" xfId="22102" xr:uid="{00000000-0005-0000-0000-0000BE420000}"/>
    <cellStyle name="Normal 17 3 3 5 2 3 2 2" xfId="49014" xr:uid="{00000000-0005-0000-0000-0000BF420000}"/>
    <cellStyle name="Normal 17 3 3 5 2 3 3" xfId="35580" xr:uid="{00000000-0005-0000-0000-0000C0420000}"/>
    <cellStyle name="Normal 17 3 3 5 2 4" xfId="17623" xr:uid="{00000000-0005-0000-0000-0000C1420000}"/>
    <cellStyle name="Normal 17 3 3 5 2 4 2" xfId="44535" xr:uid="{00000000-0005-0000-0000-0000C2420000}"/>
    <cellStyle name="Normal 17 3 3 5 2 5" xfId="31101" xr:uid="{00000000-0005-0000-0000-0000C3420000}"/>
    <cellStyle name="Normal 17 3 3 5 3" xfId="10909" xr:uid="{00000000-0005-0000-0000-0000C4420000}"/>
    <cellStyle name="Normal 17 3 3 5 3 2" xfId="24343" xr:uid="{00000000-0005-0000-0000-0000C5420000}"/>
    <cellStyle name="Normal 17 3 3 5 3 2 2" xfId="51255" xr:uid="{00000000-0005-0000-0000-0000C6420000}"/>
    <cellStyle name="Normal 17 3 3 5 3 3" xfId="37821" xr:uid="{00000000-0005-0000-0000-0000C7420000}"/>
    <cellStyle name="Normal 17 3 3 5 4" xfId="6431" xr:uid="{00000000-0005-0000-0000-0000C8420000}"/>
    <cellStyle name="Normal 17 3 3 5 4 2" xfId="19865" xr:uid="{00000000-0005-0000-0000-0000C9420000}"/>
    <cellStyle name="Normal 17 3 3 5 4 2 2" xfId="46777" xr:uid="{00000000-0005-0000-0000-0000CA420000}"/>
    <cellStyle name="Normal 17 3 3 5 4 3" xfId="33343" xr:uid="{00000000-0005-0000-0000-0000CB420000}"/>
    <cellStyle name="Normal 17 3 3 5 5" xfId="15386" xr:uid="{00000000-0005-0000-0000-0000CC420000}"/>
    <cellStyle name="Normal 17 3 3 5 5 2" xfId="42298" xr:uid="{00000000-0005-0000-0000-0000CD420000}"/>
    <cellStyle name="Normal 17 3 3 5 6" xfId="28864" xr:uid="{00000000-0005-0000-0000-0000CE420000}"/>
    <cellStyle name="Normal 17 3 3 6" xfId="3071" xr:uid="{00000000-0005-0000-0000-0000CF420000}"/>
    <cellStyle name="Normal 17 3 3 6 2" xfId="12028" xr:uid="{00000000-0005-0000-0000-0000D0420000}"/>
    <cellStyle name="Normal 17 3 3 6 2 2" xfId="25462" xr:uid="{00000000-0005-0000-0000-0000D1420000}"/>
    <cellStyle name="Normal 17 3 3 6 2 2 2" xfId="52374" xr:uid="{00000000-0005-0000-0000-0000D2420000}"/>
    <cellStyle name="Normal 17 3 3 6 2 3" xfId="38940" xr:uid="{00000000-0005-0000-0000-0000D3420000}"/>
    <cellStyle name="Normal 17 3 3 6 3" xfId="7550" xr:uid="{00000000-0005-0000-0000-0000D4420000}"/>
    <cellStyle name="Normal 17 3 3 6 3 2" xfId="20984" xr:uid="{00000000-0005-0000-0000-0000D5420000}"/>
    <cellStyle name="Normal 17 3 3 6 3 2 2" xfId="47896" xr:uid="{00000000-0005-0000-0000-0000D6420000}"/>
    <cellStyle name="Normal 17 3 3 6 3 3" xfId="34462" xr:uid="{00000000-0005-0000-0000-0000D7420000}"/>
    <cellStyle name="Normal 17 3 3 6 4" xfId="16505" xr:uid="{00000000-0005-0000-0000-0000D8420000}"/>
    <cellStyle name="Normal 17 3 3 6 4 2" xfId="43417" xr:uid="{00000000-0005-0000-0000-0000D9420000}"/>
    <cellStyle name="Normal 17 3 3 6 5" xfId="29983" xr:uid="{00000000-0005-0000-0000-0000DA420000}"/>
    <cellStyle name="Normal 17 3 3 7" xfId="9791" xr:uid="{00000000-0005-0000-0000-0000DB420000}"/>
    <cellStyle name="Normal 17 3 3 7 2" xfId="23225" xr:uid="{00000000-0005-0000-0000-0000DC420000}"/>
    <cellStyle name="Normal 17 3 3 7 2 2" xfId="50137" xr:uid="{00000000-0005-0000-0000-0000DD420000}"/>
    <cellStyle name="Normal 17 3 3 7 3" xfId="36703" xr:uid="{00000000-0005-0000-0000-0000DE420000}"/>
    <cellStyle name="Normal 17 3 3 8" xfId="5313" xr:uid="{00000000-0005-0000-0000-0000DF420000}"/>
    <cellStyle name="Normal 17 3 3 8 2" xfId="18747" xr:uid="{00000000-0005-0000-0000-0000E0420000}"/>
    <cellStyle name="Normal 17 3 3 8 2 2" xfId="45659" xr:uid="{00000000-0005-0000-0000-0000E1420000}"/>
    <cellStyle name="Normal 17 3 3 8 3" xfId="32225" xr:uid="{00000000-0005-0000-0000-0000E2420000}"/>
    <cellStyle name="Normal 17 3 3 9" xfId="14268" xr:uid="{00000000-0005-0000-0000-0000E3420000}"/>
    <cellStyle name="Normal 17 3 3 9 2" xfId="41180" xr:uid="{00000000-0005-0000-0000-0000E4420000}"/>
    <cellStyle name="Normal 17 3 4" xfId="984" xr:uid="{00000000-0005-0000-0000-0000E5420000}"/>
    <cellStyle name="Normal 17 3 4 2" xfId="1655" xr:uid="{00000000-0005-0000-0000-0000E6420000}"/>
    <cellStyle name="Normal 17 3 4 2 2" xfId="2773" xr:uid="{00000000-0005-0000-0000-0000E7420000}"/>
    <cellStyle name="Normal 17 3 4 2 2 2" xfId="5010" xr:uid="{00000000-0005-0000-0000-0000E8420000}"/>
    <cellStyle name="Normal 17 3 4 2 2 2 2" xfId="13967" xr:uid="{00000000-0005-0000-0000-0000E9420000}"/>
    <cellStyle name="Normal 17 3 4 2 2 2 2 2" xfId="27401" xr:uid="{00000000-0005-0000-0000-0000EA420000}"/>
    <cellStyle name="Normal 17 3 4 2 2 2 2 2 2" xfId="54313" xr:uid="{00000000-0005-0000-0000-0000EB420000}"/>
    <cellStyle name="Normal 17 3 4 2 2 2 2 3" xfId="40879" xr:uid="{00000000-0005-0000-0000-0000EC420000}"/>
    <cellStyle name="Normal 17 3 4 2 2 2 3" xfId="9489" xr:uid="{00000000-0005-0000-0000-0000ED420000}"/>
    <cellStyle name="Normal 17 3 4 2 2 2 3 2" xfId="22923" xr:uid="{00000000-0005-0000-0000-0000EE420000}"/>
    <cellStyle name="Normal 17 3 4 2 2 2 3 2 2" xfId="49835" xr:uid="{00000000-0005-0000-0000-0000EF420000}"/>
    <cellStyle name="Normal 17 3 4 2 2 2 3 3" xfId="36401" xr:uid="{00000000-0005-0000-0000-0000F0420000}"/>
    <cellStyle name="Normal 17 3 4 2 2 2 4" xfId="18444" xr:uid="{00000000-0005-0000-0000-0000F1420000}"/>
    <cellStyle name="Normal 17 3 4 2 2 2 4 2" xfId="45356" xr:uid="{00000000-0005-0000-0000-0000F2420000}"/>
    <cellStyle name="Normal 17 3 4 2 2 2 5" xfId="31922" xr:uid="{00000000-0005-0000-0000-0000F3420000}"/>
    <cellStyle name="Normal 17 3 4 2 2 3" xfId="11730" xr:uid="{00000000-0005-0000-0000-0000F4420000}"/>
    <cellStyle name="Normal 17 3 4 2 2 3 2" xfId="25164" xr:uid="{00000000-0005-0000-0000-0000F5420000}"/>
    <cellStyle name="Normal 17 3 4 2 2 3 2 2" xfId="52076" xr:uid="{00000000-0005-0000-0000-0000F6420000}"/>
    <cellStyle name="Normal 17 3 4 2 2 3 3" xfId="38642" xr:uid="{00000000-0005-0000-0000-0000F7420000}"/>
    <cellStyle name="Normal 17 3 4 2 2 4" xfId="7252" xr:uid="{00000000-0005-0000-0000-0000F8420000}"/>
    <cellStyle name="Normal 17 3 4 2 2 4 2" xfId="20686" xr:uid="{00000000-0005-0000-0000-0000F9420000}"/>
    <cellStyle name="Normal 17 3 4 2 2 4 2 2" xfId="47598" xr:uid="{00000000-0005-0000-0000-0000FA420000}"/>
    <cellStyle name="Normal 17 3 4 2 2 4 3" xfId="34164" xr:uid="{00000000-0005-0000-0000-0000FB420000}"/>
    <cellStyle name="Normal 17 3 4 2 2 5" xfId="16207" xr:uid="{00000000-0005-0000-0000-0000FC420000}"/>
    <cellStyle name="Normal 17 3 4 2 2 5 2" xfId="43119" xr:uid="{00000000-0005-0000-0000-0000FD420000}"/>
    <cellStyle name="Normal 17 3 4 2 2 6" xfId="29685" xr:uid="{00000000-0005-0000-0000-0000FE420000}"/>
    <cellStyle name="Normal 17 3 4 2 3" xfId="3892" xr:uid="{00000000-0005-0000-0000-0000FF420000}"/>
    <cellStyle name="Normal 17 3 4 2 3 2" xfId="12849" xr:uid="{00000000-0005-0000-0000-000000430000}"/>
    <cellStyle name="Normal 17 3 4 2 3 2 2" xfId="26283" xr:uid="{00000000-0005-0000-0000-000001430000}"/>
    <cellStyle name="Normal 17 3 4 2 3 2 2 2" xfId="53195" xr:uid="{00000000-0005-0000-0000-000002430000}"/>
    <cellStyle name="Normal 17 3 4 2 3 2 3" xfId="39761" xr:uid="{00000000-0005-0000-0000-000003430000}"/>
    <cellStyle name="Normal 17 3 4 2 3 3" xfId="8371" xr:uid="{00000000-0005-0000-0000-000004430000}"/>
    <cellStyle name="Normal 17 3 4 2 3 3 2" xfId="21805" xr:uid="{00000000-0005-0000-0000-000005430000}"/>
    <cellStyle name="Normal 17 3 4 2 3 3 2 2" xfId="48717" xr:uid="{00000000-0005-0000-0000-000006430000}"/>
    <cellStyle name="Normal 17 3 4 2 3 3 3" xfId="35283" xr:uid="{00000000-0005-0000-0000-000007430000}"/>
    <cellStyle name="Normal 17 3 4 2 3 4" xfId="17326" xr:uid="{00000000-0005-0000-0000-000008430000}"/>
    <cellStyle name="Normal 17 3 4 2 3 4 2" xfId="44238" xr:uid="{00000000-0005-0000-0000-000009430000}"/>
    <cellStyle name="Normal 17 3 4 2 3 5" xfId="30804" xr:uid="{00000000-0005-0000-0000-00000A430000}"/>
    <cellStyle name="Normal 17 3 4 2 4" xfId="10612" xr:uid="{00000000-0005-0000-0000-00000B430000}"/>
    <cellStyle name="Normal 17 3 4 2 4 2" xfId="24046" xr:uid="{00000000-0005-0000-0000-00000C430000}"/>
    <cellStyle name="Normal 17 3 4 2 4 2 2" xfId="50958" xr:uid="{00000000-0005-0000-0000-00000D430000}"/>
    <cellStyle name="Normal 17 3 4 2 4 3" xfId="37524" xr:uid="{00000000-0005-0000-0000-00000E430000}"/>
    <cellStyle name="Normal 17 3 4 2 5" xfId="6134" xr:uid="{00000000-0005-0000-0000-00000F430000}"/>
    <cellStyle name="Normal 17 3 4 2 5 2" xfId="19568" xr:uid="{00000000-0005-0000-0000-000010430000}"/>
    <cellStyle name="Normal 17 3 4 2 5 2 2" xfId="46480" xr:uid="{00000000-0005-0000-0000-000011430000}"/>
    <cellStyle name="Normal 17 3 4 2 5 3" xfId="33046" xr:uid="{00000000-0005-0000-0000-000012430000}"/>
    <cellStyle name="Normal 17 3 4 2 6" xfId="15089" xr:uid="{00000000-0005-0000-0000-000013430000}"/>
    <cellStyle name="Normal 17 3 4 2 6 2" xfId="42001" xr:uid="{00000000-0005-0000-0000-000014430000}"/>
    <cellStyle name="Normal 17 3 4 2 7" xfId="28567" xr:uid="{00000000-0005-0000-0000-000015430000}"/>
    <cellStyle name="Normal 17 3 4 3" xfId="2103" xr:uid="{00000000-0005-0000-0000-000016430000}"/>
    <cellStyle name="Normal 17 3 4 3 2" xfId="4340" xr:uid="{00000000-0005-0000-0000-000017430000}"/>
    <cellStyle name="Normal 17 3 4 3 2 2" xfId="13297" xr:uid="{00000000-0005-0000-0000-000018430000}"/>
    <cellStyle name="Normal 17 3 4 3 2 2 2" xfId="26731" xr:uid="{00000000-0005-0000-0000-000019430000}"/>
    <cellStyle name="Normal 17 3 4 3 2 2 2 2" xfId="53643" xr:uid="{00000000-0005-0000-0000-00001A430000}"/>
    <cellStyle name="Normal 17 3 4 3 2 2 3" xfId="40209" xr:uid="{00000000-0005-0000-0000-00001B430000}"/>
    <cellStyle name="Normal 17 3 4 3 2 3" xfId="8819" xr:uid="{00000000-0005-0000-0000-00001C430000}"/>
    <cellStyle name="Normal 17 3 4 3 2 3 2" xfId="22253" xr:uid="{00000000-0005-0000-0000-00001D430000}"/>
    <cellStyle name="Normal 17 3 4 3 2 3 2 2" xfId="49165" xr:uid="{00000000-0005-0000-0000-00001E430000}"/>
    <cellStyle name="Normal 17 3 4 3 2 3 3" xfId="35731" xr:uid="{00000000-0005-0000-0000-00001F430000}"/>
    <cellStyle name="Normal 17 3 4 3 2 4" xfId="17774" xr:uid="{00000000-0005-0000-0000-000020430000}"/>
    <cellStyle name="Normal 17 3 4 3 2 4 2" xfId="44686" xr:uid="{00000000-0005-0000-0000-000021430000}"/>
    <cellStyle name="Normal 17 3 4 3 2 5" xfId="31252" xr:uid="{00000000-0005-0000-0000-000022430000}"/>
    <cellStyle name="Normal 17 3 4 3 3" xfId="11060" xr:uid="{00000000-0005-0000-0000-000023430000}"/>
    <cellStyle name="Normal 17 3 4 3 3 2" xfId="24494" xr:uid="{00000000-0005-0000-0000-000024430000}"/>
    <cellStyle name="Normal 17 3 4 3 3 2 2" xfId="51406" xr:uid="{00000000-0005-0000-0000-000025430000}"/>
    <cellStyle name="Normal 17 3 4 3 3 3" xfId="37972" xr:uid="{00000000-0005-0000-0000-000026430000}"/>
    <cellStyle name="Normal 17 3 4 3 4" xfId="6582" xr:uid="{00000000-0005-0000-0000-000027430000}"/>
    <cellStyle name="Normal 17 3 4 3 4 2" xfId="20016" xr:uid="{00000000-0005-0000-0000-000028430000}"/>
    <cellStyle name="Normal 17 3 4 3 4 2 2" xfId="46928" xr:uid="{00000000-0005-0000-0000-000029430000}"/>
    <cellStyle name="Normal 17 3 4 3 4 3" xfId="33494" xr:uid="{00000000-0005-0000-0000-00002A430000}"/>
    <cellStyle name="Normal 17 3 4 3 5" xfId="15537" xr:uid="{00000000-0005-0000-0000-00002B430000}"/>
    <cellStyle name="Normal 17 3 4 3 5 2" xfId="42449" xr:uid="{00000000-0005-0000-0000-00002C430000}"/>
    <cellStyle name="Normal 17 3 4 3 6" xfId="29015" xr:uid="{00000000-0005-0000-0000-00002D430000}"/>
    <cellStyle name="Normal 17 3 4 4" xfId="3222" xr:uid="{00000000-0005-0000-0000-00002E430000}"/>
    <cellStyle name="Normal 17 3 4 4 2" xfId="12179" xr:uid="{00000000-0005-0000-0000-00002F430000}"/>
    <cellStyle name="Normal 17 3 4 4 2 2" xfId="25613" xr:uid="{00000000-0005-0000-0000-000030430000}"/>
    <cellStyle name="Normal 17 3 4 4 2 2 2" xfId="52525" xr:uid="{00000000-0005-0000-0000-000031430000}"/>
    <cellStyle name="Normal 17 3 4 4 2 3" xfId="39091" xr:uid="{00000000-0005-0000-0000-000032430000}"/>
    <cellStyle name="Normal 17 3 4 4 3" xfId="7701" xr:uid="{00000000-0005-0000-0000-000033430000}"/>
    <cellStyle name="Normal 17 3 4 4 3 2" xfId="21135" xr:uid="{00000000-0005-0000-0000-000034430000}"/>
    <cellStyle name="Normal 17 3 4 4 3 2 2" xfId="48047" xr:uid="{00000000-0005-0000-0000-000035430000}"/>
    <cellStyle name="Normal 17 3 4 4 3 3" xfId="34613" xr:uid="{00000000-0005-0000-0000-000036430000}"/>
    <cellStyle name="Normal 17 3 4 4 4" xfId="16656" xr:uid="{00000000-0005-0000-0000-000037430000}"/>
    <cellStyle name="Normal 17 3 4 4 4 2" xfId="43568" xr:uid="{00000000-0005-0000-0000-000038430000}"/>
    <cellStyle name="Normal 17 3 4 4 5" xfId="30134" xr:uid="{00000000-0005-0000-0000-000039430000}"/>
    <cellStyle name="Normal 17 3 4 5" xfId="9942" xr:uid="{00000000-0005-0000-0000-00003A430000}"/>
    <cellStyle name="Normal 17 3 4 5 2" xfId="23376" xr:uid="{00000000-0005-0000-0000-00003B430000}"/>
    <cellStyle name="Normal 17 3 4 5 2 2" xfId="50288" xr:uid="{00000000-0005-0000-0000-00003C430000}"/>
    <cellStyle name="Normal 17 3 4 5 3" xfId="36854" xr:uid="{00000000-0005-0000-0000-00003D430000}"/>
    <cellStyle name="Normal 17 3 4 6" xfId="5464" xr:uid="{00000000-0005-0000-0000-00003E430000}"/>
    <cellStyle name="Normal 17 3 4 6 2" xfId="18898" xr:uid="{00000000-0005-0000-0000-00003F430000}"/>
    <cellStyle name="Normal 17 3 4 6 2 2" xfId="45810" xr:uid="{00000000-0005-0000-0000-000040430000}"/>
    <cellStyle name="Normal 17 3 4 6 3" xfId="32376" xr:uid="{00000000-0005-0000-0000-000041430000}"/>
    <cellStyle name="Normal 17 3 4 7" xfId="14419" xr:uid="{00000000-0005-0000-0000-000042430000}"/>
    <cellStyle name="Normal 17 3 4 7 2" xfId="41331" xr:uid="{00000000-0005-0000-0000-000043430000}"/>
    <cellStyle name="Normal 17 3 4 8" xfId="27897" xr:uid="{00000000-0005-0000-0000-000044430000}"/>
    <cellStyle name="Normal 17 3 5" xfId="1209" xr:uid="{00000000-0005-0000-0000-000045430000}"/>
    <cellStyle name="Normal 17 3 5 2" xfId="2327" xr:uid="{00000000-0005-0000-0000-000046430000}"/>
    <cellStyle name="Normal 17 3 5 2 2" xfId="4564" xr:uid="{00000000-0005-0000-0000-000047430000}"/>
    <cellStyle name="Normal 17 3 5 2 2 2" xfId="13521" xr:uid="{00000000-0005-0000-0000-000048430000}"/>
    <cellStyle name="Normal 17 3 5 2 2 2 2" xfId="26955" xr:uid="{00000000-0005-0000-0000-000049430000}"/>
    <cellStyle name="Normal 17 3 5 2 2 2 2 2" xfId="53867" xr:uid="{00000000-0005-0000-0000-00004A430000}"/>
    <cellStyle name="Normal 17 3 5 2 2 2 3" xfId="40433" xr:uid="{00000000-0005-0000-0000-00004B430000}"/>
    <cellStyle name="Normal 17 3 5 2 2 3" xfId="9043" xr:uid="{00000000-0005-0000-0000-00004C430000}"/>
    <cellStyle name="Normal 17 3 5 2 2 3 2" xfId="22477" xr:uid="{00000000-0005-0000-0000-00004D430000}"/>
    <cellStyle name="Normal 17 3 5 2 2 3 2 2" xfId="49389" xr:uid="{00000000-0005-0000-0000-00004E430000}"/>
    <cellStyle name="Normal 17 3 5 2 2 3 3" xfId="35955" xr:uid="{00000000-0005-0000-0000-00004F430000}"/>
    <cellStyle name="Normal 17 3 5 2 2 4" xfId="17998" xr:uid="{00000000-0005-0000-0000-000050430000}"/>
    <cellStyle name="Normal 17 3 5 2 2 4 2" xfId="44910" xr:uid="{00000000-0005-0000-0000-000051430000}"/>
    <cellStyle name="Normal 17 3 5 2 2 5" xfId="31476" xr:uid="{00000000-0005-0000-0000-000052430000}"/>
    <cellStyle name="Normal 17 3 5 2 3" xfId="11284" xr:uid="{00000000-0005-0000-0000-000053430000}"/>
    <cellStyle name="Normal 17 3 5 2 3 2" xfId="24718" xr:uid="{00000000-0005-0000-0000-000054430000}"/>
    <cellStyle name="Normal 17 3 5 2 3 2 2" xfId="51630" xr:uid="{00000000-0005-0000-0000-000055430000}"/>
    <cellStyle name="Normal 17 3 5 2 3 3" xfId="38196" xr:uid="{00000000-0005-0000-0000-000056430000}"/>
    <cellStyle name="Normal 17 3 5 2 4" xfId="6806" xr:uid="{00000000-0005-0000-0000-000057430000}"/>
    <cellStyle name="Normal 17 3 5 2 4 2" xfId="20240" xr:uid="{00000000-0005-0000-0000-000058430000}"/>
    <cellStyle name="Normal 17 3 5 2 4 2 2" xfId="47152" xr:uid="{00000000-0005-0000-0000-000059430000}"/>
    <cellStyle name="Normal 17 3 5 2 4 3" xfId="33718" xr:uid="{00000000-0005-0000-0000-00005A430000}"/>
    <cellStyle name="Normal 17 3 5 2 5" xfId="15761" xr:uid="{00000000-0005-0000-0000-00005B430000}"/>
    <cellStyle name="Normal 17 3 5 2 5 2" xfId="42673" xr:uid="{00000000-0005-0000-0000-00005C430000}"/>
    <cellStyle name="Normal 17 3 5 2 6" xfId="29239" xr:uid="{00000000-0005-0000-0000-00005D430000}"/>
    <cellStyle name="Normal 17 3 5 3" xfId="3446" xr:uid="{00000000-0005-0000-0000-00005E430000}"/>
    <cellStyle name="Normal 17 3 5 3 2" xfId="12403" xr:uid="{00000000-0005-0000-0000-00005F430000}"/>
    <cellStyle name="Normal 17 3 5 3 2 2" xfId="25837" xr:uid="{00000000-0005-0000-0000-000060430000}"/>
    <cellStyle name="Normal 17 3 5 3 2 2 2" xfId="52749" xr:uid="{00000000-0005-0000-0000-000061430000}"/>
    <cellStyle name="Normal 17 3 5 3 2 3" xfId="39315" xr:uid="{00000000-0005-0000-0000-000062430000}"/>
    <cellStyle name="Normal 17 3 5 3 3" xfId="7925" xr:uid="{00000000-0005-0000-0000-000063430000}"/>
    <cellStyle name="Normal 17 3 5 3 3 2" xfId="21359" xr:uid="{00000000-0005-0000-0000-000064430000}"/>
    <cellStyle name="Normal 17 3 5 3 3 2 2" xfId="48271" xr:uid="{00000000-0005-0000-0000-000065430000}"/>
    <cellStyle name="Normal 17 3 5 3 3 3" xfId="34837" xr:uid="{00000000-0005-0000-0000-000066430000}"/>
    <cellStyle name="Normal 17 3 5 3 4" xfId="16880" xr:uid="{00000000-0005-0000-0000-000067430000}"/>
    <cellStyle name="Normal 17 3 5 3 4 2" xfId="43792" xr:uid="{00000000-0005-0000-0000-000068430000}"/>
    <cellStyle name="Normal 17 3 5 3 5" xfId="30358" xr:uid="{00000000-0005-0000-0000-000069430000}"/>
    <cellStyle name="Normal 17 3 5 4" xfId="10166" xr:uid="{00000000-0005-0000-0000-00006A430000}"/>
    <cellStyle name="Normal 17 3 5 4 2" xfId="23600" xr:uid="{00000000-0005-0000-0000-00006B430000}"/>
    <cellStyle name="Normal 17 3 5 4 2 2" xfId="50512" xr:uid="{00000000-0005-0000-0000-00006C430000}"/>
    <cellStyle name="Normal 17 3 5 4 3" xfId="37078" xr:uid="{00000000-0005-0000-0000-00006D430000}"/>
    <cellStyle name="Normal 17 3 5 5" xfId="5688" xr:uid="{00000000-0005-0000-0000-00006E430000}"/>
    <cellStyle name="Normal 17 3 5 5 2" xfId="19122" xr:uid="{00000000-0005-0000-0000-00006F430000}"/>
    <cellStyle name="Normal 17 3 5 5 2 2" xfId="46034" xr:uid="{00000000-0005-0000-0000-000070430000}"/>
    <cellStyle name="Normal 17 3 5 5 3" xfId="32600" xr:uid="{00000000-0005-0000-0000-000071430000}"/>
    <cellStyle name="Normal 17 3 5 6" xfId="14643" xr:uid="{00000000-0005-0000-0000-000072430000}"/>
    <cellStyle name="Normal 17 3 5 6 2" xfId="41555" xr:uid="{00000000-0005-0000-0000-000073430000}"/>
    <cellStyle name="Normal 17 3 5 7" xfId="28121" xr:uid="{00000000-0005-0000-0000-000074430000}"/>
    <cellStyle name="Normal 17 3 6" xfId="1432" xr:uid="{00000000-0005-0000-0000-000075430000}"/>
    <cellStyle name="Normal 17 3 6 2" xfId="2550" xr:uid="{00000000-0005-0000-0000-000076430000}"/>
    <cellStyle name="Normal 17 3 6 2 2" xfId="4787" xr:uid="{00000000-0005-0000-0000-000077430000}"/>
    <cellStyle name="Normal 17 3 6 2 2 2" xfId="13744" xr:uid="{00000000-0005-0000-0000-000078430000}"/>
    <cellStyle name="Normal 17 3 6 2 2 2 2" xfId="27178" xr:uid="{00000000-0005-0000-0000-000079430000}"/>
    <cellStyle name="Normal 17 3 6 2 2 2 2 2" xfId="54090" xr:uid="{00000000-0005-0000-0000-00007A430000}"/>
    <cellStyle name="Normal 17 3 6 2 2 2 3" xfId="40656" xr:uid="{00000000-0005-0000-0000-00007B430000}"/>
    <cellStyle name="Normal 17 3 6 2 2 3" xfId="9266" xr:uid="{00000000-0005-0000-0000-00007C430000}"/>
    <cellStyle name="Normal 17 3 6 2 2 3 2" xfId="22700" xr:uid="{00000000-0005-0000-0000-00007D430000}"/>
    <cellStyle name="Normal 17 3 6 2 2 3 2 2" xfId="49612" xr:uid="{00000000-0005-0000-0000-00007E430000}"/>
    <cellStyle name="Normal 17 3 6 2 2 3 3" xfId="36178" xr:uid="{00000000-0005-0000-0000-00007F430000}"/>
    <cellStyle name="Normal 17 3 6 2 2 4" xfId="18221" xr:uid="{00000000-0005-0000-0000-000080430000}"/>
    <cellStyle name="Normal 17 3 6 2 2 4 2" xfId="45133" xr:uid="{00000000-0005-0000-0000-000081430000}"/>
    <cellStyle name="Normal 17 3 6 2 2 5" xfId="31699" xr:uid="{00000000-0005-0000-0000-000082430000}"/>
    <cellStyle name="Normal 17 3 6 2 3" xfId="11507" xr:uid="{00000000-0005-0000-0000-000083430000}"/>
    <cellStyle name="Normal 17 3 6 2 3 2" xfId="24941" xr:uid="{00000000-0005-0000-0000-000084430000}"/>
    <cellStyle name="Normal 17 3 6 2 3 2 2" xfId="51853" xr:uid="{00000000-0005-0000-0000-000085430000}"/>
    <cellStyle name="Normal 17 3 6 2 3 3" xfId="38419" xr:uid="{00000000-0005-0000-0000-000086430000}"/>
    <cellStyle name="Normal 17 3 6 2 4" xfId="7029" xr:uid="{00000000-0005-0000-0000-000087430000}"/>
    <cellStyle name="Normal 17 3 6 2 4 2" xfId="20463" xr:uid="{00000000-0005-0000-0000-000088430000}"/>
    <cellStyle name="Normal 17 3 6 2 4 2 2" xfId="47375" xr:uid="{00000000-0005-0000-0000-000089430000}"/>
    <cellStyle name="Normal 17 3 6 2 4 3" xfId="33941" xr:uid="{00000000-0005-0000-0000-00008A430000}"/>
    <cellStyle name="Normal 17 3 6 2 5" xfId="15984" xr:uid="{00000000-0005-0000-0000-00008B430000}"/>
    <cellStyle name="Normal 17 3 6 2 5 2" xfId="42896" xr:uid="{00000000-0005-0000-0000-00008C430000}"/>
    <cellStyle name="Normal 17 3 6 2 6" xfId="29462" xr:uid="{00000000-0005-0000-0000-00008D430000}"/>
    <cellStyle name="Normal 17 3 6 3" xfId="3669" xr:uid="{00000000-0005-0000-0000-00008E430000}"/>
    <cellStyle name="Normal 17 3 6 3 2" xfId="12626" xr:uid="{00000000-0005-0000-0000-00008F430000}"/>
    <cellStyle name="Normal 17 3 6 3 2 2" xfId="26060" xr:uid="{00000000-0005-0000-0000-000090430000}"/>
    <cellStyle name="Normal 17 3 6 3 2 2 2" xfId="52972" xr:uid="{00000000-0005-0000-0000-000091430000}"/>
    <cellStyle name="Normal 17 3 6 3 2 3" xfId="39538" xr:uid="{00000000-0005-0000-0000-000092430000}"/>
    <cellStyle name="Normal 17 3 6 3 3" xfId="8148" xr:uid="{00000000-0005-0000-0000-000093430000}"/>
    <cellStyle name="Normal 17 3 6 3 3 2" xfId="21582" xr:uid="{00000000-0005-0000-0000-000094430000}"/>
    <cellStyle name="Normal 17 3 6 3 3 2 2" xfId="48494" xr:uid="{00000000-0005-0000-0000-000095430000}"/>
    <cellStyle name="Normal 17 3 6 3 3 3" xfId="35060" xr:uid="{00000000-0005-0000-0000-000096430000}"/>
    <cellStyle name="Normal 17 3 6 3 4" xfId="17103" xr:uid="{00000000-0005-0000-0000-000097430000}"/>
    <cellStyle name="Normal 17 3 6 3 4 2" xfId="44015" xr:uid="{00000000-0005-0000-0000-000098430000}"/>
    <cellStyle name="Normal 17 3 6 3 5" xfId="30581" xr:uid="{00000000-0005-0000-0000-000099430000}"/>
    <cellStyle name="Normal 17 3 6 4" xfId="10389" xr:uid="{00000000-0005-0000-0000-00009A430000}"/>
    <cellStyle name="Normal 17 3 6 4 2" xfId="23823" xr:uid="{00000000-0005-0000-0000-00009B430000}"/>
    <cellStyle name="Normal 17 3 6 4 2 2" xfId="50735" xr:uid="{00000000-0005-0000-0000-00009C430000}"/>
    <cellStyle name="Normal 17 3 6 4 3" xfId="37301" xr:uid="{00000000-0005-0000-0000-00009D430000}"/>
    <cellStyle name="Normal 17 3 6 5" xfId="5911" xr:uid="{00000000-0005-0000-0000-00009E430000}"/>
    <cellStyle name="Normal 17 3 6 5 2" xfId="19345" xr:uid="{00000000-0005-0000-0000-00009F430000}"/>
    <cellStyle name="Normal 17 3 6 5 2 2" xfId="46257" xr:uid="{00000000-0005-0000-0000-0000A0430000}"/>
    <cellStyle name="Normal 17 3 6 5 3" xfId="32823" xr:uid="{00000000-0005-0000-0000-0000A1430000}"/>
    <cellStyle name="Normal 17 3 6 6" xfId="14866" xr:uid="{00000000-0005-0000-0000-0000A2430000}"/>
    <cellStyle name="Normal 17 3 6 6 2" xfId="41778" xr:uid="{00000000-0005-0000-0000-0000A3430000}"/>
    <cellStyle name="Normal 17 3 6 7" xfId="28344" xr:uid="{00000000-0005-0000-0000-0000A4430000}"/>
    <cellStyle name="Normal 17 3 7" xfId="1880" xr:uid="{00000000-0005-0000-0000-0000A5430000}"/>
    <cellStyle name="Normal 17 3 7 2" xfId="4117" xr:uid="{00000000-0005-0000-0000-0000A6430000}"/>
    <cellStyle name="Normal 17 3 7 2 2" xfId="13074" xr:uid="{00000000-0005-0000-0000-0000A7430000}"/>
    <cellStyle name="Normal 17 3 7 2 2 2" xfId="26508" xr:uid="{00000000-0005-0000-0000-0000A8430000}"/>
    <cellStyle name="Normal 17 3 7 2 2 2 2" xfId="53420" xr:uid="{00000000-0005-0000-0000-0000A9430000}"/>
    <cellStyle name="Normal 17 3 7 2 2 3" xfId="39986" xr:uid="{00000000-0005-0000-0000-0000AA430000}"/>
    <cellStyle name="Normal 17 3 7 2 3" xfId="8596" xr:uid="{00000000-0005-0000-0000-0000AB430000}"/>
    <cellStyle name="Normal 17 3 7 2 3 2" xfId="22030" xr:uid="{00000000-0005-0000-0000-0000AC430000}"/>
    <cellStyle name="Normal 17 3 7 2 3 2 2" xfId="48942" xr:uid="{00000000-0005-0000-0000-0000AD430000}"/>
    <cellStyle name="Normal 17 3 7 2 3 3" xfId="35508" xr:uid="{00000000-0005-0000-0000-0000AE430000}"/>
    <cellStyle name="Normal 17 3 7 2 4" xfId="17551" xr:uid="{00000000-0005-0000-0000-0000AF430000}"/>
    <cellStyle name="Normal 17 3 7 2 4 2" xfId="44463" xr:uid="{00000000-0005-0000-0000-0000B0430000}"/>
    <cellStyle name="Normal 17 3 7 2 5" xfId="31029" xr:uid="{00000000-0005-0000-0000-0000B1430000}"/>
    <cellStyle name="Normal 17 3 7 3" xfId="10837" xr:uid="{00000000-0005-0000-0000-0000B2430000}"/>
    <cellStyle name="Normal 17 3 7 3 2" xfId="24271" xr:uid="{00000000-0005-0000-0000-0000B3430000}"/>
    <cellStyle name="Normal 17 3 7 3 2 2" xfId="51183" xr:uid="{00000000-0005-0000-0000-0000B4430000}"/>
    <cellStyle name="Normal 17 3 7 3 3" xfId="37749" xr:uid="{00000000-0005-0000-0000-0000B5430000}"/>
    <cellStyle name="Normal 17 3 7 4" xfId="6359" xr:uid="{00000000-0005-0000-0000-0000B6430000}"/>
    <cellStyle name="Normal 17 3 7 4 2" xfId="19793" xr:uid="{00000000-0005-0000-0000-0000B7430000}"/>
    <cellStyle name="Normal 17 3 7 4 2 2" xfId="46705" xr:uid="{00000000-0005-0000-0000-0000B8430000}"/>
    <cellStyle name="Normal 17 3 7 4 3" xfId="33271" xr:uid="{00000000-0005-0000-0000-0000B9430000}"/>
    <cellStyle name="Normal 17 3 7 5" xfId="15314" xr:uid="{00000000-0005-0000-0000-0000BA430000}"/>
    <cellStyle name="Normal 17 3 7 5 2" xfId="42226" xr:uid="{00000000-0005-0000-0000-0000BB430000}"/>
    <cellStyle name="Normal 17 3 7 6" xfId="28792" xr:uid="{00000000-0005-0000-0000-0000BC430000}"/>
    <cellStyle name="Normal 17 3 8" xfId="2999" xr:uid="{00000000-0005-0000-0000-0000BD430000}"/>
    <cellStyle name="Normal 17 3 8 2" xfId="11956" xr:uid="{00000000-0005-0000-0000-0000BE430000}"/>
    <cellStyle name="Normal 17 3 8 2 2" xfId="25390" xr:uid="{00000000-0005-0000-0000-0000BF430000}"/>
    <cellStyle name="Normal 17 3 8 2 2 2" xfId="52302" xr:uid="{00000000-0005-0000-0000-0000C0430000}"/>
    <cellStyle name="Normal 17 3 8 2 3" xfId="38868" xr:uid="{00000000-0005-0000-0000-0000C1430000}"/>
    <cellStyle name="Normal 17 3 8 3" xfId="7478" xr:uid="{00000000-0005-0000-0000-0000C2430000}"/>
    <cellStyle name="Normal 17 3 8 3 2" xfId="20912" xr:uid="{00000000-0005-0000-0000-0000C3430000}"/>
    <cellStyle name="Normal 17 3 8 3 2 2" xfId="47824" xr:uid="{00000000-0005-0000-0000-0000C4430000}"/>
    <cellStyle name="Normal 17 3 8 3 3" xfId="34390" xr:uid="{00000000-0005-0000-0000-0000C5430000}"/>
    <cellStyle name="Normal 17 3 8 4" xfId="16433" xr:uid="{00000000-0005-0000-0000-0000C6430000}"/>
    <cellStyle name="Normal 17 3 8 4 2" xfId="43345" xr:uid="{00000000-0005-0000-0000-0000C7430000}"/>
    <cellStyle name="Normal 17 3 8 5" xfId="29911" xr:uid="{00000000-0005-0000-0000-0000C8430000}"/>
    <cellStyle name="Normal 17 3 9" xfId="9719" xr:uid="{00000000-0005-0000-0000-0000C9430000}"/>
    <cellStyle name="Normal 17 3 9 2" xfId="23153" xr:uid="{00000000-0005-0000-0000-0000CA430000}"/>
    <cellStyle name="Normal 17 3 9 2 2" xfId="50065" xr:uid="{00000000-0005-0000-0000-0000CB430000}"/>
    <cellStyle name="Normal 17 3 9 3" xfId="36631" xr:uid="{00000000-0005-0000-0000-0000CC430000}"/>
    <cellStyle name="Normal 17 4" xfId="815" xr:uid="{00000000-0005-0000-0000-0000CD430000}"/>
    <cellStyle name="Normal 17 4 10" xfId="27773" xr:uid="{00000000-0005-0000-0000-0000CE430000}"/>
    <cellStyle name="Normal 17 4 2" xfId="1083" xr:uid="{00000000-0005-0000-0000-0000CF430000}"/>
    <cellStyle name="Normal 17 4 2 2" xfId="1754" xr:uid="{00000000-0005-0000-0000-0000D0430000}"/>
    <cellStyle name="Normal 17 4 2 2 2" xfId="2872" xr:uid="{00000000-0005-0000-0000-0000D1430000}"/>
    <cellStyle name="Normal 17 4 2 2 2 2" xfId="5109" xr:uid="{00000000-0005-0000-0000-0000D2430000}"/>
    <cellStyle name="Normal 17 4 2 2 2 2 2" xfId="14066" xr:uid="{00000000-0005-0000-0000-0000D3430000}"/>
    <cellStyle name="Normal 17 4 2 2 2 2 2 2" xfId="27500" xr:uid="{00000000-0005-0000-0000-0000D4430000}"/>
    <cellStyle name="Normal 17 4 2 2 2 2 2 2 2" xfId="54412" xr:uid="{00000000-0005-0000-0000-0000D5430000}"/>
    <cellStyle name="Normal 17 4 2 2 2 2 2 3" xfId="40978" xr:uid="{00000000-0005-0000-0000-0000D6430000}"/>
    <cellStyle name="Normal 17 4 2 2 2 2 3" xfId="9588" xr:uid="{00000000-0005-0000-0000-0000D7430000}"/>
    <cellStyle name="Normal 17 4 2 2 2 2 3 2" xfId="23022" xr:uid="{00000000-0005-0000-0000-0000D8430000}"/>
    <cellStyle name="Normal 17 4 2 2 2 2 3 2 2" xfId="49934" xr:uid="{00000000-0005-0000-0000-0000D9430000}"/>
    <cellStyle name="Normal 17 4 2 2 2 2 3 3" xfId="36500" xr:uid="{00000000-0005-0000-0000-0000DA430000}"/>
    <cellStyle name="Normal 17 4 2 2 2 2 4" xfId="18543" xr:uid="{00000000-0005-0000-0000-0000DB430000}"/>
    <cellStyle name="Normal 17 4 2 2 2 2 4 2" xfId="45455" xr:uid="{00000000-0005-0000-0000-0000DC430000}"/>
    <cellStyle name="Normal 17 4 2 2 2 2 5" xfId="32021" xr:uid="{00000000-0005-0000-0000-0000DD430000}"/>
    <cellStyle name="Normal 17 4 2 2 2 3" xfId="11829" xr:uid="{00000000-0005-0000-0000-0000DE430000}"/>
    <cellStyle name="Normal 17 4 2 2 2 3 2" xfId="25263" xr:uid="{00000000-0005-0000-0000-0000DF430000}"/>
    <cellStyle name="Normal 17 4 2 2 2 3 2 2" xfId="52175" xr:uid="{00000000-0005-0000-0000-0000E0430000}"/>
    <cellStyle name="Normal 17 4 2 2 2 3 3" xfId="38741" xr:uid="{00000000-0005-0000-0000-0000E1430000}"/>
    <cellStyle name="Normal 17 4 2 2 2 4" xfId="7351" xr:uid="{00000000-0005-0000-0000-0000E2430000}"/>
    <cellStyle name="Normal 17 4 2 2 2 4 2" xfId="20785" xr:uid="{00000000-0005-0000-0000-0000E3430000}"/>
    <cellStyle name="Normal 17 4 2 2 2 4 2 2" xfId="47697" xr:uid="{00000000-0005-0000-0000-0000E4430000}"/>
    <cellStyle name="Normal 17 4 2 2 2 4 3" xfId="34263" xr:uid="{00000000-0005-0000-0000-0000E5430000}"/>
    <cellStyle name="Normal 17 4 2 2 2 5" xfId="16306" xr:uid="{00000000-0005-0000-0000-0000E6430000}"/>
    <cellStyle name="Normal 17 4 2 2 2 5 2" xfId="43218" xr:uid="{00000000-0005-0000-0000-0000E7430000}"/>
    <cellStyle name="Normal 17 4 2 2 2 6" xfId="29784" xr:uid="{00000000-0005-0000-0000-0000E8430000}"/>
    <cellStyle name="Normal 17 4 2 2 3" xfId="3991" xr:uid="{00000000-0005-0000-0000-0000E9430000}"/>
    <cellStyle name="Normal 17 4 2 2 3 2" xfId="12948" xr:uid="{00000000-0005-0000-0000-0000EA430000}"/>
    <cellStyle name="Normal 17 4 2 2 3 2 2" xfId="26382" xr:uid="{00000000-0005-0000-0000-0000EB430000}"/>
    <cellStyle name="Normal 17 4 2 2 3 2 2 2" xfId="53294" xr:uid="{00000000-0005-0000-0000-0000EC430000}"/>
    <cellStyle name="Normal 17 4 2 2 3 2 3" xfId="39860" xr:uid="{00000000-0005-0000-0000-0000ED430000}"/>
    <cellStyle name="Normal 17 4 2 2 3 3" xfId="8470" xr:uid="{00000000-0005-0000-0000-0000EE430000}"/>
    <cellStyle name="Normal 17 4 2 2 3 3 2" xfId="21904" xr:uid="{00000000-0005-0000-0000-0000EF430000}"/>
    <cellStyle name="Normal 17 4 2 2 3 3 2 2" xfId="48816" xr:uid="{00000000-0005-0000-0000-0000F0430000}"/>
    <cellStyle name="Normal 17 4 2 2 3 3 3" xfId="35382" xr:uid="{00000000-0005-0000-0000-0000F1430000}"/>
    <cellStyle name="Normal 17 4 2 2 3 4" xfId="17425" xr:uid="{00000000-0005-0000-0000-0000F2430000}"/>
    <cellStyle name="Normal 17 4 2 2 3 4 2" xfId="44337" xr:uid="{00000000-0005-0000-0000-0000F3430000}"/>
    <cellStyle name="Normal 17 4 2 2 3 5" xfId="30903" xr:uid="{00000000-0005-0000-0000-0000F4430000}"/>
    <cellStyle name="Normal 17 4 2 2 4" xfId="10711" xr:uid="{00000000-0005-0000-0000-0000F5430000}"/>
    <cellStyle name="Normal 17 4 2 2 4 2" xfId="24145" xr:uid="{00000000-0005-0000-0000-0000F6430000}"/>
    <cellStyle name="Normal 17 4 2 2 4 2 2" xfId="51057" xr:uid="{00000000-0005-0000-0000-0000F7430000}"/>
    <cellStyle name="Normal 17 4 2 2 4 3" xfId="37623" xr:uid="{00000000-0005-0000-0000-0000F8430000}"/>
    <cellStyle name="Normal 17 4 2 2 5" xfId="6233" xr:uid="{00000000-0005-0000-0000-0000F9430000}"/>
    <cellStyle name="Normal 17 4 2 2 5 2" xfId="19667" xr:uid="{00000000-0005-0000-0000-0000FA430000}"/>
    <cellStyle name="Normal 17 4 2 2 5 2 2" xfId="46579" xr:uid="{00000000-0005-0000-0000-0000FB430000}"/>
    <cellStyle name="Normal 17 4 2 2 5 3" xfId="33145" xr:uid="{00000000-0005-0000-0000-0000FC430000}"/>
    <cellStyle name="Normal 17 4 2 2 6" xfId="15188" xr:uid="{00000000-0005-0000-0000-0000FD430000}"/>
    <cellStyle name="Normal 17 4 2 2 6 2" xfId="42100" xr:uid="{00000000-0005-0000-0000-0000FE430000}"/>
    <cellStyle name="Normal 17 4 2 2 7" xfId="28666" xr:uid="{00000000-0005-0000-0000-0000FF430000}"/>
    <cellStyle name="Normal 17 4 2 3" xfId="2202" xr:uid="{00000000-0005-0000-0000-000000440000}"/>
    <cellStyle name="Normal 17 4 2 3 2" xfId="4439" xr:uid="{00000000-0005-0000-0000-000001440000}"/>
    <cellStyle name="Normal 17 4 2 3 2 2" xfId="13396" xr:uid="{00000000-0005-0000-0000-000002440000}"/>
    <cellStyle name="Normal 17 4 2 3 2 2 2" xfId="26830" xr:uid="{00000000-0005-0000-0000-000003440000}"/>
    <cellStyle name="Normal 17 4 2 3 2 2 2 2" xfId="53742" xr:uid="{00000000-0005-0000-0000-000004440000}"/>
    <cellStyle name="Normal 17 4 2 3 2 2 3" xfId="40308" xr:uid="{00000000-0005-0000-0000-000005440000}"/>
    <cellStyle name="Normal 17 4 2 3 2 3" xfId="8918" xr:uid="{00000000-0005-0000-0000-000006440000}"/>
    <cellStyle name="Normal 17 4 2 3 2 3 2" xfId="22352" xr:uid="{00000000-0005-0000-0000-000007440000}"/>
    <cellStyle name="Normal 17 4 2 3 2 3 2 2" xfId="49264" xr:uid="{00000000-0005-0000-0000-000008440000}"/>
    <cellStyle name="Normal 17 4 2 3 2 3 3" xfId="35830" xr:uid="{00000000-0005-0000-0000-000009440000}"/>
    <cellStyle name="Normal 17 4 2 3 2 4" xfId="17873" xr:uid="{00000000-0005-0000-0000-00000A440000}"/>
    <cellStyle name="Normal 17 4 2 3 2 4 2" xfId="44785" xr:uid="{00000000-0005-0000-0000-00000B440000}"/>
    <cellStyle name="Normal 17 4 2 3 2 5" xfId="31351" xr:uid="{00000000-0005-0000-0000-00000C440000}"/>
    <cellStyle name="Normal 17 4 2 3 3" xfId="11159" xr:uid="{00000000-0005-0000-0000-00000D440000}"/>
    <cellStyle name="Normal 17 4 2 3 3 2" xfId="24593" xr:uid="{00000000-0005-0000-0000-00000E440000}"/>
    <cellStyle name="Normal 17 4 2 3 3 2 2" xfId="51505" xr:uid="{00000000-0005-0000-0000-00000F440000}"/>
    <cellStyle name="Normal 17 4 2 3 3 3" xfId="38071" xr:uid="{00000000-0005-0000-0000-000010440000}"/>
    <cellStyle name="Normal 17 4 2 3 4" xfId="6681" xr:uid="{00000000-0005-0000-0000-000011440000}"/>
    <cellStyle name="Normal 17 4 2 3 4 2" xfId="20115" xr:uid="{00000000-0005-0000-0000-000012440000}"/>
    <cellStyle name="Normal 17 4 2 3 4 2 2" xfId="47027" xr:uid="{00000000-0005-0000-0000-000013440000}"/>
    <cellStyle name="Normal 17 4 2 3 4 3" xfId="33593" xr:uid="{00000000-0005-0000-0000-000014440000}"/>
    <cellStyle name="Normal 17 4 2 3 5" xfId="15636" xr:uid="{00000000-0005-0000-0000-000015440000}"/>
    <cellStyle name="Normal 17 4 2 3 5 2" xfId="42548" xr:uid="{00000000-0005-0000-0000-000016440000}"/>
    <cellStyle name="Normal 17 4 2 3 6" xfId="29114" xr:uid="{00000000-0005-0000-0000-000017440000}"/>
    <cellStyle name="Normal 17 4 2 4" xfId="3321" xr:uid="{00000000-0005-0000-0000-000018440000}"/>
    <cellStyle name="Normal 17 4 2 4 2" xfId="12278" xr:uid="{00000000-0005-0000-0000-000019440000}"/>
    <cellStyle name="Normal 17 4 2 4 2 2" xfId="25712" xr:uid="{00000000-0005-0000-0000-00001A440000}"/>
    <cellStyle name="Normal 17 4 2 4 2 2 2" xfId="52624" xr:uid="{00000000-0005-0000-0000-00001B440000}"/>
    <cellStyle name="Normal 17 4 2 4 2 3" xfId="39190" xr:uid="{00000000-0005-0000-0000-00001C440000}"/>
    <cellStyle name="Normal 17 4 2 4 3" xfId="7800" xr:uid="{00000000-0005-0000-0000-00001D440000}"/>
    <cellStyle name="Normal 17 4 2 4 3 2" xfId="21234" xr:uid="{00000000-0005-0000-0000-00001E440000}"/>
    <cellStyle name="Normal 17 4 2 4 3 2 2" xfId="48146" xr:uid="{00000000-0005-0000-0000-00001F440000}"/>
    <cellStyle name="Normal 17 4 2 4 3 3" xfId="34712" xr:uid="{00000000-0005-0000-0000-000020440000}"/>
    <cellStyle name="Normal 17 4 2 4 4" xfId="16755" xr:uid="{00000000-0005-0000-0000-000021440000}"/>
    <cellStyle name="Normal 17 4 2 4 4 2" xfId="43667" xr:uid="{00000000-0005-0000-0000-000022440000}"/>
    <cellStyle name="Normal 17 4 2 4 5" xfId="30233" xr:uid="{00000000-0005-0000-0000-000023440000}"/>
    <cellStyle name="Normal 17 4 2 5" xfId="10041" xr:uid="{00000000-0005-0000-0000-000024440000}"/>
    <cellStyle name="Normal 17 4 2 5 2" xfId="23475" xr:uid="{00000000-0005-0000-0000-000025440000}"/>
    <cellStyle name="Normal 17 4 2 5 2 2" xfId="50387" xr:uid="{00000000-0005-0000-0000-000026440000}"/>
    <cellStyle name="Normal 17 4 2 5 3" xfId="36953" xr:uid="{00000000-0005-0000-0000-000027440000}"/>
    <cellStyle name="Normal 17 4 2 6" xfId="5563" xr:uid="{00000000-0005-0000-0000-000028440000}"/>
    <cellStyle name="Normal 17 4 2 6 2" xfId="18997" xr:uid="{00000000-0005-0000-0000-000029440000}"/>
    <cellStyle name="Normal 17 4 2 6 2 2" xfId="45909" xr:uid="{00000000-0005-0000-0000-00002A440000}"/>
    <cellStyle name="Normal 17 4 2 6 3" xfId="32475" xr:uid="{00000000-0005-0000-0000-00002B440000}"/>
    <cellStyle name="Normal 17 4 2 7" xfId="14518" xr:uid="{00000000-0005-0000-0000-00002C440000}"/>
    <cellStyle name="Normal 17 4 2 7 2" xfId="41430" xr:uid="{00000000-0005-0000-0000-00002D440000}"/>
    <cellStyle name="Normal 17 4 2 8" xfId="27996" xr:uid="{00000000-0005-0000-0000-00002E440000}"/>
    <cellStyle name="Normal 17 4 3" xfId="1308" xr:uid="{00000000-0005-0000-0000-00002F440000}"/>
    <cellStyle name="Normal 17 4 3 2" xfId="2426" xr:uid="{00000000-0005-0000-0000-000030440000}"/>
    <cellStyle name="Normal 17 4 3 2 2" xfId="4663" xr:uid="{00000000-0005-0000-0000-000031440000}"/>
    <cellStyle name="Normal 17 4 3 2 2 2" xfId="13620" xr:uid="{00000000-0005-0000-0000-000032440000}"/>
    <cellStyle name="Normal 17 4 3 2 2 2 2" xfId="27054" xr:uid="{00000000-0005-0000-0000-000033440000}"/>
    <cellStyle name="Normal 17 4 3 2 2 2 2 2" xfId="53966" xr:uid="{00000000-0005-0000-0000-000034440000}"/>
    <cellStyle name="Normal 17 4 3 2 2 2 3" xfId="40532" xr:uid="{00000000-0005-0000-0000-000035440000}"/>
    <cellStyle name="Normal 17 4 3 2 2 3" xfId="9142" xr:uid="{00000000-0005-0000-0000-000036440000}"/>
    <cellStyle name="Normal 17 4 3 2 2 3 2" xfId="22576" xr:uid="{00000000-0005-0000-0000-000037440000}"/>
    <cellStyle name="Normal 17 4 3 2 2 3 2 2" xfId="49488" xr:uid="{00000000-0005-0000-0000-000038440000}"/>
    <cellStyle name="Normal 17 4 3 2 2 3 3" xfId="36054" xr:uid="{00000000-0005-0000-0000-000039440000}"/>
    <cellStyle name="Normal 17 4 3 2 2 4" xfId="18097" xr:uid="{00000000-0005-0000-0000-00003A440000}"/>
    <cellStyle name="Normal 17 4 3 2 2 4 2" xfId="45009" xr:uid="{00000000-0005-0000-0000-00003B440000}"/>
    <cellStyle name="Normal 17 4 3 2 2 5" xfId="31575" xr:uid="{00000000-0005-0000-0000-00003C440000}"/>
    <cellStyle name="Normal 17 4 3 2 3" xfId="11383" xr:uid="{00000000-0005-0000-0000-00003D440000}"/>
    <cellStyle name="Normal 17 4 3 2 3 2" xfId="24817" xr:uid="{00000000-0005-0000-0000-00003E440000}"/>
    <cellStyle name="Normal 17 4 3 2 3 2 2" xfId="51729" xr:uid="{00000000-0005-0000-0000-00003F440000}"/>
    <cellStyle name="Normal 17 4 3 2 3 3" xfId="38295" xr:uid="{00000000-0005-0000-0000-000040440000}"/>
    <cellStyle name="Normal 17 4 3 2 4" xfId="6905" xr:uid="{00000000-0005-0000-0000-000041440000}"/>
    <cellStyle name="Normal 17 4 3 2 4 2" xfId="20339" xr:uid="{00000000-0005-0000-0000-000042440000}"/>
    <cellStyle name="Normal 17 4 3 2 4 2 2" xfId="47251" xr:uid="{00000000-0005-0000-0000-000043440000}"/>
    <cellStyle name="Normal 17 4 3 2 4 3" xfId="33817" xr:uid="{00000000-0005-0000-0000-000044440000}"/>
    <cellStyle name="Normal 17 4 3 2 5" xfId="15860" xr:uid="{00000000-0005-0000-0000-000045440000}"/>
    <cellStyle name="Normal 17 4 3 2 5 2" xfId="42772" xr:uid="{00000000-0005-0000-0000-000046440000}"/>
    <cellStyle name="Normal 17 4 3 2 6" xfId="29338" xr:uid="{00000000-0005-0000-0000-000047440000}"/>
    <cellStyle name="Normal 17 4 3 3" xfId="3545" xr:uid="{00000000-0005-0000-0000-000048440000}"/>
    <cellStyle name="Normal 17 4 3 3 2" xfId="12502" xr:uid="{00000000-0005-0000-0000-000049440000}"/>
    <cellStyle name="Normal 17 4 3 3 2 2" xfId="25936" xr:uid="{00000000-0005-0000-0000-00004A440000}"/>
    <cellStyle name="Normal 17 4 3 3 2 2 2" xfId="52848" xr:uid="{00000000-0005-0000-0000-00004B440000}"/>
    <cellStyle name="Normal 17 4 3 3 2 3" xfId="39414" xr:uid="{00000000-0005-0000-0000-00004C440000}"/>
    <cellStyle name="Normal 17 4 3 3 3" xfId="8024" xr:uid="{00000000-0005-0000-0000-00004D440000}"/>
    <cellStyle name="Normal 17 4 3 3 3 2" xfId="21458" xr:uid="{00000000-0005-0000-0000-00004E440000}"/>
    <cellStyle name="Normal 17 4 3 3 3 2 2" xfId="48370" xr:uid="{00000000-0005-0000-0000-00004F440000}"/>
    <cellStyle name="Normal 17 4 3 3 3 3" xfId="34936" xr:uid="{00000000-0005-0000-0000-000050440000}"/>
    <cellStyle name="Normal 17 4 3 3 4" xfId="16979" xr:uid="{00000000-0005-0000-0000-000051440000}"/>
    <cellStyle name="Normal 17 4 3 3 4 2" xfId="43891" xr:uid="{00000000-0005-0000-0000-000052440000}"/>
    <cellStyle name="Normal 17 4 3 3 5" xfId="30457" xr:uid="{00000000-0005-0000-0000-000053440000}"/>
    <cellStyle name="Normal 17 4 3 4" xfId="10265" xr:uid="{00000000-0005-0000-0000-000054440000}"/>
    <cellStyle name="Normal 17 4 3 4 2" xfId="23699" xr:uid="{00000000-0005-0000-0000-000055440000}"/>
    <cellStyle name="Normal 17 4 3 4 2 2" xfId="50611" xr:uid="{00000000-0005-0000-0000-000056440000}"/>
    <cellStyle name="Normal 17 4 3 4 3" xfId="37177" xr:uid="{00000000-0005-0000-0000-000057440000}"/>
    <cellStyle name="Normal 17 4 3 5" xfId="5787" xr:uid="{00000000-0005-0000-0000-000058440000}"/>
    <cellStyle name="Normal 17 4 3 5 2" xfId="19221" xr:uid="{00000000-0005-0000-0000-000059440000}"/>
    <cellStyle name="Normal 17 4 3 5 2 2" xfId="46133" xr:uid="{00000000-0005-0000-0000-00005A440000}"/>
    <cellStyle name="Normal 17 4 3 5 3" xfId="32699" xr:uid="{00000000-0005-0000-0000-00005B440000}"/>
    <cellStyle name="Normal 17 4 3 6" xfId="14742" xr:uid="{00000000-0005-0000-0000-00005C440000}"/>
    <cellStyle name="Normal 17 4 3 6 2" xfId="41654" xr:uid="{00000000-0005-0000-0000-00005D440000}"/>
    <cellStyle name="Normal 17 4 3 7" xfId="28220" xr:uid="{00000000-0005-0000-0000-00005E440000}"/>
    <cellStyle name="Normal 17 4 4" xfId="1531" xr:uid="{00000000-0005-0000-0000-00005F440000}"/>
    <cellStyle name="Normal 17 4 4 2" xfId="2649" xr:uid="{00000000-0005-0000-0000-000060440000}"/>
    <cellStyle name="Normal 17 4 4 2 2" xfId="4886" xr:uid="{00000000-0005-0000-0000-000061440000}"/>
    <cellStyle name="Normal 17 4 4 2 2 2" xfId="13843" xr:uid="{00000000-0005-0000-0000-000062440000}"/>
    <cellStyle name="Normal 17 4 4 2 2 2 2" xfId="27277" xr:uid="{00000000-0005-0000-0000-000063440000}"/>
    <cellStyle name="Normal 17 4 4 2 2 2 2 2" xfId="54189" xr:uid="{00000000-0005-0000-0000-000064440000}"/>
    <cellStyle name="Normal 17 4 4 2 2 2 3" xfId="40755" xr:uid="{00000000-0005-0000-0000-000065440000}"/>
    <cellStyle name="Normal 17 4 4 2 2 3" xfId="9365" xr:uid="{00000000-0005-0000-0000-000066440000}"/>
    <cellStyle name="Normal 17 4 4 2 2 3 2" xfId="22799" xr:uid="{00000000-0005-0000-0000-000067440000}"/>
    <cellStyle name="Normal 17 4 4 2 2 3 2 2" xfId="49711" xr:uid="{00000000-0005-0000-0000-000068440000}"/>
    <cellStyle name="Normal 17 4 4 2 2 3 3" xfId="36277" xr:uid="{00000000-0005-0000-0000-000069440000}"/>
    <cellStyle name="Normal 17 4 4 2 2 4" xfId="18320" xr:uid="{00000000-0005-0000-0000-00006A440000}"/>
    <cellStyle name="Normal 17 4 4 2 2 4 2" xfId="45232" xr:uid="{00000000-0005-0000-0000-00006B440000}"/>
    <cellStyle name="Normal 17 4 4 2 2 5" xfId="31798" xr:uid="{00000000-0005-0000-0000-00006C440000}"/>
    <cellStyle name="Normal 17 4 4 2 3" xfId="11606" xr:uid="{00000000-0005-0000-0000-00006D440000}"/>
    <cellStyle name="Normal 17 4 4 2 3 2" xfId="25040" xr:uid="{00000000-0005-0000-0000-00006E440000}"/>
    <cellStyle name="Normal 17 4 4 2 3 2 2" xfId="51952" xr:uid="{00000000-0005-0000-0000-00006F440000}"/>
    <cellStyle name="Normal 17 4 4 2 3 3" xfId="38518" xr:uid="{00000000-0005-0000-0000-000070440000}"/>
    <cellStyle name="Normal 17 4 4 2 4" xfId="7128" xr:uid="{00000000-0005-0000-0000-000071440000}"/>
    <cellStyle name="Normal 17 4 4 2 4 2" xfId="20562" xr:uid="{00000000-0005-0000-0000-000072440000}"/>
    <cellStyle name="Normal 17 4 4 2 4 2 2" xfId="47474" xr:uid="{00000000-0005-0000-0000-000073440000}"/>
    <cellStyle name="Normal 17 4 4 2 4 3" xfId="34040" xr:uid="{00000000-0005-0000-0000-000074440000}"/>
    <cellStyle name="Normal 17 4 4 2 5" xfId="16083" xr:uid="{00000000-0005-0000-0000-000075440000}"/>
    <cellStyle name="Normal 17 4 4 2 5 2" xfId="42995" xr:uid="{00000000-0005-0000-0000-000076440000}"/>
    <cellStyle name="Normal 17 4 4 2 6" xfId="29561" xr:uid="{00000000-0005-0000-0000-000077440000}"/>
    <cellStyle name="Normal 17 4 4 3" xfId="3768" xr:uid="{00000000-0005-0000-0000-000078440000}"/>
    <cellStyle name="Normal 17 4 4 3 2" xfId="12725" xr:uid="{00000000-0005-0000-0000-000079440000}"/>
    <cellStyle name="Normal 17 4 4 3 2 2" xfId="26159" xr:uid="{00000000-0005-0000-0000-00007A440000}"/>
    <cellStyle name="Normal 17 4 4 3 2 2 2" xfId="53071" xr:uid="{00000000-0005-0000-0000-00007B440000}"/>
    <cellStyle name="Normal 17 4 4 3 2 3" xfId="39637" xr:uid="{00000000-0005-0000-0000-00007C440000}"/>
    <cellStyle name="Normal 17 4 4 3 3" xfId="8247" xr:uid="{00000000-0005-0000-0000-00007D440000}"/>
    <cellStyle name="Normal 17 4 4 3 3 2" xfId="21681" xr:uid="{00000000-0005-0000-0000-00007E440000}"/>
    <cellStyle name="Normal 17 4 4 3 3 2 2" xfId="48593" xr:uid="{00000000-0005-0000-0000-00007F440000}"/>
    <cellStyle name="Normal 17 4 4 3 3 3" xfId="35159" xr:uid="{00000000-0005-0000-0000-000080440000}"/>
    <cellStyle name="Normal 17 4 4 3 4" xfId="17202" xr:uid="{00000000-0005-0000-0000-000081440000}"/>
    <cellStyle name="Normal 17 4 4 3 4 2" xfId="44114" xr:uid="{00000000-0005-0000-0000-000082440000}"/>
    <cellStyle name="Normal 17 4 4 3 5" xfId="30680" xr:uid="{00000000-0005-0000-0000-000083440000}"/>
    <cellStyle name="Normal 17 4 4 4" xfId="10488" xr:uid="{00000000-0005-0000-0000-000084440000}"/>
    <cellStyle name="Normal 17 4 4 4 2" xfId="23922" xr:uid="{00000000-0005-0000-0000-000085440000}"/>
    <cellStyle name="Normal 17 4 4 4 2 2" xfId="50834" xr:uid="{00000000-0005-0000-0000-000086440000}"/>
    <cellStyle name="Normal 17 4 4 4 3" xfId="37400" xr:uid="{00000000-0005-0000-0000-000087440000}"/>
    <cellStyle name="Normal 17 4 4 5" xfId="6010" xr:uid="{00000000-0005-0000-0000-000088440000}"/>
    <cellStyle name="Normal 17 4 4 5 2" xfId="19444" xr:uid="{00000000-0005-0000-0000-000089440000}"/>
    <cellStyle name="Normal 17 4 4 5 2 2" xfId="46356" xr:uid="{00000000-0005-0000-0000-00008A440000}"/>
    <cellStyle name="Normal 17 4 4 5 3" xfId="32922" xr:uid="{00000000-0005-0000-0000-00008B440000}"/>
    <cellStyle name="Normal 17 4 4 6" xfId="14965" xr:uid="{00000000-0005-0000-0000-00008C440000}"/>
    <cellStyle name="Normal 17 4 4 6 2" xfId="41877" xr:uid="{00000000-0005-0000-0000-00008D440000}"/>
    <cellStyle name="Normal 17 4 4 7" xfId="28443" xr:uid="{00000000-0005-0000-0000-00008E440000}"/>
    <cellStyle name="Normal 17 4 5" xfId="1979" xr:uid="{00000000-0005-0000-0000-00008F440000}"/>
    <cellStyle name="Normal 17 4 5 2" xfId="4216" xr:uid="{00000000-0005-0000-0000-000090440000}"/>
    <cellStyle name="Normal 17 4 5 2 2" xfId="13173" xr:uid="{00000000-0005-0000-0000-000091440000}"/>
    <cellStyle name="Normal 17 4 5 2 2 2" xfId="26607" xr:uid="{00000000-0005-0000-0000-000092440000}"/>
    <cellStyle name="Normal 17 4 5 2 2 2 2" xfId="53519" xr:uid="{00000000-0005-0000-0000-000093440000}"/>
    <cellStyle name="Normal 17 4 5 2 2 3" xfId="40085" xr:uid="{00000000-0005-0000-0000-000094440000}"/>
    <cellStyle name="Normal 17 4 5 2 3" xfId="8695" xr:uid="{00000000-0005-0000-0000-000095440000}"/>
    <cellStyle name="Normal 17 4 5 2 3 2" xfId="22129" xr:uid="{00000000-0005-0000-0000-000096440000}"/>
    <cellStyle name="Normal 17 4 5 2 3 2 2" xfId="49041" xr:uid="{00000000-0005-0000-0000-000097440000}"/>
    <cellStyle name="Normal 17 4 5 2 3 3" xfId="35607" xr:uid="{00000000-0005-0000-0000-000098440000}"/>
    <cellStyle name="Normal 17 4 5 2 4" xfId="17650" xr:uid="{00000000-0005-0000-0000-000099440000}"/>
    <cellStyle name="Normal 17 4 5 2 4 2" xfId="44562" xr:uid="{00000000-0005-0000-0000-00009A440000}"/>
    <cellStyle name="Normal 17 4 5 2 5" xfId="31128" xr:uid="{00000000-0005-0000-0000-00009B440000}"/>
    <cellStyle name="Normal 17 4 5 3" xfId="10936" xr:uid="{00000000-0005-0000-0000-00009C440000}"/>
    <cellStyle name="Normal 17 4 5 3 2" xfId="24370" xr:uid="{00000000-0005-0000-0000-00009D440000}"/>
    <cellStyle name="Normal 17 4 5 3 2 2" xfId="51282" xr:uid="{00000000-0005-0000-0000-00009E440000}"/>
    <cellStyle name="Normal 17 4 5 3 3" xfId="37848" xr:uid="{00000000-0005-0000-0000-00009F440000}"/>
    <cellStyle name="Normal 17 4 5 4" xfId="6458" xr:uid="{00000000-0005-0000-0000-0000A0440000}"/>
    <cellStyle name="Normal 17 4 5 4 2" xfId="19892" xr:uid="{00000000-0005-0000-0000-0000A1440000}"/>
    <cellStyle name="Normal 17 4 5 4 2 2" xfId="46804" xr:uid="{00000000-0005-0000-0000-0000A2440000}"/>
    <cellStyle name="Normal 17 4 5 4 3" xfId="33370" xr:uid="{00000000-0005-0000-0000-0000A3440000}"/>
    <cellStyle name="Normal 17 4 5 5" xfId="15413" xr:uid="{00000000-0005-0000-0000-0000A4440000}"/>
    <cellStyle name="Normal 17 4 5 5 2" xfId="42325" xr:uid="{00000000-0005-0000-0000-0000A5440000}"/>
    <cellStyle name="Normal 17 4 5 6" xfId="28891" xr:uid="{00000000-0005-0000-0000-0000A6440000}"/>
    <cellStyle name="Normal 17 4 6" xfId="3098" xr:uid="{00000000-0005-0000-0000-0000A7440000}"/>
    <cellStyle name="Normal 17 4 6 2" xfId="12055" xr:uid="{00000000-0005-0000-0000-0000A8440000}"/>
    <cellStyle name="Normal 17 4 6 2 2" xfId="25489" xr:uid="{00000000-0005-0000-0000-0000A9440000}"/>
    <cellStyle name="Normal 17 4 6 2 2 2" xfId="52401" xr:uid="{00000000-0005-0000-0000-0000AA440000}"/>
    <cellStyle name="Normal 17 4 6 2 3" xfId="38967" xr:uid="{00000000-0005-0000-0000-0000AB440000}"/>
    <cellStyle name="Normal 17 4 6 3" xfId="7577" xr:uid="{00000000-0005-0000-0000-0000AC440000}"/>
    <cellStyle name="Normal 17 4 6 3 2" xfId="21011" xr:uid="{00000000-0005-0000-0000-0000AD440000}"/>
    <cellStyle name="Normal 17 4 6 3 2 2" xfId="47923" xr:uid="{00000000-0005-0000-0000-0000AE440000}"/>
    <cellStyle name="Normal 17 4 6 3 3" xfId="34489" xr:uid="{00000000-0005-0000-0000-0000AF440000}"/>
    <cellStyle name="Normal 17 4 6 4" xfId="16532" xr:uid="{00000000-0005-0000-0000-0000B0440000}"/>
    <cellStyle name="Normal 17 4 6 4 2" xfId="43444" xr:uid="{00000000-0005-0000-0000-0000B1440000}"/>
    <cellStyle name="Normal 17 4 6 5" xfId="30010" xr:uid="{00000000-0005-0000-0000-0000B2440000}"/>
    <cellStyle name="Normal 17 4 7" xfId="9818" xr:uid="{00000000-0005-0000-0000-0000B3440000}"/>
    <cellStyle name="Normal 17 4 7 2" xfId="23252" xr:uid="{00000000-0005-0000-0000-0000B4440000}"/>
    <cellStyle name="Normal 17 4 7 2 2" xfId="50164" xr:uid="{00000000-0005-0000-0000-0000B5440000}"/>
    <cellStyle name="Normal 17 4 7 3" xfId="36730" xr:uid="{00000000-0005-0000-0000-0000B6440000}"/>
    <cellStyle name="Normal 17 4 8" xfId="5340" xr:uid="{00000000-0005-0000-0000-0000B7440000}"/>
    <cellStyle name="Normal 17 4 8 2" xfId="18774" xr:uid="{00000000-0005-0000-0000-0000B8440000}"/>
    <cellStyle name="Normal 17 4 8 2 2" xfId="45686" xr:uid="{00000000-0005-0000-0000-0000B9440000}"/>
    <cellStyle name="Normal 17 4 8 3" xfId="32252" xr:uid="{00000000-0005-0000-0000-0000BA440000}"/>
    <cellStyle name="Normal 17 4 9" xfId="14295" xr:uid="{00000000-0005-0000-0000-0000BB440000}"/>
    <cellStyle name="Normal 17 4 9 2" xfId="41207" xr:uid="{00000000-0005-0000-0000-0000BC440000}"/>
    <cellStyle name="Normal 17 5" xfId="743" xr:uid="{00000000-0005-0000-0000-0000BD440000}"/>
    <cellStyle name="Normal 17 5 10" xfId="27701" xr:uid="{00000000-0005-0000-0000-0000BE440000}"/>
    <cellStyle name="Normal 17 5 2" xfId="1011" xr:uid="{00000000-0005-0000-0000-0000BF440000}"/>
    <cellStyle name="Normal 17 5 2 2" xfId="1682" xr:uid="{00000000-0005-0000-0000-0000C0440000}"/>
    <cellStyle name="Normal 17 5 2 2 2" xfId="2800" xr:uid="{00000000-0005-0000-0000-0000C1440000}"/>
    <cellStyle name="Normal 17 5 2 2 2 2" xfId="5037" xr:uid="{00000000-0005-0000-0000-0000C2440000}"/>
    <cellStyle name="Normal 17 5 2 2 2 2 2" xfId="13994" xr:uid="{00000000-0005-0000-0000-0000C3440000}"/>
    <cellStyle name="Normal 17 5 2 2 2 2 2 2" xfId="27428" xr:uid="{00000000-0005-0000-0000-0000C4440000}"/>
    <cellStyle name="Normal 17 5 2 2 2 2 2 2 2" xfId="54340" xr:uid="{00000000-0005-0000-0000-0000C5440000}"/>
    <cellStyle name="Normal 17 5 2 2 2 2 2 3" xfId="40906" xr:uid="{00000000-0005-0000-0000-0000C6440000}"/>
    <cellStyle name="Normal 17 5 2 2 2 2 3" xfId="9516" xr:uid="{00000000-0005-0000-0000-0000C7440000}"/>
    <cellStyle name="Normal 17 5 2 2 2 2 3 2" xfId="22950" xr:uid="{00000000-0005-0000-0000-0000C8440000}"/>
    <cellStyle name="Normal 17 5 2 2 2 2 3 2 2" xfId="49862" xr:uid="{00000000-0005-0000-0000-0000C9440000}"/>
    <cellStyle name="Normal 17 5 2 2 2 2 3 3" xfId="36428" xr:uid="{00000000-0005-0000-0000-0000CA440000}"/>
    <cellStyle name="Normal 17 5 2 2 2 2 4" xfId="18471" xr:uid="{00000000-0005-0000-0000-0000CB440000}"/>
    <cellStyle name="Normal 17 5 2 2 2 2 4 2" xfId="45383" xr:uid="{00000000-0005-0000-0000-0000CC440000}"/>
    <cellStyle name="Normal 17 5 2 2 2 2 5" xfId="31949" xr:uid="{00000000-0005-0000-0000-0000CD440000}"/>
    <cellStyle name="Normal 17 5 2 2 2 3" xfId="11757" xr:uid="{00000000-0005-0000-0000-0000CE440000}"/>
    <cellStyle name="Normal 17 5 2 2 2 3 2" xfId="25191" xr:uid="{00000000-0005-0000-0000-0000CF440000}"/>
    <cellStyle name="Normal 17 5 2 2 2 3 2 2" xfId="52103" xr:uid="{00000000-0005-0000-0000-0000D0440000}"/>
    <cellStyle name="Normal 17 5 2 2 2 3 3" xfId="38669" xr:uid="{00000000-0005-0000-0000-0000D1440000}"/>
    <cellStyle name="Normal 17 5 2 2 2 4" xfId="7279" xr:uid="{00000000-0005-0000-0000-0000D2440000}"/>
    <cellStyle name="Normal 17 5 2 2 2 4 2" xfId="20713" xr:uid="{00000000-0005-0000-0000-0000D3440000}"/>
    <cellStyle name="Normal 17 5 2 2 2 4 2 2" xfId="47625" xr:uid="{00000000-0005-0000-0000-0000D4440000}"/>
    <cellStyle name="Normal 17 5 2 2 2 4 3" xfId="34191" xr:uid="{00000000-0005-0000-0000-0000D5440000}"/>
    <cellStyle name="Normal 17 5 2 2 2 5" xfId="16234" xr:uid="{00000000-0005-0000-0000-0000D6440000}"/>
    <cellStyle name="Normal 17 5 2 2 2 5 2" xfId="43146" xr:uid="{00000000-0005-0000-0000-0000D7440000}"/>
    <cellStyle name="Normal 17 5 2 2 2 6" xfId="29712" xr:uid="{00000000-0005-0000-0000-0000D8440000}"/>
    <cellStyle name="Normal 17 5 2 2 3" xfId="3919" xr:uid="{00000000-0005-0000-0000-0000D9440000}"/>
    <cellStyle name="Normal 17 5 2 2 3 2" xfId="12876" xr:uid="{00000000-0005-0000-0000-0000DA440000}"/>
    <cellStyle name="Normal 17 5 2 2 3 2 2" xfId="26310" xr:uid="{00000000-0005-0000-0000-0000DB440000}"/>
    <cellStyle name="Normal 17 5 2 2 3 2 2 2" xfId="53222" xr:uid="{00000000-0005-0000-0000-0000DC440000}"/>
    <cellStyle name="Normal 17 5 2 2 3 2 3" xfId="39788" xr:uid="{00000000-0005-0000-0000-0000DD440000}"/>
    <cellStyle name="Normal 17 5 2 2 3 3" xfId="8398" xr:uid="{00000000-0005-0000-0000-0000DE440000}"/>
    <cellStyle name="Normal 17 5 2 2 3 3 2" xfId="21832" xr:uid="{00000000-0005-0000-0000-0000DF440000}"/>
    <cellStyle name="Normal 17 5 2 2 3 3 2 2" xfId="48744" xr:uid="{00000000-0005-0000-0000-0000E0440000}"/>
    <cellStyle name="Normal 17 5 2 2 3 3 3" xfId="35310" xr:uid="{00000000-0005-0000-0000-0000E1440000}"/>
    <cellStyle name="Normal 17 5 2 2 3 4" xfId="17353" xr:uid="{00000000-0005-0000-0000-0000E2440000}"/>
    <cellStyle name="Normal 17 5 2 2 3 4 2" xfId="44265" xr:uid="{00000000-0005-0000-0000-0000E3440000}"/>
    <cellStyle name="Normal 17 5 2 2 3 5" xfId="30831" xr:uid="{00000000-0005-0000-0000-0000E4440000}"/>
    <cellStyle name="Normal 17 5 2 2 4" xfId="10639" xr:uid="{00000000-0005-0000-0000-0000E5440000}"/>
    <cellStyle name="Normal 17 5 2 2 4 2" xfId="24073" xr:uid="{00000000-0005-0000-0000-0000E6440000}"/>
    <cellStyle name="Normal 17 5 2 2 4 2 2" xfId="50985" xr:uid="{00000000-0005-0000-0000-0000E7440000}"/>
    <cellStyle name="Normal 17 5 2 2 4 3" xfId="37551" xr:uid="{00000000-0005-0000-0000-0000E8440000}"/>
    <cellStyle name="Normal 17 5 2 2 5" xfId="6161" xr:uid="{00000000-0005-0000-0000-0000E9440000}"/>
    <cellStyle name="Normal 17 5 2 2 5 2" xfId="19595" xr:uid="{00000000-0005-0000-0000-0000EA440000}"/>
    <cellStyle name="Normal 17 5 2 2 5 2 2" xfId="46507" xr:uid="{00000000-0005-0000-0000-0000EB440000}"/>
    <cellStyle name="Normal 17 5 2 2 5 3" xfId="33073" xr:uid="{00000000-0005-0000-0000-0000EC440000}"/>
    <cellStyle name="Normal 17 5 2 2 6" xfId="15116" xr:uid="{00000000-0005-0000-0000-0000ED440000}"/>
    <cellStyle name="Normal 17 5 2 2 6 2" xfId="42028" xr:uid="{00000000-0005-0000-0000-0000EE440000}"/>
    <cellStyle name="Normal 17 5 2 2 7" xfId="28594" xr:uid="{00000000-0005-0000-0000-0000EF440000}"/>
    <cellStyle name="Normal 17 5 2 3" xfId="2130" xr:uid="{00000000-0005-0000-0000-0000F0440000}"/>
    <cellStyle name="Normal 17 5 2 3 2" xfId="4367" xr:uid="{00000000-0005-0000-0000-0000F1440000}"/>
    <cellStyle name="Normal 17 5 2 3 2 2" xfId="13324" xr:uid="{00000000-0005-0000-0000-0000F2440000}"/>
    <cellStyle name="Normal 17 5 2 3 2 2 2" xfId="26758" xr:uid="{00000000-0005-0000-0000-0000F3440000}"/>
    <cellStyle name="Normal 17 5 2 3 2 2 2 2" xfId="53670" xr:uid="{00000000-0005-0000-0000-0000F4440000}"/>
    <cellStyle name="Normal 17 5 2 3 2 2 3" xfId="40236" xr:uid="{00000000-0005-0000-0000-0000F5440000}"/>
    <cellStyle name="Normal 17 5 2 3 2 3" xfId="8846" xr:uid="{00000000-0005-0000-0000-0000F6440000}"/>
    <cellStyle name="Normal 17 5 2 3 2 3 2" xfId="22280" xr:uid="{00000000-0005-0000-0000-0000F7440000}"/>
    <cellStyle name="Normal 17 5 2 3 2 3 2 2" xfId="49192" xr:uid="{00000000-0005-0000-0000-0000F8440000}"/>
    <cellStyle name="Normal 17 5 2 3 2 3 3" xfId="35758" xr:uid="{00000000-0005-0000-0000-0000F9440000}"/>
    <cellStyle name="Normal 17 5 2 3 2 4" xfId="17801" xr:uid="{00000000-0005-0000-0000-0000FA440000}"/>
    <cellStyle name="Normal 17 5 2 3 2 4 2" xfId="44713" xr:uid="{00000000-0005-0000-0000-0000FB440000}"/>
    <cellStyle name="Normal 17 5 2 3 2 5" xfId="31279" xr:uid="{00000000-0005-0000-0000-0000FC440000}"/>
    <cellStyle name="Normal 17 5 2 3 3" xfId="11087" xr:uid="{00000000-0005-0000-0000-0000FD440000}"/>
    <cellStyle name="Normal 17 5 2 3 3 2" xfId="24521" xr:uid="{00000000-0005-0000-0000-0000FE440000}"/>
    <cellStyle name="Normal 17 5 2 3 3 2 2" xfId="51433" xr:uid="{00000000-0005-0000-0000-0000FF440000}"/>
    <cellStyle name="Normal 17 5 2 3 3 3" xfId="37999" xr:uid="{00000000-0005-0000-0000-000000450000}"/>
    <cellStyle name="Normal 17 5 2 3 4" xfId="6609" xr:uid="{00000000-0005-0000-0000-000001450000}"/>
    <cellStyle name="Normal 17 5 2 3 4 2" xfId="20043" xr:uid="{00000000-0005-0000-0000-000002450000}"/>
    <cellStyle name="Normal 17 5 2 3 4 2 2" xfId="46955" xr:uid="{00000000-0005-0000-0000-000003450000}"/>
    <cellStyle name="Normal 17 5 2 3 4 3" xfId="33521" xr:uid="{00000000-0005-0000-0000-000004450000}"/>
    <cellStyle name="Normal 17 5 2 3 5" xfId="15564" xr:uid="{00000000-0005-0000-0000-000005450000}"/>
    <cellStyle name="Normal 17 5 2 3 5 2" xfId="42476" xr:uid="{00000000-0005-0000-0000-000006450000}"/>
    <cellStyle name="Normal 17 5 2 3 6" xfId="29042" xr:uid="{00000000-0005-0000-0000-000007450000}"/>
    <cellStyle name="Normal 17 5 2 4" xfId="3249" xr:uid="{00000000-0005-0000-0000-000008450000}"/>
    <cellStyle name="Normal 17 5 2 4 2" xfId="12206" xr:uid="{00000000-0005-0000-0000-000009450000}"/>
    <cellStyle name="Normal 17 5 2 4 2 2" xfId="25640" xr:uid="{00000000-0005-0000-0000-00000A450000}"/>
    <cellStyle name="Normal 17 5 2 4 2 2 2" xfId="52552" xr:uid="{00000000-0005-0000-0000-00000B450000}"/>
    <cellStyle name="Normal 17 5 2 4 2 3" xfId="39118" xr:uid="{00000000-0005-0000-0000-00000C450000}"/>
    <cellStyle name="Normal 17 5 2 4 3" xfId="7728" xr:uid="{00000000-0005-0000-0000-00000D450000}"/>
    <cellStyle name="Normal 17 5 2 4 3 2" xfId="21162" xr:uid="{00000000-0005-0000-0000-00000E450000}"/>
    <cellStyle name="Normal 17 5 2 4 3 2 2" xfId="48074" xr:uid="{00000000-0005-0000-0000-00000F450000}"/>
    <cellStyle name="Normal 17 5 2 4 3 3" xfId="34640" xr:uid="{00000000-0005-0000-0000-000010450000}"/>
    <cellStyle name="Normal 17 5 2 4 4" xfId="16683" xr:uid="{00000000-0005-0000-0000-000011450000}"/>
    <cellStyle name="Normal 17 5 2 4 4 2" xfId="43595" xr:uid="{00000000-0005-0000-0000-000012450000}"/>
    <cellStyle name="Normal 17 5 2 4 5" xfId="30161" xr:uid="{00000000-0005-0000-0000-000013450000}"/>
    <cellStyle name="Normal 17 5 2 5" xfId="9969" xr:uid="{00000000-0005-0000-0000-000014450000}"/>
    <cellStyle name="Normal 17 5 2 5 2" xfId="23403" xr:uid="{00000000-0005-0000-0000-000015450000}"/>
    <cellStyle name="Normal 17 5 2 5 2 2" xfId="50315" xr:uid="{00000000-0005-0000-0000-000016450000}"/>
    <cellStyle name="Normal 17 5 2 5 3" xfId="36881" xr:uid="{00000000-0005-0000-0000-000017450000}"/>
    <cellStyle name="Normal 17 5 2 6" xfId="5491" xr:uid="{00000000-0005-0000-0000-000018450000}"/>
    <cellStyle name="Normal 17 5 2 6 2" xfId="18925" xr:uid="{00000000-0005-0000-0000-000019450000}"/>
    <cellStyle name="Normal 17 5 2 6 2 2" xfId="45837" xr:uid="{00000000-0005-0000-0000-00001A450000}"/>
    <cellStyle name="Normal 17 5 2 6 3" xfId="32403" xr:uid="{00000000-0005-0000-0000-00001B450000}"/>
    <cellStyle name="Normal 17 5 2 7" xfId="14446" xr:uid="{00000000-0005-0000-0000-00001C450000}"/>
    <cellStyle name="Normal 17 5 2 7 2" xfId="41358" xr:uid="{00000000-0005-0000-0000-00001D450000}"/>
    <cellStyle name="Normal 17 5 2 8" xfId="27924" xr:uid="{00000000-0005-0000-0000-00001E450000}"/>
    <cellStyle name="Normal 17 5 3" xfId="1236" xr:uid="{00000000-0005-0000-0000-00001F450000}"/>
    <cellStyle name="Normal 17 5 3 2" xfId="2354" xr:uid="{00000000-0005-0000-0000-000020450000}"/>
    <cellStyle name="Normal 17 5 3 2 2" xfId="4591" xr:uid="{00000000-0005-0000-0000-000021450000}"/>
    <cellStyle name="Normal 17 5 3 2 2 2" xfId="13548" xr:uid="{00000000-0005-0000-0000-000022450000}"/>
    <cellStyle name="Normal 17 5 3 2 2 2 2" xfId="26982" xr:uid="{00000000-0005-0000-0000-000023450000}"/>
    <cellStyle name="Normal 17 5 3 2 2 2 2 2" xfId="53894" xr:uid="{00000000-0005-0000-0000-000024450000}"/>
    <cellStyle name="Normal 17 5 3 2 2 2 3" xfId="40460" xr:uid="{00000000-0005-0000-0000-000025450000}"/>
    <cellStyle name="Normal 17 5 3 2 2 3" xfId="9070" xr:uid="{00000000-0005-0000-0000-000026450000}"/>
    <cellStyle name="Normal 17 5 3 2 2 3 2" xfId="22504" xr:uid="{00000000-0005-0000-0000-000027450000}"/>
    <cellStyle name="Normal 17 5 3 2 2 3 2 2" xfId="49416" xr:uid="{00000000-0005-0000-0000-000028450000}"/>
    <cellStyle name="Normal 17 5 3 2 2 3 3" xfId="35982" xr:uid="{00000000-0005-0000-0000-000029450000}"/>
    <cellStyle name="Normal 17 5 3 2 2 4" xfId="18025" xr:uid="{00000000-0005-0000-0000-00002A450000}"/>
    <cellStyle name="Normal 17 5 3 2 2 4 2" xfId="44937" xr:uid="{00000000-0005-0000-0000-00002B450000}"/>
    <cellStyle name="Normal 17 5 3 2 2 5" xfId="31503" xr:uid="{00000000-0005-0000-0000-00002C450000}"/>
    <cellStyle name="Normal 17 5 3 2 3" xfId="11311" xr:uid="{00000000-0005-0000-0000-00002D450000}"/>
    <cellStyle name="Normal 17 5 3 2 3 2" xfId="24745" xr:uid="{00000000-0005-0000-0000-00002E450000}"/>
    <cellStyle name="Normal 17 5 3 2 3 2 2" xfId="51657" xr:uid="{00000000-0005-0000-0000-00002F450000}"/>
    <cellStyle name="Normal 17 5 3 2 3 3" xfId="38223" xr:uid="{00000000-0005-0000-0000-000030450000}"/>
    <cellStyle name="Normal 17 5 3 2 4" xfId="6833" xr:uid="{00000000-0005-0000-0000-000031450000}"/>
    <cellStyle name="Normal 17 5 3 2 4 2" xfId="20267" xr:uid="{00000000-0005-0000-0000-000032450000}"/>
    <cellStyle name="Normal 17 5 3 2 4 2 2" xfId="47179" xr:uid="{00000000-0005-0000-0000-000033450000}"/>
    <cellStyle name="Normal 17 5 3 2 4 3" xfId="33745" xr:uid="{00000000-0005-0000-0000-000034450000}"/>
    <cellStyle name="Normal 17 5 3 2 5" xfId="15788" xr:uid="{00000000-0005-0000-0000-000035450000}"/>
    <cellStyle name="Normal 17 5 3 2 5 2" xfId="42700" xr:uid="{00000000-0005-0000-0000-000036450000}"/>
    <cellStyle name="Normal 17 5 3 2 6" xfId="29266" xr:uid="{00000000-0005-0000-0000-000037450000}"/>
    <cellStyle name="Normal 17 5 3 3" xfId="3473" xr:uid="{00000000-0005-0000-0000-000038450000}"/>
    <cellStyle name="Normal 17 5 3 3 2" xfId="12430" xr:uid="{00000000-0005-0000-0000-000039450000}"/>
    <cellStyle name="Normal 17 5 3 3 2 2" xfId="25864" xr:uid="{00000000-0005-0000-0000-00003A450000}"/>
    <cellStyle name="Normal 17 5 3 3 2 2 2" xfId="52776" xr:uid="{00000000-0005-0000-0000-00003B450000}"/>
    <cellStyle name="Normal 17 5 3 3 2 3" xfId="39342" xr:uid="{00000000-0005-0000-0000-00003C450000}"/>
    <cellStyle name="Normal 17 5 3 3 3" xfId="7952" xr:uid="{00000000-0005-0000-0000-00003D450000}"/>
    <cellStyle name="Normal 17 5 3 3 3 2" xfId="21386" xr:uid="{00000000-0005-0000-0000-00003E450000}"/>
    <cellStyle name="Normal 17 5 3 3 3 2 2" xfId="48298" xr:uid="{00000000-0005-0000-0000-00003F450000}"/>
    <cellStyle name="Normal 17 5 3 3 3 3" xfId="34864" xr:uid="{00000000-0005-0000-0000-000040450000}"/>
    <cellStyle name="Normal 17 5 3 3 4" xfId="16907" xr:uid="{00000000-0005-0000-0000-000041450000}"/>
    <cellStyle name="Normal 17 5 3 3 4 2" xfId="43819" xr:uid="{00000000-0005-0000-0000-000042450000}"/>
    <cellStyle name="Normal 17 5 3 3 5" xfId="30385" xr:uid="{00000000-0005-0000-0000-000043450000}"/>
    <cellStyle name="Normal 17 5 3 4" xfId="10193" xr:uid="{00000000-0005-0000-0000-000044450000}"/>
    <cellStyle name="Normal 17 5 3 4 2" xfId="23627" xr:uid="{00000000-0005-0000-0000-000045450000}"/>
    <cellStyle name="Normal 17 5 3 4 2 2" xfId="50539" xr:uid="{00000000-0005-0000-0000-000046450000}"/>
    <cellStyle name="Normal 17 5 3 4 3" xfId="37105" xr:uid="{00000000-0005-0000-0000-000047450000}"/>
    <cellStyle name="Normal 17 5 3 5" xfId="5715" xr:uid="{00000000-0005-0000-0000-000048450000}"/>
    <cellStyle name="Normal 17 5 3 5 2" xfId="19149" xr:uid="{00000000-0005-0000-0000-000049450000}"/>
    <cellStyle name="Normal 17 5 3 5 2 2" xfId="46061" xr:uid="{00000000-0005-0000-0000-00004A450000}"/>
    <cellStyle name="Normal 17 5 3 5 3" xfId="32627" xr:uid="{00000000-0005-0000-0000-00004B450000}"/>
    <cellStyle name="Normal 17 5 3 6" xfId="14670" xr:uid="{00000000-0005-0000-0000-00004C450000}"/>
    <cellStyle name="Normal 17 5 3 6 2" xfId="41582" xr:uid="{00000000-0005-0000-0000-00004D450000}"/>
    <cellStyle name="Normal 17 5 3 7" xfId="28148" xr:uid="{00000000-0005-0000-0000-00004E450000}"/>
    <cellStyle name="Normal 17 5 4" xfId="1459" xr:uid="{00000000-0005-0000-0000-00004F450000}"/>
    <cellStyle name="Normal 17 5 4 2" xfId="2577" xr:uid="{00000000-0005-0000-0000-000050450000}"/>
    <cellStyle name="Normal 17 5 4 2 2" xfId="4814" xr:uid="{00000000-0005-0000-0000-000051450000}"/>
    <cellStyle name="Normal 17 5 4 2 2 2" xfId="13771" xr:uid="{00000000-0005-0000-0000-000052450000}"/>
    <cellStyle name="Normal 17 5 4 2 2 2 2" xfId="27205" xr:uid="{00000000-0005-0000-0000-000053450000}"/>
    <cellStyle name="Normal 17 5 4 2 2 2 2 2" xfId="54117" xr:uid="{00000000-0005-0000-0000-000054450000}"/>
    <cellStyle name="Normal 17 5 4 2 2 2 3" xfId="40683" xr:uid="{00000000-0005-0000-0000-000055450000}"/>
    <cellStyle name="Normal 17 5 4 2 2 3" xfId="9293" xr:uid="{00000000-0005-0000-0000-000056450000}"/>
    <cellStyle name="Normal 17 5 4 2 2 3 2" xfId="22727" xr:uid="{00000000-0005-0000-0000-000057450000}"/>
    <cellStyle name="Normal 17 5 4 2 2 3 2 2" xfId="49639" xr:uid="{00000000-0005-0000-0000-000058450000}"/>
    <cellStyle name="Normal 17 5 4 2 2 3 3" xfId="36205" xr:uid="{00000000-0005-0000-0000-000059450000}"/>
    <cellStyle name="Normal 17 5 4 2 2 4" xfId="18248" xr:uid="{00000000-0005-0000-0000-00005A450000}"/>
    <cellStyle name="Normal 17 5 4 2 2 4 2" xfId="45160" xr:uid="{00000000-0005-0000-0000-00005B450000}"/>
    <cellStyle name="Normal 17 5 4 2 2 5" xfId="31726" xr:uid="{00000000-0005-0000-0000-00005C450000}"/>
    <cellStyle name="Normal 17 5 4 2 3" xfId="11534" xr:uid="{00000000-0005-0000-0000-00005D450000}"/>
    <cellStyle name="Normal 17 5 4 2 3 2" xfId="24968" xr:uid="{00000000-0005-0000-0000-00005E450000}"/>
    <cellStyle name="Normal 17 5 4 2 3 2 2" xfId="51880" xr:uid="{00000000-0005-0000-0000-00005F450000}"/>
    <cellStyle name="Normal 17 5 4 2 3 3" xfId="38446" xr:uid="{00000000-0005-0000-0000-000060450000}"/>
    <cellStyle name="Normal 17 5 4 2 4" xfId="7056" xr:uid="{00000000-0005-0000-0000-000061450000}"/>
    <cellStyle name="Normal 17 5 4 2 4 2" xfId="20490" xr:uid="{00000000-0005-0000-0000-000062450000}"/>
    <cellStyle name="Normal 17 5 4 2 4 2 2" xfId="47402" xr:uid="{00000000-0005-0000-0000-000063450000}"/>
    <cellStyle name="Normal 17 5 4 2 4 3" xfId="33968" xr:uid="{00000000-0005-0000-0000-000064450000}"/>
    <cellStyle name="Normal 17 5 4 2 5" xfId="16011" xr:uid="{00000000-0005-0000-0000-000065450000}"/>
    <cellStyle name="Normal 17 5 4 2 5 2" xfId="42923" xr:uid="{00000000-0005-0000-0000-000066450000}"/>
    <cellStyle name="Normal 17 5 4 2 6" xfId="29489" xr:uid="{00000000-0005-0000-0000-000067450000}"/>
    <cellStyle name="Normal 17 5 4 3" xfId="3696" xr:uid="{00000000-0005-0000-0000-000068450000}"/>
    <cellStyle name="Normal 17 5 4 3 2" xfId="12653" xr:uid="{00000000-0005-0000-0000-000069450000}"/>
    <cellStyle name="Normal 17 5 4 3 2 2" xfId="26087" xr:uid="{00000000-0005-0000-0000-00006A450000}"/>
    <cellStyle name="Normal 17 5 4 3 2 2 2" xfId="52999" xr:uid="{00000000-0005-0000-0000-00006B450000}"/>
    <cellStyle name="Normal 17 5 4 3 2 3" xfId="39565" xr:uid="{00000000-0005-0000-0000-00006C450000}"/>
    <cellStyle name="Normal 17 5 4 3 3" xfId="8175" xr:uid="{00000000-0005-0000-0000-00006D450000}"/>
    <cellStyle name="Normal 17 5 4 3 3 2" xfId="21609" xr:uid="{00000000-0005-0000-0000-00006E450000}"/>
    <cellStyle name="Normal 17 5 4 3 3 2 2" xfId="48521" xr:uid="{00000000-0005-0000-0000-00006F450000}"/>
    <cellStyle name="Normal 17 5 4 3 3 3" xfId="35087" xr:uid="{00000000-0005-0000-0000-000070450000}"/>
    <cellStyle name="Normal 17 5 4 3 4" xfId="17130" xr:uid="{00000000-0005-0000-0000-000071450000}"/>
    <cellStyle name="Normal 17 5 4 3 4 2" xfId="44042" xr:uid="{00000000-0005-0000-0000-000072450000}"/>
    <cellStyle name="Normal 17 5 4 3 5" xfId="30608" xr:uid="{00000000-0005-0000-0000-000073450000}"/>
    <cellStyle name="Normal 17 5 4 4" xfId="10416" xr:uid="{00000000-0005-0000-0000-000074450000}"/>
    <cellStyle name="Normal 17 5 4 4 2" xfId="23850" xr:uid="{00000000-0005-0000-0000-000075450000}"/>
    <cellStyle name="Normal 17 5 4 4 2 2" xfId="50762" xr:uid="{00000000-0005-0000-0000-000076450000}"/>
    <cellStyle name="Normal 17 5 4 4 3" xfId="37328" xr:uid="{00000000-0005-0000-0000-000077450000}"/>
    <cellStyle name="Normal 17 5 4 5" xfId="5938" xr:uid="{00000000-0005-0000-0000-000078450000}"/>
    <cellStyle name="Normal 17 5 4 5 2" xfId="19372" xr:uid="{00000000-0005-0000-0000-000079450000}"/>
    <cellStyle name="Normal 17 5 4 5 2 2" xfId="46284" xr:uid="{00000000-0005-0000-0000-00007A450000}"/>
    <cellStyle name="Normal 17 5 4 5 3" xfId="32850" xr:uid="{00000000-0005-0000-0000-00007B450000}"/>
    <cellStyle name="Normal 17 5 4 6" xfId="14893" xr:uid="{00000000-0005-0000-0000-00007C450000}"/>
    <cellStyle name="Normal 17 5 4 6 2" xfId="41805" xr:uid="{00000000-0005-0000-0000-00007D450000}"/>
    <cellStyle name="Normal 17 5 4 7" xfId="28371" xr:uid="{00000000-0005-0000-0000-00007E450000}"/>
    <cellStyle name="Normal 17 5 5" xfId="1907" xr:uid="{00000000-0005-0000-0000-00007F450000}"/>
    <cellStyle name="Normal 17 5 5 2" xfId="4144" xr:uid="{00000000-0005-0000-0000-000080450000}"/>
    <cellStyle name="Normal 17 5 5 2 2" xfId="13101" xr:uid="{00000000-0005-0000-0000-000081450000}"/>
    <cellStyle name="Normal 17 5 5 2 2 2" xfId="26535" xr:uid="{00000000-0005-0000-0000-000082450000}"/>
    <cellStyle name="Normal 17 5 5 2 2 2 2" xfId="53447" xr:uid="{00000000-0005-0000-0000-000083450000}"/>
    <cellStyle name="Normal 17 5 5 2 2 3" xfId="40013" xr:uid="{00000000-0005-0000-0000-000084450000}"/>
    <cellStyle name="Normal 17 5 5 2 3" xfId="8623" xr:uid="{00000000-0005-0000-0000-000085450000}"/>
    <cellStyle name="Normal 17 5 5 2 3 2" xfId="22057" xr:uid="{00000000-0005-0000-0000-000086450000}"/>
    <cellStyle name="Normal 17 5 5 2 3 2 2" xfId="48969" xr:uid="{00000000-0005-0000-0000-000087450000}"/>
    <cellStyle name="Normal 17 5 5 2 3 3" xfId="35535" xr:uid="{00000000-0005-0000-0000-000088450000}"/>
    <cellStyle name="Normal 17 5 5 2 4" xfId="17578" xr:uid="{00000000-0005-0000-0000-000089450000}"/>
    <cellStyle name="Normal 17 5 5 2 4 2" xfId="44490" xr:uid="{00000000-0005-0000-0000-00008A450000}"/>
    <cellStyle name="Normal 17 5 5 2 5" xfId="31056" xr:uid="{00000000-0005-0000-0000-00008B450000}"/>
    <cellStyle name="Normal 17 5 5 3" xfId="10864" xr:uid="{00000000-0005-0000-0000-00008C450000}"/>
    <cellStyle name="Normal 17 5 5 3 2" xfId="24298" xr:uid="{00000000-0005-0000-0000-00008D450000}"/>
    <cellStyle name="Normal 17 5 5 3 2 2" xfId="51210" xr:uid="{00000000-0005-0000-0000-00008E450000}"/>
    <cellStyle name="Normal 17 5 5 3 3" xfId="37776" xr:uid="{00000000-0005-0000-0000-00008F450000}"/>
    <cellStyle name="Normal 17 5 5 4" xfId="6386" xr:uid="{00000000-0005-0000-0000-000090450000}"/>
    <cellStyle name="Normal 17 5 5 4 2" xfId="19820" xr:uid="{00000000-0005-0000-0000-000091450000}"/>
    <cellStyle name="Normal 17 5 5 4 2 2" xfId="46732" xr:uid="{00000000-0005-0000-0000-000092450000}"/>
    <cellStyle name="Normal 17 5 5 4 3" xfId="33298" xr:uid="{00000000-0005-0000-0000-000093450000}"/>
    <cellStyle name="Normal 17 5 5 5" xfId="15341" xr:uid="{00000000-0005-0000-0000-000094450000}"/>
    <cellStyle name="Normal 17 5 5 5 2" xfId="42253" xr:uid="{00000000-0005-0000-0000-000095450000}"/>
    <cellStyle name="Normal 17 5 5 6" xfId="28819" xr:uid="{00000000-0005-0000-0000-000096450000}"/>
    <cellStyle name="Normal 17 5 6" xfId="3026" xr:uid="{00000000-0005-0000-0000-000097450000}"/>
    <cellStyle name="Normal 17 5 6 2" xfId="11983" xr:uid="{00000000-0005-0000-0000-000098450000}"/>
    <cellStyle name="Normal 17 5 6 2 2" xfId="25417" xr:uid="{00000000-0005-0000-0000-000099450000}"/>
    <cellStyle name="Normal 17 5 6 2 2 2" xfId="52329" xr:uid="{00000000-0005-0000-0000-00009A450000}"/>
    <cellStyle name="Normal 17 5 6 2 3" xfId="38895" xr:uid="{00000000-0005-0000-0000-00009B450000}"/>
    <cellStyle name="Normal 17 5 6 3" xfId="7505" xr:uid="{00000000-0005-0000-0000-00009C450000}"/>
    <cellStyle name="Normal 17 5 6 3 2" xfId="20939" xr:uid="{00000000-0005-0000-0000-00009D450000}"/>
    <cellStyle name="Normal 17 5 6 3 2 2" xfId="47851" xr:uid="{00000000-0005-0000-0000-00009E450000}"/>
    <cellStyle name="Normal 17 5 6 3 3" xfId="34417" xr:uid="{00000000-0005-0000-0000-00009F450000}"/>
    <cellStyle name="Normal 17 5 6 4" xfId="16460" xr:uid="{00000000-0005-0000-0000-0000A0450000}"/>
    <cellStyle name="Normal 17 5 6 4 2" xfId="43372" xr:uid="{00000000-0005-0000-0000-0000A1450000}"/>
    <cellStyle name="Normal 17 5 6 5" xfId="29938" xr:uid="{00000000-0005-0000-0000-0000A2450000}"/>
    <cellStyle name="Normal 17 5 7" xfId="9746" xr:uid="{00000000-0005-0000-0000-0000A3450000}"/>
    <cellStyle name="Normal 17 5 7 2" xfId="23180" xr:uid="{00000000-0005-0000-0000-0000A4450000}"/>
    <cellStyle name="Normal 17 5 7 2 2" xfId="50092" xr:uid="{00000000-0005-0000-0000-0000A5450000}"/>
    <cellStyle name="Normal 17 5 7 3" xfId="36658" xr:uid="{00000000-0005-0000-0000-0000A6450000}"/>
    <cellStyle name="Normal 17 5 8" xfId="5268" xr:uid="{00000000-0005-0000-0000-0000A7450000}"/>
    <cellStyle name="Normal 17 5 8 2" xfId="18702" xr:uid="{00000000-0005-0000-0000-0000A8450000}"/>
    <cellStyle name="Normal 17 5 8 2 2" xfId="45614" xr:uid="{00000000-0005-0000-0000-0000A9450000}"/>
    <cellStyle name="Normal 17 5 8 3" xfId="32180" xr:uid="{00000000-0005-0000-0000-0000AA450000}"/>
    <cellStyle name="Normal 17 5 9" xfId="14223" xr:uid="{00000000-0005-0000-0000-0000AB450000}"/>
    <cellStyle name="Normal 17 5 9 2" xfId="41135" xr:uid="{00000000-0005-0000-0000-0000AC450000}"/>
    <cellStyle name="Normal 17 6" xfId="939" xr:uid="{00000000-0005-0000-0000-0000AD450000}"/>
    <cellStyle name="Normal 17 6 2" xfId="1610" xr:uid="{00000000-0005-0000-0000-0000AE450000}"/>
    <cellStyle name="Normal 17 6 2 2" xfId="2728" xr:uid="{00000000-0005-0000-0000-0000AF450000}"/>
    <cellStyle name="Normal 17 6 2 2 2" xfId="4965" xr:uid="{00000000-0005-0000-0000-0000B0450000}"/>
    <cellStyle name="Normal 17 6 2 2 2 2" xfId="13922" xr:uid="{00000000-0005-0000-0000-0000B1450000}"/>
    <cellStyle name="Normal 17 6 2 2 2 2 2" xfId="27356" xr:uid="{00000000-0005-0000-0000-0000B2450000}"/>
    <cellStyle name="Normal 17 6 2 2 2 2 2 2" xfId="54268" xr:uid="{00000000-0005-0000-0000-0000B3450000}"/>
    <cellStyle name="Normal 17 6 2 2 2 2 3" xfId="40834" xr:uid="{00000000-0005-0000-0000-0000B4450000}"/>
    <cellStyle name="Normal 17 6 2 2 2 3" xfId="9444" xr:uid="{00000000-0005-0000-0000-0000B5450000}"/>
    <cellStyle name="Normal 17 6 2 2 2 3 2" xfId="22878" xr:uid="{00000000-0005-0000-0000-0000B6450000}"/>
    <cellStyle name="Normal 17 6 2 2 2 3 2 2" xfId="49790" xr:uid="{00000000-0005-0000-0000-0000B7450000}"/>
    <cellStyle name="Normal 17 6 2 2 2 3 3" xfId="36356" xr:uid="{00000000-0005-0000-0000-0000B8450000}"/>
    <cellStyle name="Normal 17 6 2 2 2 4" xfId="18399" xr:uid="{00000000-0005-0000-0000-0000B9450000}"/>
    <cellStyle name="Normal 17 6 2 2 2 4 2" xfId="45311" xr:uid="{00000000-0005-0000-0000-0000BA450000}"/>
    <cellStyle name="Normal 17 6 2 2 2 5" xfId="31877" xr:uid="{00000000-0005-0000-0000-0000BB450000}"/>
    <cellStyle name="Normal 17 6 2 2 3" xfId="11685" xr:uid="{00000000-0005-0000-0000-0000BC450000}"/>
    <cellStyle name="Normal 17 6 2 2 3 2" xfId="25119" xr:uid="{00000000-0005-0000-0000-0000BD450000}"/>
    <cellStyle name="Normal 17 6 2 2 3 2 2" xfId="52031" xr:uid="{00000000-0005-0000-0000-0000BE450000}"/>
    <cellStyle name="Normal 17 6 2 2 3 3" xfId="38597" xr:uid="{00000000-0005-0000-0000-0000BF450000}"/>
    <cellStyle name="Normal 17 6 2 2 4" xfId="7207" xr:uid="{00000000-0005-0000-0000-0000C0450000}"/>
    <cellStyle name="Normal 17 6 2 2 4 2" xfId="20641" xr:uid="{00000000-0005-0000-0000-0000C1450000}"/>
    <cellStyle name="Normal 17 6 2 2 4 2 2" xfId="47553" xr:uid="{00000000-0005-0000-0000-0000C2450000}"/>
    <cellStyle name="Normal 17 6 2 2 4 3" xfId="34119" xr:uid="{00000000-0005-0000-0000-0000C3450000}"/>
    <cellStyle name="Normal 17 6 2 2 5" xfId="16162" xr:uid="{00000000-0005-0000-0000-0000C4450000}"/>
    <cellStyle name="Normal 17 6 2 2 5 2" xfId="43074" xr:uid="{00000000-0005-0000-0000-0000C5450000}"/>
    <cellStyle name="Normal 17 6 2 2 6" xfId="29640" xr:uid="{00000000-0005-0000-0000-0000C6450000}"/>
    <cellStyle name="Normal 17 6 2 3" xfId="3847" xr:uid="{00000000-0005-0000-0000-0000C7450000}"/>
    <cellStyle name="Normal 17 6 2 3 2" xfId="12804" xr:uid="{00000000-0005-0000-0000-0000C8450000}"/>
    <cellStyle name="Normal 17 6 2 3 2 2" xfId="26238" xr:uid="{00000000-0005-0000-0000-0000C9450000}"/>
    <cellStyle name="Normal 17 6 2 3 2 2 2" xfId="53150" xr:uid="{00000000-0005-0000-0000-0000CA450000}"/>
    <cellStyle name="Normal 17 6 2 3 2 3" xfId="39716" xr:uid="{00000000-0005-0000-0000-0000CB450000}"/>
    <cellStyle name="Normal 17 6 2 3 3" xfId="8326" xr:uid="{00000000-0005-0000-0000-0000CC450000}"/>
    <cellStyle name="Normal 17 6 2 3 3 2" xfId="21760" xr:uid="{00000000-0005-0000-0000-0000CD450000}"/>
    <cellStyle name="Normal 17 6 2 3 3 2 2" xfId="48672" xr:uid="{00000000-0005-0000-0000-0000CE450000}"/>
    <cellStyle name="Normal 17 6 2 3 3 3" xfId="35238" xr:uid="{00000000-0005-0000-0000-0000CF450000}"/>
    <cellStyle name="Normal 17 6 2 3 4" xfId="17281" xr:uid="{00000000-0005-0000-0000-0000D0450000}"/>
    <cellStyle name="Normal 17 6 2 3 4 2" xfId="44193" xr:uid="{00000000-0005-0000-0000-0000D1450000}"/>
    <cellStyle name="Normal 17 6 2 3 5" xfId="30759" xr:uid="{00000000-0005-0000-0000-0000D2450000}"/>
    <cellStyle name="Normal 17 6 2 4" xfId="10567" xr:uid="{00000000-0005-0000-0000-0000D3450000}"/>
    <cellStyle name="Normal 17 6 2 4 2" xfId="24001" xr:uid="{00000000-0005-0000-0000-0000D4450000}"/>
    <cellStyle name="Normal 17 6 2 4 2 2" xfId="50913" xr:uid="{00000000-0005-0000-0000-0000D5450000}"/>
    <cellStyle name="Normal 17 6 2 4 3" xfId="37479" xr:uid="{00000000-0005-0000-0000-0000D6450000}"/>
    <cellStyle name="Normal 17 6 2 5" xfId="6089" xr:uid="{00000000-0005-0000-0000-0000D7450000}"/>
    <cellStyle name="Normal 17 6 2 5 2" xfId="19523" xr:uid="{00000000-0005-0000-0000-0000D8450000}"/>
    <cellStyle name="Normal 17 6 2 5 2 2" xfId="46435" xr:uid="{00000000-0005-0000-0000-0000D9450000}"/>
    <cellStyle name="Normal 17 6 2 5 3" xfId="33001" xr:uid="{00000000-0005-0000-0000-0000DA450000}"/>
    <cellStyle name="Normal 17 6 2 6" xfId="15044" xr:uid="{00000000-0005-0000-0000-0000DB450000}"/>
    <cellStyle name="Normal 17 6 2 6 2" xfId="41956" xr:uid="{00000000-0005-0000-0000-0000DC450000}"/>
    <cellStyle name="Normal 17 6 2 7" xfId="28522" xr:uid="{00000000-0005-0000-0000-0000DD450000}"/>
    <cellStyle name="Normal 17 6 3" xfId="2058" xr:uid="{00000000-0005-0000-0000-0000DE450000}"/>
    <cellStyle name="Normal 17 6 3 2" xfId="4295" xr:uid="{00000000-0005-0000-0000-0000DF450000}"/>
    <cellStyle name="Normal 17 6 3 2 2" xfId="13252" xr:uid="{00000000-0005-0000-0000-0000E0450000}"/>
    <cellStyle name="Normal 17 6 3 2 2 2" xfId="26686" xr:uid="{00000000-0005-0000-0000-0000E1450000}"/>
    <cellStyle name="Normal 17 6 3 2 2 2 2" xfId="53598" xr:uid="{00000000-0005-0000-0000-0000E2450000}"/>
    <cellStyle name="Normal 17 6 3 2 2 3" xfId="40164" xr:uid="{00000000-0005-0000-0000-0000E3450000}"/>
    <cellStyle name="Normal 17 6 3 2 3" xfId="8774" xr:uid="{00000000-0005-0000-0000-0000E4450000}"/>
    <cellStyle name="Normal 17 6 3 2 3 2" xfId="22208" xr:uid="{00000000-0005-0000-0000-0000E5450000}"/>
    <cellStyle name="Normal 17 6 3 2 3 2 2" xfId="49120" xr:uid="{00000000-0005-0000-0000-0000E6450000}"/>
    <cellStyle name="Normal 17 6 3 2 3 3" xfId="35686" xr:uid="{00000000-0005-0000-0000-0000E7450000}"/>
    <cellStyle name="Normal 17 6 3 2 4" xfId="17729" xr:uid="{00000000-0005-0000-0000-0000E8450000}"/>
    <cellStyle name="Normal 17 6 3 2 4 2" xfId="44641" xr:uid="{00000000-0005-0000-0000-0000E9450000}"/>
    <cellStyle name="Normal 17 6 3 2 5" xfId="31207" xr:uid="{00000000-0005-0000-0000-0000EA450000}"/>
    <cellStyle name="Normal 17 6 3 3" xfId="11015" xr:uid="{00000000-0005-0000-0000-0000EB450000}"/>
    <cellStyle name="Normal 17 6 3 3 2" xfId="24449" xr:uid="{00000000-0005-0000-0000-0000EC450000}"/>
    <cellStyle name="Normal 17 6 3 3 2 2" xfId="51361" xr:uid="{00000000-0005-0000-0000-0000ED450000}"/>
    <cellStyle name="Normal 17 6 3 3 3" xfId="37927" xr:uid="{00000000-0005-0000-0000-0000EE450000}"/>
    <cellStyle name="Normal 17 6 3 4" xfId="6537" xr:uid="{00000000-0005-0000-0000-0000EF450000}"/>
    <cellStyle name="Normal 17 6 3 4 2" xfId="19971" xr:uid="{00000000-0005-0000-0000-0000F0450000}"/>
    <cellStyle name="Normal 17 6 3 4 2 2" xfId="46883" xr:uid="{00000000-0005-0000-0000-0000F1450000}"/>
    <cellStyle name="Normal 17 6 3 4 3" xfId="33449" xr:uid="{00000000-0005-0000-0000-0000F2450000}"/>
    <cellStyle name="Normal 17 6 3 5" xfId="15492" xr:uid="{00000000-0005-0000-0000-0000F3450000}"/>
    <cellStyle name="Normal 17 6 3 5 2" xfId="42404" xr:uid="{00000000-0005-0000-0000-0000F4450000}"/>
    <cellStyle name="Normal 17 6 3 6" xfId="28970" xr:uid="{00000000-0005-0000-0000-0000F5450000}"/>
    <cellStyle name="Normal 17 6 4" xfId="3177" xr:uid="{00000000-0005-0000-0000-0000F6450000}"/>
    <cellStyle name="Normal 17 6 4 2" xfId="12134" xr:uid="{00000000-0005-0000-0000-0000F7450000}"/>
    <cellStyle name="Normal 17 6 4 2 2" xfId="25568" xr:uid="{00000000-0005-0000-0000-0000F8450000}"/>
    <cellStyle name="Normal 17 6 4 2 2 2" xfId="52480" xr:uid="{00000000-0005-0000-0000-0000F9450000}"/>
    <cellStyle name="Normal 17 6 4 2 3" xfId="39046" xr:uid="{00000000-0005-0000-0000-0000FA450000}"/>
    <cellStyle name="Normal 17 6 4 3" xfId="7656" xr:uid="{00000000-0005-0000-0000-0000FB450000}"/>
    <cellStyle name="Normal 17 6 4 3 2" xfId="21090" xr:uid="{00000000-0005-0000-0000-0000FC450000}"/>
    <cellStyle name="Normal 17 6 4 3 2 2" xfId="48002" xr:uid="{00000000-0005-0000-0000-0000FD450000}"/>
    <cellStyle name="Normal 17 6 4 3 3" xfId="34568" xr:uid="{00000000-0005-0000-0000-0000FE450000}"/>
    <cellStyle name="Normal 17 6 4 4" xfId="16611" xr:uid="{00000000-0005-0000-0000-0000FF450000}"/>
    <cellStyle name="Normal 17 6 4 4 2" xfId="43523" xr:uid="{00000000-0005-0000-0000-000000460000}"/>
    <cellStyle name="Normal 17 6 4 5" xfId="30089" xr:uid="{00000000-0005-0000-0000-000001460000}"/>
    <cellStyle name="Normal 17 6 5" xfId="9897" xr:uid="{00000000-0005-0000-0000-000002460000}"/>
    <cellStyle name="Normal 17 6 5 2" xfId="23331" xr:uid="{00000000-0005-0000-0000-000003460000}"/>
    <cellStyle name="Normal 17 6 5 2 2" xfId="50243" xr:uid="{00000000-0005-0000-0000-000004460000}"/>
    <cellStyle name="Normal 17 6 5 3" xfId="36809" xr:uid="{00000000-0005-0000-0000-000005460000}"/>
    <cellStyle name="Normal 17 6 6" xfId="5419" xr:uid="{00000000-0005-0000-0000-000006460000}"/>
    <cellStyle name="Normal 17 6 6 2" xfId="18853" xr:uid="{00000000-0005-0000-0000-000007460000}"/>
    <cellStyle name="Normal 17 6 6 2 2" xfId="45765" xr:uid="{00000000-0005-0000-0000-000008460000}"/>
    <cellStyle name="Normal 17 6 6 3" xfId="32331" xr:uid="{00000000-0005-0000-0000-000009460000}"/>
    <cellStyle name="Normal 17 6 7" xfId="14374" xr:uid="{00000000-0005-0000-0000-00000A460000}"/>
    <cellStyle name="Normal 17 6 7 2" xfId="41286" xr:uid="{00000000-0005-0000-0000-00000B460000}"/>
    <cellStyle name="Normal 17 6 8" xfId="27852" xr:uid="{00000000-0005-0000-0000-00000C460000}"/>
    <cellStyle name="Normal 17 7" xfId="1164" xr:uid="{00000000-0005-0000-0000-00000D460000}"/>
    <cellStyle name="Normal 17 7 2" xfId="2282" xr:uid="{00000000-0005-0000-0000-00000E460000}"/>
    <cellStyle name="Normal 17 7 2 2" xfId="4519" xr:uid="{00000000-0005-0000-0000-00000F460000}"/>
    <cellStyle name="Normal 17 7 2 2 2" xfId="13476" xr:uid="{00000000-0005-0000-0000-000010460000}"/>
    <cellStyle name="Normal 17 7 2 2 2 2" xfId="26910" xr:uid="{00000000-0005-0000-0000-000011460000}"/>
    <cellStyle name="Normal 17 7 2 2 2 2 2" xfId="53822" xr:uid="{00000000-0005-0000-0000-000012460000}"/>
    <cellStyle name="Normal 17 7 2 2 2 3" xfId="40388" xr:uid="{00000000-0005-0000-0000-000013460000}"/>
    <cellStyle name="Normal 17 7 2 2 3" xfId="8998" xr:uid="{00000000-0005-0000-0000-000014460000}"/>
    <cellStyle name="Normal 17 7 2 2 3 2" xfId="22432" xr:uid="{00000000-0005-0000-0000-000015460000}"/>
    <cellStyle name="Normal 17 7 2 2 3 2 2" xfId="49344" xr:uid="{00000000-0005-0000-0000-000016460000}"/>
    <cellStyle name="Normal 17 7 2 2 3 3" xfId="35910" xr:uid="{00000000-0005-0000-0000-000017460000}"/>
    <cellStyle name="Normal 17 7 2 2 4" xfId="17953" xr:uid="{00000000-0005-0000-0000-000018460000}"/>
    <cellStyle name="Normal 17 7 2 2 4 2" xfId="44865" xr:uid="{00000000-0005-0000-0000-000019460000}"/>
    <cellStyle name="Normal 17 7 2 2 5" xfId="31431" xr:uid="{00000000-0005-0000-0000-00001A460000}"/>
    <cellStyle name="Normal 17 7 2 3" xfId="11239" xr:uid="{00000000-0005-0000-0000-00001B460000}"/>
    <cellStyle name="Normal 17 7 2 3 2" xfId="24673" xr:uid="{00000000-0005-0000-0000-00001C460000}"/>
    <cellStyle name="Normal 17 7 2 3 2 2" xfId="51585" xr:uid="{00000000-0005-0000-0000-00001D460000}"/>
    <cellStyle name="Normal 17 7 2 3 3" xfId="38151" xr:uid="{00000000-0005-0000-0000-00001E460000}"/>
    <cellStyle name="Normal 17 7 2 4" xfId="6761" xr:uid="{00000000-0005-0000-0000-00001F460000}"/>
    <cellStyle name="Normal 17 7 2 4 2" xfId="20195" xr:uid="{00000000-0005-0000-0000-000020460000}"/>
    <cellStyle name="Normal 17 7 2 4 2 2" xfId="47107" xr:uid="{00000000-0005-0000-0000-000021460000}"/>
    <cellStyle name="Normal 17 7 2 4 3" xfId="33673" xr:uid="{00000000-0005-0000-0000-000022460000}"/>
    <cellStyle name="Normal 17 7 2 5" xfId="15716" xr:uid="{00000000-0005-0000-0000-000023460000}"/>
    <cellStyle name="Normal 17 7 2 5 2" xfId="42628" xr:uid="{00000000-0005-0000-0000-000024460000}"/>
    <cellStyle name="Normal 17 7 2 6" xfId="29194" xr:uid="{00000000-0005-0000-0000-000025460000}"/>
    <cellStyle name="Normal 17 7 3" xfId="3401" xr:uid="{00000000-0005-0000-0000-000026460000}"/>
    <cellStyle name="Normal 17 7 3 2" xfId="12358" xr:uid="{00000000-0005-0000-0000-000027460000}"/>
    <cellStyle name="Normal 17 7 3 2 2" xfId="25792" xr:uid="{00000000-0005-0000-0000-000028460000}"/>
    <cellStyle name="Normal 17 7 3 2 2 2" xfId="52704" xr:uid="{00000000-0005-0000-0000-000029460000}"/>
    <cellStyle name="Normal 17 7 3 2 3" xfId="39270" xr:uid="{00000000-0005-0000-0000-00002A460000}"/>
    <cellStyle name="Normal 17 7 3 3" xfId="7880" xr:uid="{00000000-0005-0000-0000-00002B460000}"/>
    <cellStyle name="Normal 17 7 3 3 2" xfId="21314" xr:uid="{00000000-0005-0000-0000-00002C460000}"/>
    <cellStyle name="Normal 17 7 3 3 2 2" xfId="48226" xr:uid="{00000000-0005-0000-0000-00002D460000}"/>
    <cellStyle name="Normal 17 7 3 3 3" xfId="34792" xr:uid="{00000000-0005-0000-0000-00002E460000}"/>
    <cellStyle name="Normal 17 7 3 4" xfId="16835" xr:uid="{00000000-0005-0000-0000-00002F460000}"/>
    <cellStyle name="Normal 17 7 3 4 2" xfId="43747" xr:uid="{00000000-0005-0000-0000-000030460000}"/>
    <cellStyle name="Normal 17 7 3 5" xfId="30313" xr:uid="{00000000-0005-0000-0000-000031460000}"/>
    <cellStyle name="Normal 17 7 4" xfId="10121" xr:uid="{00000000-0005-0000-0000-000032460000}"/>
    <cellStyle name="Normal 17 7 4 2" xfId="23555" xr:uid="{00000000-0005-0000-0000-000033460000}"/>
    <cellStyle name="Normal 17 7 4 2 2" xfId="50467" xr:uid="{00000000-0005-0000-0000-000034460000}"/>
    <cellStyle name="Normal 17 7 4 3" xfId="37033" xr:uid="{00000000-0005-0000-0000-000035460000}"/>
    <cellStyle name="Normal 17 7 5" xfId="5643" xr:uid="{00000000-0005-0000-0000-000036460000}"/>
    <cellStyle name="Normal 17 7 5 2" xfId="19077" xr:uid="{00000000-0005-0000-0000-000037460000}"/>
    <cellStyle name="Normal 17 7 5 2 2" xfId="45989" xr:uid="{00000000-0005-0000-0000-000038460000}"/>
    <cellStyle name="Normal 17 7 5 3" xfId="32555" xr:uid="{00000000-0005-0000-0000-000039460000}"/>
    <cellStyle name="Normal 17 7 6" xfId="14598" xr:uid="{00000000-0005-0000-0000-00003A460000}"/>
    <cellStyle name="Normal 17 7 6 2" xfId="41510" xr:uid="{00000000-0005-0000-0000-00003B460000}"/>
    <cellStyle name="Normal 17 7 7" xfId="28076" xr:uid="{00000000-0005-0000-0000-00003C460000}"/>
    <cellStyle name="Normal 17 8" xfId="1387" xr:uid="{00000000-0005-0000-0000-00003D460000}"/>
    <cellStyle name="Normal 17 8 2" xfId="2505" xr:uid="{00000000-0005-0000-0000-00003E460000}"/>
    <cellStyle name="Normal 17 8 2 2" xfId="4742" xr:uid="{00000000-0005-0000-0000-00003F460000}"/>
    <cellStyle name="Normal 17 8 2 2 2" xfId="13699" xr:uid="{00000000-0005-0000-0000-000040460000}"/>
    <cellStyle name="Normal 17 8 2 2 2 2" xfId="27133" xr:uid="{00000000-0005-0000-0000-000041460000}"/>
    <cellStyle name="Normal 17 8 2 2 2 2 2" xfId="54045" xr:uid="{00000000-0005-0000-0000-000042460000}"/>
    <cellStyle name="Normal 17 8 2 2 2 3" xfId="40611" xr:uid="{00000000-0005-0000-0000-000043460000}"/>
    <cellStyle name="Normal 17 8 2 2 3" xfId="9221" xr:uid="{00000000-0005-0000-0000-000044460000}"/>
    <cellStyle name="Normal 17 8 2 2 3 2" xfId="22655" xr:uid="{00000000-0005-0000-0000-000045460000}"/>
    <cellStyle name="Normal 17 8 2 2 3 2 2" xfId="49567" xr:uid="{00000000-0005-0000-0000-000046460000}"/>
    <cellStyle name="Normal 17 8 2 2 3 3" xfId="36133" xr:uid="{00000000-0005-0000-0000-000047460000}"/>
    <cellStyle name="Normal 17 8 2 2 4" xfId="18176" xr:uid="{00000000-0005-0000-0000-000048460000}"/>
    <cellStyle name="Normal 17 8 2 2 4 2" xfId="45088" xr:uid="{00000000-0005-0000-0000-000049460000}"/>
    <cellStyle name="Normal 17 8 2 2 5" xfId="31654" xr:uid="{00000000-0005-0000-0000-00004A460000}"/>
    <cellStyle name="Normal 17 8 2 3" xfId="11462" xr:uid="{00000000-0005-0000-0000-00004B460000}"/>
    <cellStyle name="Normal 17 8 2 3 2" xfId="24896" xr:uid="{00000000-0005-0000-0000-00004C460000}"/>
    <cellStyle name="Normal 17 8 2 3 2 2" xfId="51808" xr:uid="{00000000-0005-0000-0000-00004D460000}"/>
    <cellStyle name="Normal 17 8 2 3 3" xfId="38374" xr:uid="{00000000-0005-0000-0000-00004E460000}"/>
    <cellStyle name="Normal 17 8 2 4" xfId="6984" xr:uid="{00000000-0005-0000-0000-00004F460000}"/>
    <cellStyle name="Normal 17 8 2 4 2" xfId="20418" xr:uid="{00000000-0005-0000-0000-000050460000}"/>
    <cellStyle name="Normal 17 8 2 4 2 2" xfId="47330" xr:uid="{00000000-0005-0000-0000-000051460000}"/>
    <cellStyle name="Normal 17 8 2 4 3" xfId="33896" xr:uid="{00000000-0005-0000-0000-000052460000}"/>
    <cellStyle name="Normal 17 8 2 5" xfId="15939" xr:uid="{00000000-0005-0000-0000-000053460000}"/>
    <cellStyle name="Normal 17 8 2 5 2" xfId="42851" xr:uid="{00000000-0005-0000-0000-000054460000}"/>
    <cellStyle name="Normal 17 8 2 6" xfId="29417" xr:uid="{00000000-0005-0000-0000-000055460000}"/>
    <cellStyle name="Normal 17 8 3" xfId="3624" xr:uid="{00000000-0005-0000-0000-000056460000}"/>
    <cellStyle name="Normal 17 8 3 2" xfId="12581" xr:uid="{00000000-0005-0000-0000-000057460000}"/>
    <cellStyle name="Normal 17 8 3 2 2" xfId="26015" xr:uid="{00000000-0005-0000-0000-000058460000}"/>
    <cellStyle name="Normal 17 8 3 2 2 2" xfId="52927" xr:uid="{00000000-0005-0000-0000-000059460000}"/>
    <cellStyle name="Normal 17 8 3 2 3" xfId="39493" xr:uid="{00000000-0005-0000-0000-00005A460000}"/>
    <cellStyle name="Normal 17 8 3 3" xfId="8103" xr:uid="{00000000-0005-0000-0000-00005B460000}"/>
    <cellStyle name="Normal 17 8 3 3 2" xfId="21537" xr:uid="{00000000-0005-0000-0000-00005C460000}"/>
    <cellStyle name="Normal 17 8 3 3 2 2" xfId="48449" xr:uid="{00000000-0005-0000-0000-00005D460000}"/>
    <cellStyle name="Normal 17 8 3 3 3" xfId="35015" xr:uid="{00000000-0005-0000-0000-00005E460000}"/>
    <cellStyle name="Normal 17 8 3 4" xfId="17058" xr:uid="{00000000-0005-0000-0000-00005F460000}"/>
    <cellStyle name="Normal 17 8 3 4 2" xfId="43970" xr:uid="{00000000-0005-0000-0000-000060460000}"/>
    <cellStyle name="Normal 17 8 3 5" xfId="30536" xr:uid="{00000000-0005-0000-0000-000061460000}"/>
    <cellStyle name="Normal 17 8 4" xfId="10344" xr:uid="{00000000-0005-0000-0000-000062460000}"/>
    <cellStyle name="Normal 17 8 4 2" xfId="23778" xr:uid="{00000000-0005-0000-0000-000063460000}"/>
    <cellStyle name="Normal 17 8 4 2 2" xfId="50690" xr:uid="{00000000-0005-0000-0000-000064460000}"/>
    <cellStyle name="Normal 17 8 4 3" xfId="37256" xr:uid="{00000000-0005-0000-0000-000065460000}"/>
    <cellStyle name="Normal 17 8 5" xfId="5866" xr:uid="{00000000-0005-0000-0000-000066460000}"/>
    <cellStyle name="Normal 17 8 5 2" xfId="19300" xr:uid="{00000000-0005-0000-0000-000067460000}"/>
    <cellStyle name="Normal 17 8 5 2 2" xfId="46212" xr:uid="{00000000-0005-0000-0000-000068460000}"/>
    <cellStyle name="Normal 17 8 5 3" xfId="32778" xr:uid="{00000000-0005-0000-0000-000069460000}"/>
    <cellStyle name="Normal 17 8 6" xfId="14821" xr:uid="{00000000-0005-0000-0000-00006A460000}"/>
    <cellStyle name="Normal 17 8 6 2" xfId="41733" xr:uid="{00000000-0005-0000-0000-00006B460000}"/>
    <cellStyle name="Normal 17 8 7" xfId="28299" xr:uid="{00000000-0005-0000-0000-00006C460000}"/>
    <cellStyle name="Normal 17 9" xfId="1835" xr:uid="{00000000-0005-0000-0000-00006D460000}"/>
    <cellStyle name="Normal 17 9 2" xfId="4072" xr:uid="{00000000-0005-0000-0000-00006E460000}"/>
    <cellStyle name="Normal 17 9 2 2" xfId="13029" xr:uid="{00000000-0005-0000-0000-00006F460000}"/>
    <cellStyle name="Normal 17 9 2 2 2" xfId="26463" xr:uid="{00000000-0005-0000-0000-000070460000}"/>
    <cellStyle name="Normal 17 9 2 2 2 2" xfId="53375" xr:uid="{00000000-0005-0000-0000-000071460000}"/>
    <cellStyle name="Normal 17 9 2 2 3" xfId="39941" xr:uid="{00000000-0005-0000-0000-000072460000}"/>
    <cellStyle name="Normal 17 9 2 3" xfId="8551" xr:uid="{00000000-0005-0000-0000-000073460000}"/>
    <cellStyle name="Normal 17 9 2 3 2" xfId="21985" xr:uid="{00000000-0005-0000-0000-000074460000}"/>
    <cellStyle name="Normal 17 9 2 3 2 2" xfId="48897" xr:uid="{00000000-0005-0000-0000-000075460000}"/>
    <cellStyle name="Normal 17 9 2 3 3" xfId="35463" xr:uid="{00000000-0005-0000-0000-000076460000}"/>
    <cellStyle name="Normal 17 9 2 4" xfId="17506" xr:uid="{00000000-0005-0000-0000-000077460000}"/>
    <cellStyle name="Normal 17 9 2 4 2" xfId="44418" xr:uid="{00000000-0005-0000-0000-000078460000}"/>
    <cellStyle name="Normal 17 9 2 5" xfId="30984" xr:uid="{00000000-0005-0000-0000-000079460000}"/>
    <cellStyle name="Normal 17 9 3" xfId="10792" xr:uid="{00000000-0005-0000-0000-00007A460000}"/>
    <cellStyle name="Normal 17 9 3 2" xfId="24226" xr:uid="{00000000-0005-0000-0000-00007B460000}"/>
    <cellStyle name="Normal 17 9 3 2 2" xfId="51138" xr:uid="{00000000-0005-0000-0000-00007C460000}"/>
    <cellStyle name="Normal 17 9 3 3" xfId="37704" xr:uid="{00000000-0005-0000-0000-00007D460000}"/>
    <cellStyle name="Normal 17 9 4" xfId="6314" xr:uid="{00000000-0005-0000-0000-00007E460000}"/>
    <cellStyle name="Normal 17 9 4 2" xfId="19748" xr:uid="{00000000-0005-0000-0000-00007F460000}"/>
    <cellStyle name="Normal 17 9 4 2 2" xfId="46660" xr:uid="{00000000-0005-0000-0000-000080460000}"/>
    <cellStyle name="Normal 17 9 4 3" xfId="33226" xr:uid="{00000000-0005-0000-0000-000081460000}"/>
    <cellStyle name="Normal 17 9 5" xfId="15269" xr:uid="{00000000-0005-0000-0000-000082460000}"/>
    <cellStyle name="Normal 17 9 5 2" xfId="42181" xr:uid="{00000000-0005-0000-0000-000083460000}"/>
    <cellStyle name="Normal 17 9 6" xfId="28747" xr:uid="{00000000-0005-0000-0000-000084460000}"/>
    <cellStyle name="Normal 18" xfId="665" xr:uid="{00000000-0005-0000-0000-000085460000}"/>
    <cellStyle name="Normal 18 10" xfId="2955" xr:uid="{00000000-0005-0000-0000-000086460000}"/>
    <cellStyle name="Normal 18 10 2" xfId="11912" xr:uid="{00000000-0005-0000-0000-000087460000}"/>
    <cellStyle name="Normal 18 10 2 2" xfId="25346" xr:uid="{00000000-0005-0000-0000-000088460000}"/>
    <cellStyle name="Normal 18 10 2 2 2" xfId="52258" xr:uid="{00000000-0005-0000-0000-000089460000}"/>
    <cellStyle name="Normal 18 10 2 3" xfId="38824" xr:uid="{00000000-0005-0000-0000-00008A460000}"/>
    <cellStyle name="Normal 18 10 3" xfId="7434" xr:uid="{00000000-0005-0000-0000-00008B460000}"/>
    <cellStyle name="Normal 18 10 3 2" xfId="20868" xr:uid="{00000000-0005-0000-0000-00008C460000}"/>
    <cellStyle name="Normal 18 10 3 2 2" xfId="47780" xr:uid="{00000000-0005-0000-0000-00008D460000}"/>
    <cellStyle name="Normal 18 10 3 3" xfId="34346" xr:uid="{00000000-0005-0000-0000-00008E460000}"/>
    <cellStyle name="Normal 18 10 4" xfId="16389" xr:uid="{00000000-0005-0000-0000-00008F460000}"/>
    <cellStyle name="Normal 18 10 4 2" xfId="43301" xr:uid="{00000000-0005-0000-0000-000090460000}"/>
    <cellStyle name="Normal 18 10 5" xfId="29867" xr:uid="{00000000-0005-0000-0000-000091460000}"/>
    <cellStyle name="Normal 18 11" xfId="9675" xr:uid="{00000000-0005-0000-0000-000092460000}"/>
    <cellStyle name="Normal 18 11 2" xfId="23109" xr:uid="{00000000-0005-0000-0000-000093460000}"/>
    <cellStyle name="Normal 18 11 2 2" xfId="50021" xr:uid="{00000000-0005-0000-0000-000094460000}"/>
    <cellStyle name="Normal 18 11 3" xfId="36587" xr:uid="{00000000-0005-0000-0000-000095460000}"/>
    <cellStyle name="Normal 18 12" xfId="5197" xr:uid="{00000000-0005-0000-0000-000096460000}"/>
    <cellStyle name="Normal 18 12 2" xfId="18631" xr:uid="{00000000-0005-0000-0000-000097460000}"/>
    <cellStyle name="Normal 18 12 2 2" xfId="45543" xr:uid="{00000000-0005-0000-0000-000098460000}"/>
    <cellStyle name="Normal 18 12 3" xfId="32109" xr:uid="{00000000-0005-0000-0000-000099460000}"/>
    <cellStyle name="Normal 18 13" xfId="14152" xr:uid="{00000000-0005-0000-0000-00009A460000}"/>
    <cellStyle name="Normal 18 13 2" xfId="41064" xr:uid="{00000000-0005-0000-0000-00009B460000}"/>
    <cellStyle name="Normal 18 14" xfId="27630" xr:uid="{00000000-0005-0000-0000-00009C460000}"/>
    <cellStyle name="Normal 18 2" xfId="692" xr:uid="{00000000-0005-0000-0000-00009D460000}"/>
    <cellStyle name="Normal 18 2 10" xfId="5217" xr:uid="{00000000-0005-0000-0000-00009E460000}"/>
    <cellStyle name="Normal 18 2 10 2" xfId="18651" xr:uid="{00000000-0005-0000-0000-00009F460000}"/>
    <cellStyle name="Normal 18 2 10 2 2" xfId="45563" xr:uid="{00000000-0005-0000-0000-0000A0460000}"/>
    <cellStyle name="Normal 18 2 10 3" xfId="32129" xr:uid="{00000000-0005-0000-0000-0000A1460000}"/>
    <cellStyle name="Normal 18 2 11" xfId="14172" xr:uid="{00000000-0005-0000-0000-0000A2460000}"/>
    <cellStyle name="Normal 18 2 11 2" xfId="41084" xr:uid="{00000000-0005-0000-0000-0000A3460000}"/>
    <cellStyle name="Normal 18 2 12" xfId="27650" xr:uid="{00000000-0005-0000-0000-0000A4460000}"/>
    <cellStyle name="Normal 18 2 2" xfId="836" xr:uid="{00000000-0005-0000-0000-0000A5460000}"/>
    <cellStyle name="Normal 18 2 2 10" xfId="27794" xr:uid="{00000000-0005-0000-0000-0000A6460000}"/>
    <cellStyle name="Normal 18 2 2 2" xfId="1104" xr:uid="{00000000-0005-0000-0000-0000A7460000}"/>
    <cellStyle name="Normal 18 2 2 2 2" xfId="1775" xr:uid="{00000000-0005-0000-0000-0000A8460000}"/>
    <cellStyle name="Normal 18 2 2 2 2 2" xfId="2893" xr:uid="{00000000-0005-0000-0000-0000A9460000}"/>
    <cellStyle name="Normal 18 2 2 2 2 2 2" xfId="5130" xr:uid="{00000000-0005-0000-0000-0000AA460000}"/>
    <cellStyle name="Normal 18 2 2 2 2 2 2 2" xfId="14087" xr:uid="{00000000-0005-0000-0000-0000AB460000}"/>
    <cellStyle name="Normal 18 2 2 2 2 2 2 2 2" xfId="27521" xr:uid="{00000000-0005-0000-0000-0000AC460000}"/>
    <cellStyle name="Normal 18 2 2 2 2 2 2 2 2 2" xfId="54433" xr:uid="{00000000-0005-0000-0000-0000AD460000}"/>
    <cellStyle name="Normal 18 2 2 2 2 2 2 2 3" xfId="40999" xr:uid="{00000000-0005-0000-0000-0000AE460000}"/>
    <cellStyle name="Normal 18 2 2 2 2 2 2 3" xfId="9609" xr:uid="{00000000-0005-0000-0000-0000AF460000}"/>
    <cellStyle name="Normal 18 2 2 2 2 2 2 3 2" xfId="23043" xr:uid="{00000000-0005-0000-0000-0000B0460000}"/>
    <cellStyle name="Normal 18 2 2 2 2 2 2 3 2 2" xfId="49955" xr:uid="{00000000-0005-0000-0000-0000B1460000}"/>
    <cellStyle name="Normal 18 2 2 2 2 2 2 3 3" xfId="36521" xr:uid="{00000000-0005-0000-0000-0000B2460000}"/>
    <cellStyle name="Normal 18 2 2 2 2 2 2 4" xfId="18564" xr:uid="{00000000-0005-0000-0000-0000B3460000}"/>
    <cellStyle name="Normal 18 2 2 2 2 2 2 4 2" xfId="45476" xr:uid="{00000000-0005-0000-0000-0000B4460000}"/>
    <cellStyle name="Normal 18 2 2 2 2 2 2 5" xfId="32042" xr:uid="{00000000-0005-0000-0000-0000B5460000}"/>
    <cellStyle name="Normal 18 2 2 2 2 2 3" xfId="11850" xr:uid="{00000000-0005-0000-0000-0000B6460000}"/>
    <cellStyle name="Normal 18 2 2 2 2 2 3 2" xfId="25284" xr:uid="{00000000-0005-0000-0000-0000B7460000}"/>
    <cellStyle name="Normal 18 2 2 2 2 2 3 2 2" xfId="52196" xr:uid="{00000000-0005-0000-0000-0000B8460000}"/>
    <cellStyle name="Normal 18 2 2 2 2 2 3 3" xfId="38762" xr:uid="{00000000-0005-0000-0000-0000B9460000}"/>
    <cellStyle name="Normal 18 2 2 2 2 2 4" xfId="7372" xr:uid="{00000000-0005-0000-0000-0000BA460000}"/>
    <cellStyle name="Normal 18 2 2 2 2 2 4 2" xfId="20806" xr:uid="{00000000-0005-0000-0000-0000BB460000}"/>
    <cellStyle name="Normal 18 2 2 2 2 2 4 2 2" xfId="47718" xr:uid="{00000000-0005-0000-0000-0000BC460000}"/>
    <cellStyle name="Normal 18 2 2 2 2 2 4 3" xfId="34284" xr:uid="{00000000-0005-0000-0000-0000BD460000}"/>
    <cellStyle name="Normal 18 2 2 2 2 2 5" xfId="16327" xr:uid="{00000000-0005-0000-0000-0000BE460000}"/>
    <cellStyle name="Normal 18 2 2 2 2 2 5 2" xfId="43239" xr:uid="{00000000-0005-0000-0000-0000BF460000}"/>
    <cellStyle name="Normal 18 2 2 2 2 2 6" xfId="29805" xr:uid="{00000000-0005-0000-0000-0000C0460000}"/>
    <cellStyle name="Normal 18 2 2 2 2 3" xfId="4012" xr:uid="{00000000-0005-0000-0000-0000C1460000}"/>
    <cellStyle name="Normal 18 2 2 2 2 3 2" xfId="12969" xr:uid="{00000000-0005-0000-0000-0000C2460000}"/>
    <cellStyle name="Normal 18 2 2 2 2 3 2 2" xfId="26403" xr:uid="{00000000-0005-0000-0000-0000C3460000}"/>
    <cellStyle name="Normal 18 2 2 2 2 3 2 2 2" xfId="53315" xr:uid="{00000000-0005-0000-0000-0000C4460000}"/>
    <cellStyle name="Normal 18 2 2 2 2 3 2 3" xfId="39881" xr:uid="{00000000-0005-0000-0000-0000C5460000}"/>
    <cellStyle name="Normal 18 2 2 2 2 3 3" xfId="8491" xr:uid="{00000000-0005-0000-0000-0000C6460000}"/>
    <cellStyle name="Normal 18 2 2 2 2 3 3 2" xfId="21925" xr:uid="{00000000-0005-0000-0000-0000C7460000}"/>
    <cellStyle name="Normal 18 2 2 2 2 3 3 2 2" xfId="48837" xr:uid="{00000000-0005-0000-0000-0000C8460000}"/>
    <cellStyle name="Normal 18 2 2 2 2 3 3 3" xfId="35403" xr:uid="{00000000-0005-0000-0000-0000C9460000}"/>
    <cellStyle name="Normal 18 2 2 2 2 3 4" xfId="17446" xr:uid="{00000000-0005-0000-0000-0000CA460000}"/>
    <cellStyle name="Normal 18 2 2 2 2 3 4 2" xfId="44358" xr:uid="{00000000-0005-0000-0000-0000CB460000}"/>
    <cellStyle name="Normal 18 2 2 2 2 3 5" xfId="30924" xr:uid="{00000000-0005-0000-0000-0000CC460000}"/>
    <cellStyle name="Normal 18 2 2 2 2 4" xfId="10732" xr:uid="{00000000-0005-0000-0000-0000CD460000}"/>
    <cellStyle name="Normal 18 2 2 2 2 4 2" xfId="24166" xr:uid="{00000000-0005-0000-0000-0000CE460000}"/>
    <cellStyle name="Normal 18 2 2 2 2 4 2 2" xfId="51078" xr:uid="{00000000-0005-0000-0000-0000CF460000}"/>
    <cellStyle name="Normal 18 2 2 2 2 4 3" xfId="37644" xr:uid="{00000000-0005-0000-0000-0000D0460000}"/>
    <cellStyle name="Normal 18 2 2 2 2 5" xfId="6254" xr:uid="{00000000-0005-0000-0000-0000D1460000}"/>
    <cellStyle name="Normal 18 2 2 2 2 5 2" xfId="19688" xr:uid="{00000000-0005-0000-0000-0000D2460000}"/>
    <cellStyle name="Normal 18 2 2 2 2 5 2 2" xfId="46600" xr:uid="{00000000-0005-0000-0000-0000D3460000}"/>
    <cellStyle name="Normal 18 2 2 2 2 5 3" xfId="33166" xr:uid="{00000000-0005-0000-0000-0000D4460000}"/>
    <cellStyle name="Normal 18 2 2 2 2 6" xfId="15209" xr:uid="{00000000-0005-0000-0000-0000D5460000}"/>
    <cellStyle name="Normal 18 2 2 2 2 6 2" xfId="42121" xr:uid="{00000000-0005-0000-0000-0000D6460000}"/>
    <cellStyle name="Normal 18 2 2 2 2 7" xfId="28687" xr:uid="{00000000-0005-0000-0000-0000D7460000}"/>
    <cellStyle name="Normal 18 2 2 2 3" xfId="2223" xr:uid="{00000000-0005-0000-0000-0000D8460000}"/>
    <cellStyle name="Normal 18 2 2 2 3 2" xfId="4460" xr:uid="{00000000-0005-0000-0000-0000D9460000}"/>
    <cellStyle name="Normal 18 2 2 2 3 2 2" xfId="13417" xr:uid="{00000000-0005-0000-0000-0000DA460000}"/>
    <cellStyle name="Normal 18 2 2 2 3 2 2 2" xfId="26851" xr:uid="{00000000-0005-0000-0000-0000DB460000}"/>
    <cellStyle name="Normal 18 2 2 2 3 2 2 2 2" xfId="53763" xr:uid="{00000000-0005-0000-0000-0000DC460000}"/>
    <cellStyle name="Normal 18 2 2 2 3 2 2 3" xfId="40329" xr:uid="{00000000-0005-0000-0000-0000DD460000}"/>
    <cellStyle name="Normal 18 2 2 2 3 2 3" xfId="8939" xr:uid="{00000000-0005-0000-0000-0000DE460000}"/>
    <cellStyle name="Normal 18 2 2 2 3 2 3 2" xfId="22373" xr:uid="{00000000-0005-0000-0000-0000DF460000}"/>
    <cellStyle name="Normal 18 2 2 2 3 2 3 2 2" xfId="49285" xr:uid="{00000000-0005-0000-0000-0000E0460000}"/>
    <cellStyle name="Normal 18 2 2 2 3 2 3 3" xfId="35851" xr:uid="{00000000-0005-0000-0000-0000E1460000}"/>
    <cellStyle name="Normal 18 2 2 2 3 2 4" xfId="17894" xr:uid="{00000000-0005-0000-0000-0000E2460000}"/>
    <cellStyle name="Normal 18 2 2 2 3 2 4 2" xfId="44806" xr:uid="{00000000-0005-0000-0000-0000E3460000}"/>
    <cellStyle name="Normal 18 2 2 2 3 2 5" xfId="31372" xr:uid="{00000000-0005-0000-0000-0000E4460000}"/>
    <cellStyle name="Normal 18 2 2 2 3 3" xfId="11180" xr:uid="{00000000-0005-0000-0000-0000E5460000}"/>
    <cellStyle name="Normal 18 2 2 2 3 3 2" xfId="24614" xr:uid="{00000000-0005-0000-0000-0000E6460000}"/>
    <cellStyle name="Normal 18 2 2 2 3 3 2 2" xfId="51526" xr:uid="{00000000-0005-0000-0000-0000E7460000}"/>
    <cellStyle name="Normal 18 2 2 2 3 3 3" xfId="38092" xr:uid="{00000000-0005-0000-0000-0000E8460000}"/>
    <cellStyle name="Normal 18 2 2 2 3 4" xfId="6702" xr:uid="{00000000-0005-0000-0000-0000E9460000}"/>
    <cellStyle name="Normal 18 2 2 2 3 4 2" xfId="20136" xr:uid="{00000000-0005-0000-0000-0000EA460000}"/>
    <cellStyle name="Normal 18 2 2 2 3 4 2 2" xfId="47048" xr:uid="{00000000-0005-0000-0000-0000EB460000}"/>
    <cellStyle name="Normal 18 2 2 2 3 4 3" xfId="33614" xr:uid="{00000000-0005-0000-0000-0000EC460000}"/>
    <cellStyle name="Normal 18 2 2 2 3 5" xfId="15657" xr:uid="{00000000-0005-0000-0000-0000ED460000}"/>
    <cellStyle name="Normal 18 2 2 2 3 5 2" xfId="42569" xr:uid="{00000000-0005-0000-0000-0000EE460000}"/>
    <cellStyle name="Normal 18 2 2 2 3 6" xfId="29135" xr:uid="{00000000-0005-0000-0000-0000EF460000}"/>
    <cellStyle name="Normal 18 2 2 2 4" xfId="3342" xr:uid="{00000000-0005-0000-0000-0000F0460000}"/>
    <cellStyle name="Normal 18 2 2 2 4 2" xfId="12299" xr:uid="{00000000-0005-0000-0000-0000F1460000}"/>
    <cellStyle name="Normal 18 2 2 2 4 2 2" xfId="25733" xr:uid="{00000000-0005-0000-0000-0000F2460000}"/>
    <cellStyle name="Normal 18 2 2 2 4 2 2 2" xfId="52645" xr:uid="{00000000-0005-0000-0000-0000F3460000}"/>
    <cellStyle name="Normal 18 2 2 2 4 2 3" xfId="39211" xr:uid="{00000000-0005-0000-0000-0000F4460000}"/>
    <cellStyle name="Normal 18 2 2 2 4 3" xfId="7821" xr:uid="{00000000-0005-0000-0000-0000F5460000}"/>
    <cellStyle name="Normal 18 2 2 2 4 3 2" xfId="21255" xr:uid="{00000000-0005-0000-0000-0000F6460000}"/>
    <cellStyle name="Normal 18 2 2 2 4 3 2 2" xfId="48167" xr:uid="{00000000-0005-0000-0000-0000F7460000}"/>
    <cellStyle name="Normal 18 2 2 2 4 3 3" xfId="34733" xr:uid="{00000000-0005-0000-0000-0000F8460000}"/>
    <cellStyle name="Normal 18 2 2 2 4 4" xfId="16776" xr:uid="{00000000-0005-0000-0000-0000F9460000}"/>
    <cellStyle name="Normal 18 2 2 2 4 4 2" xfId="43688" xr:uid="{00000000-0005-0000-0000-0000FA460000}"/>
    <cellStyle name="Normal 18 2 2 2 4 5" xfId="30254" xr:uid="{00000000-0005-0000-0000-0000FB460000}"/>
    <cellStyle name="Normal 18 2 2 2 5" xfId="10062" xr:uid="{00000000-0005-0000-0000-0000FC460000}"/>
    <cellStyle name="Normal 18 2 2 2 5 2" xfId="23496" xr:uid="{00000000-0005-0000-0000-0000FD460000}"/>
    <cellStyle name="Normal 18 2 2 2 5 2 2" xfId="50408" xr:uid="{00000000-0005-0000-0000-0000FE460000}"/>
    <cellStyle name="Normal 18 2 2 2 5 3" xfId="36974" xr:uid="{00000000-0005-0000-0000-0000FF460000}"/>
    <cellStyle name="Normal 18 2 2 2 6" xfId="5584" xr:uid="{00000000-0005-0000-0000-000000470000}"/>
    <cellStyle name="Normal 18 2 2 2 6 2" xfId="19018" xr:uid="{00000000-0005-0000-0000-000001470000}"/>
    <cellStyle name="Normal 18 2 2 2 6 2 2" xfId="45930" xr:uid="{00000000-0005-0000-0000-000002470000}"/>
    <cellStyle name="Normal 18 2 2 2 6 3" xfId="32496" xr:uid="{00000000-0005-0000-0000-000003470000}"/>
    <cellStyle name="Normal 18 2 2 2 7" xfId="14539" xr:uid="{00000000-0005-0000-0000-000004470000}"/>
    <cellStyle name="Normal 18 2 2 2 7 2" xfId="41451" xr:uid="{00000000-0005-0000-0000-000005470000}"/>
    <cellStyle name="Normal 18 2 2 2 8" xfId="28017" xr:uid="{00000000-0005-0000-0000-000006470000}"/>
    <cellStyle name="Normal 18 2 2 3" xfId="1329" xr:uid="{00000000-0005-0000-0000-000007470000}"/>
    <cellStyle name="Normal 18 2 2 3 2" xfId="2447" xr:uid="{00000000-0005-0000-0000-000008470000}"/>
    <cellStyle name="Normal 18 2 2 3 2 2" xfId="4684" xr:uid="{00000000-0005-0000-0000-000009470000}"/>
    <cellStyle name="Normal 18 2 2 3 2 2 2" xfId="13641" xr:uid="{00000000-0005-0000-0000-00000A470000}"/>
    <cellStyle name="Normal 18 2 2 3 2 2 2 2" xfId="27075" xr:uid="{00000000-0005-0000-0000-00000B470000}"/>
    <cellStyle name="Normal 18 2 2 3 2 2 2 2 2" xfId="53987" xr:uid="{00000000-0005-0000-0000-00000C470000}"/>
    <cellStyle name="Normal 18 2 2 3 2 2 2 3" xfId="40553" xr:uid="{00000000-0005-0000-0000-00000D470000}"/>
    <cellStyle name="Normal 18 2 2 3 2 2 3" xfId="9163" xr:uid="{00000000-0005-0000-0000-00000E470000}"/>
    <cellStyle name="Normal 18 2 2 3 2 2 3 2" xfId="22597" xr:uid="{00000000-0005-0000-0000-00000F470000}"/>
    <cellStyle name="Normal 18 2 2 3 2 2 3 2 2" xfId="49509" xr:uid="{00000000-0005-0000-0000-000010470000}"/>
    <cellStyle name="Normal 18 2 2 3 2 2 3 3" xfId="36075" xr:uid="{00000000-0005-0000-0000-000011470000}"/>
    <cellStyle name="Normal 18 2 2 3 2 2 4" xfId="18118" xr:uid="{00000000-0005-0000-0000-000012470000}"/>
    <cellStyle name="Normal 18 2 2 3 2 2 4 2" xfId="45030" xr:uid="{00000000-0005-0000-0000-000013470000}"/>
    <cellStyle name="Normal 18 2 2 3 2 2 5" xfId="31596" xr:uid="{00000000-0005-0000-0000-000014470000}"/>
    <cellStyle name="Normal 18 2 2 3 2 3" xfId="11404" xr:uid="{00000000-0005-0000-0000-000015470000}"/>
    <cellStyle name="Normal 18 2 2 3 2 3 2" xfId="24838" xr:uid="{00000000-0005-0000-0000-000016470000}"/>
    <cellStyle name="Normal 18 2 2 3 2 3 2 2" xfId="51750" xr:uid="{00000000-0005-0000-0000-000017470000}"/>
    <cellStyle name="Normal 18 2 2 3 2 3 3" xfId="38316" xr:uid="{00000000-0005-0000-0000-000018470000}"/>
    <cellStyle name="Normal 18 2 2 3 2 4" xfId="6926" xr:uid="{00000000-0005-0000-0000-000019470000}"/>
    <cellStyle name="Normal 18 2 2 3 2 4 2" xfId="20360" xr:uid="{00000000-0005-0000-0000-00001A470000}"/>
    <cellStyle name="Normal 18 2 2 3 2 4 2 2" xfId="47272" xr:uid="{00000000-0005-0000-0000-00001B470000}"/>
    <cellStyle name="Normal 18 2 2 3 2 4 3" xfId="33838" xr:uid="{00000000-0005-0000-0000-00001C470000}"/>
    <cellStyle name="Normal 18 2 2 3 2 5" xfId="15881" xr:uid="{00000000-0005-0000-0000-00001D470000}"/>
    <cellStyle name="Normal 18 2 2 3 2 5 2" xfId="42793" xr:uid="{00000000-0005-0000-0000-00001E470000}"/>
    <cellStyle name="Normal 18 2 2 3 2 6" xfId="29359" xr:uid="{00000000-0005-0000-0000-00001F470000}"/>
    <cellStyle name="Normal 18 2 2 3 3" xfId="3566" xr:uid="{00000000-0005-0000-0000-000020470000}"/>
    <cellStyle name="Normal 18 2 2 3 3 2" xfId="12523" xr:uid="{00000000-0005-0000-0000-000021470000}"/>
    <cellStyle name="Normal 18 2 2 3 3 2 2" xfId="25957" xr:uid="{00000000-0005-0000-0000-000022470000}"/>
    <cellStyle name="Normal 18 2 2 3 3 2 2 2" xfId="52869" xr:uid="{00000000-0005-0000-0000-000023470000}"/>
    <cellStyle name="Normal 18 2 2 3 3 2 3" xfId="39435" xr:uid="{00000000-0005-0000-0000-000024470000}"/>
    <cellStyle name="Normal 18 2 2 3 3 3" xfId="8045" xr:uid="{00000000-0005-0000-0000-000025470000}"/>
    <cellStyle name="Normal 18 2 2 3 3 3 2" xfId="21479" xr:uid="{00000000-0005-0000-0000-000026470000}"/>
    <cellStyle name="Normal 18 2 2 3 3 3 2 2" xfId="48391" xr:uid="{00000000-0005-0000-0000-000027470000}"/>
    <cellStyle name="Normal 18 2 2 3 3 3 3" xfId="34957" xr:uid="{00000000-0005-0000-0000-000028470000}"/>
    <cellStyle name="Normal 18 2 2 3 3 4" xfId="17000" xr:uid="{00000000-0005-0000-0000-000029470000}"/>
    <cellStyle name="Normal 18 2 2 3 3 4 2" xfId="43912" xr:uid="{00000000-0005-0000-0000-00002A470000}"/>
    <cellStyle name="Normal 18 2 2 3 3 5" xfId="30478" xr:uid="{00000000-0005-0000-0000-00002B470000}"/>
    <cellStyle name="Normal 18 2 2 3 4" xfId="10286" xr:uid="{00000000-0005-0000-0000-00002C470000}"/>
    <cellStyle name="Normal 18 2 2 3 4 2" xfId="23720" xr:uid="{00000000-0005-0000-0000-00002D470000}"/>
    <cellStyle name="Normal 18 2 2 3 4 2 2" xfId="50632" xr:uid="{00000000-0005-0000-0000-00002E470000}"/>
    <cellStyle name="Normal 18 2 2 3 4 3" xfId="37198" xr:uid="{00000000-0005-0000-0000-00002F470000}"/>
    <cellStyle name="Normal 18 2 2 3 5" xfId="5808" xr:uid="{00000000-0005-0000-0000-000030470000}"/>
    <cellStyle name="Normal 18 2 2 3 5 2" xfId="19242" xr:uid="{00000000-0005-0000-0000-000031470000}"/>
    <cellStyle name="Normal 18 2 2 3 5 2 2" xfId="46154" xr:uid="{00000000-0005-0000-0000-000032470000}"/>
    <cellStyle name="Normal 18 2 2 3 5 3" xfId="32720" xr:uid="{00000000-0005-0000-0000-000033470000}"/>
    <cellStyle name="Normal 18 2 2 3 6" xfId="14763" xr:uid="{00000000-0005-0000-0000-000034470000}"/>
    <cellStyle name="Normal 18 2 2 3 6 2" xfId="41675" xr:uid="{00000000-0005-0000-0000-000035470000}"/>
    <cellStyle name="Normal 18 2 2 3 7" xfId="28241" xr:uid="{00000000-0005-0000-0000-000036470000}"/>
    <cellStyle name="Normal 18 2 2 4" xfId="1552" xr:uid="{00000000-0005-0000-0000-000037470000}"/>
    <cellStyle name="Normal 18 2 2 4 2" xfId="2670" xr:uid="{00000000-0005-0000-0000-000038470000}"/>
    <cellStyle name="Normal 18 2 2 4 2 2" xfId="4907" xr:uid="{00000000-0005-0000-0000-000039470000}"/>
    <cellStyle name="Normal 18 2 2 4 2 2 2" xfId="13864" xr:uid="{00000000-0005-0000-0000-00003A470000}"/>
    <cellStyle name="Normal 18 2 2 4 2 2 2 2" xfId="27298" xr:uid="{00000000-0005-0000-0000-00003B470000}"/>
    <cellStyle name="Normal 18 2 2 4 2 2 2 2 2" xfId="54210" xr:uid="{00000000-0005-0000-0000-00003C470000}"/>
    <cellStyle name="Normal 18 2 2 4 2 2 2 3" xfId="40776" xr:uid="{00000000-0005-0000-0000-00003D470000}"/>
    <cellStyle name="Normal 18 2 2 4 2 2 3" xfId="9386" xr:uid="{00000000-0005-0000-0000-00003E470000}"/>
    <cellStyle name="Normal 18 2 2 4 2 2 3 2" xfId="22820" xr:uid="{00000000-0005-0000-0000-00003F470000}"/>
    <cellStyle name="Normal 18 2 2 4 2 2 3 2 2" xfId="49732" xr:uid="{00000000-0005-0000-0000-000040470000}"/>
    <cellStyle name="Normal 18 2 2 4 2 2 3 3" xfId="36298" xr:uid="{00000000-0005-0000-0000-000041470000}"/>
    <cellStyle name="Normal 18 2 2 4 2 2 4" xfId="18341" xr:uid="{00000000-0005-0000-0000-000042470000}"/>
    <cellStyle name="Normal 18 2 2 4 2 2 4 2" xfId="45253" xr:uid="{00000000-0005-0000-0000-000043470000}"/>
    <cellStyle name="Normal 18 2 2 4 2 2 5" xfId="31819" xr:uid="{00000000-0005-0000-0000-000044470000}"/>
    <cellStyle name="Normal 18 2 2 4 2 3" xfId="11627" xr:uid="{00000000-0005-0000-0000-000045470000}"/>
    <cellStyle name="Normal 18 2 2 4 2 3 2" xfId="25061" xr:uid="{00000000-0005-0000-0000-000046470000}"/>
    <cellStyle name="Normal 18 2 2 4 2 3 2 2" xfId="51973" xr:uid="{00000000-0005-0000-0000-000047470000}"/>
    <cellStyle name="Normal 18 2 2 4 2 3 3" xfId="38539" xr:uid="{00000000-0005-0000-0000-000048470000}"/>
    <cellStyle name="Normal 18 2 2 4 2 4" xfId="7149" xr:uid="{00000000-0005-0000-0000-000049470000}"/>
    <cellStyle name="Normal 18 2 2 4 2 4 2" xfId="20583" xr:uid="{00000000-0005-0000-0000-00004A470000}"/>
    <cellStyle name="Normal 18 2 2 4 2 4 2 2" xfId="47495" xr:uid="{00000000-0005-0000-0000-00004B470000}"/>
    <cellStyle name="Normal 18 2 2 4 2 4 3" xfId="34061" xr:uid="{00000000-0005-0000-0000-00004C470000}"/>
    <cellStyle name="Normal 18 2 2 4 2 5" xfId="16104" xr:uid="{00000000-0005-0000-0000-00004D470000}"/>
    <cellStyle name="Normal 18 2 2 4 2 5 2" xfId="43016" xr:uid="{00000000-0005-0000-0000-00004E470000}"/>
    <cellStyle name="Normal 18 2 2 4 2 6" xfId="29582" xr:uid="{00000000-0005-0000-0000-00004F470000}"/>
    <cellStyle name="Normal 18 2 2 4 3" xfId="3789" xr:uid="{00000000-0005-0000-0000-000050470000}"/>
    <cellStyle name="Normal 18 2 2 4 3 2" xfId="12746" xr:uid="{00000000-0005-0000-0000-000051470000}"/>
    <cellStyle name="Normal 18 2 2 4 3 2 2" xfId="26180" xr:uid="{00000000-0005-0000-0000-000052470000}"/>
    <cellStyle name="Normal 18 2 2 4 3 2 2 2" xfId="53092" xr:uid="{00000000-0005-0000-0000-000053470000}"/>
    <cellStyle name="Normal 18 2 2 4 3 2 3" xfId="39658" xr:uid="{00000000-0005-0000-0000-000054470000}"/>
    <cellStyle name="Normal 18 2 2 4 3 3" xfId="8268" xr:uid="{00000000-0005-0000-0000-000055470000}"/>
    <cellStyle name="Normal 18 2 2 4 3 3 2" xfId="21702" xr:uid="{00000000-0005-0000-0000-000056470000}"/>
    <cellStyle name="Normal 18 2 2 4 3 3 2 2" xfId="48614" xr:uid="{00000000-0005-0000-0000-000057470000}"/>
    <cellStyle name="Normal 18 2 2 4 3 3 3" xfId="35180" xr:uid="{00000000-0005-0000-0000-000058470000}"/>
    <cellStyle name="Normal 18 2 2 4 3 4" xfId="17223" xr:uid="{00000000-0005-0000-0000-000059470000}"/>
    <cellStyle name="Normal 18 2 2 4 3 4 2" xfId="44135" xr:uid="{00000000-0005-0000-0000-00005A470000}"/>
    <cellStyle name="Normal 18 2 2 4 3 5" xfId="30701" xr:uid="{00000000-0005-0000-0000-00005B470000}"/>
    <cellStyle name="Normal 18 2 2 4 4" xfId="10509" xr:uid="{00000000-0005-0000-0000-00005C470000}"/>
    <cellStyle name="Normal 18 2 2 4 4 2" xfId="23943" xr:uid="{00000000-0005-0000-0000-00005D470000}"/>
    <cellStyle name="Normal 18 2 2 4 4 2 2" xfId="50855" xr:uid="{00000000-0005-0000-0000-00005E470000}"/>
    <cellStyle name="Normal 18 2 2 4 4 3" xfId="37421" xr:uid="{00000000-0005-0000-0000-00005F470000}"/>
    <cellStyle name="Normal 18 2 2 4 5" xfId="6031" xr:uid="{00000000-0005-0000-0000-000060470000}"/>
    <cellStyle name="Normal 18 2 2 4 5 2" xfId="19465" xr:uid="{00000000-0005-0000-0000-000061470000}"/>
    <cellStyle name="Normal 18 2 2 4 5 2 2" xfId="46377" xr:uid="{00000000-0005-0000-0000-000062470000}"/>
    <cellStyle name="Normal 18 2 2 4 5 3" xfId="32943" xr:uid="{00000000-0005-0000-0000-000063470000}"/>
    <cellStyle name="Normal 18 2 2 4 6" xfId="14986" xr:uid="{00000000-0005-0000-0000-000064470000}"/>
    <cellStyle name="Normal 18 2 2 4 6 2" xfId="41898" xr:uid="{00000000-0005-0000-0000-000065470000}"/>
    <cellStyle name="Normal 18 2 2 4 7" xfId="28464" xr:uid="{00000000-0005-0000-0000-000066470000}"/>
    <cellStyle name="Normal 18 2 2 5" xfId="2000" xr:uid="{00000000-0005-0000-0000-000067470000}"/>
    <cellStyle name="Normal 18 2 2 5 2" xfId="4237" xr:uid="{00000000-0005-0000-0000-000068470000}"/>
    <cellStyle name="Normal 18 2 2 5 2 2" xfId="13194" xr:uid="{00000000-0005-0000-0000-000069470000}"/>
    <cellStyle name="Normal 18 2 2 5 2 2 2" xfId="26628" xr:uid="{00000000-0005-0000-0000-00006A470000}"/>
    <cellStyle name="Normal 18 2 2 5 2 2 2 2" xfId="53540" xr:uid="{00000000-0005-0000-0000-00006B470000}"/>
    <cellStyle name="Normal 18 2 2 5 2 2 3" xfId="40106" xr:uid="{00000000-0005-0000-0000-00006C470000}"/>
    <cellStyle name="Normal 18 2 2 5 2 3" xfId="8716" xr:uid="{00000000-0005-0000-0000-00006D470000}"/>
    <cellStyle name="Normal 18 2 2 5 2 3 2" xfId="22150" xr:uid="{00000000-0005-0000-0000-00006E470000}"/>
    <cellStyle name="Normal 18 2 2 5 2 3 2 2" xfId="49062" xr:uid="{00000000-0005-0000-0000-00006F470000}"/>
    <cellStyle name="Normal 18 2 2 5 2 3 3" xfId="35628" xr:uid="{00000000-0005-0000-0000-000070470000}"/>
    <cellStyle name="Normal 18 2 2 5 2 4" xfId="17671" xr:uid="{00000000-0005-0000-0000-000071470000}"/>
    <cellStyle name="Normal 18 2 2 5 2 4 2" xfId="44583" xr:uid="{00000000-0005-0000-0000-000072470000}"/>
    <cellStyle name="Normal 18 2 2 5 2 5" xfId="31149" xr:uid="{00000000-0005-0000-0000-000073470000}"/>
    <cellStyle name="Normal 18 2 2 5 3" xfId="10957" xr:uid="{00000000-0005-0000-0000-000074470000}"/>
    <cellStyle name="Normal 18 2 2 5 3 2" xfId="24391" xr:uid="{00000000-0005-0000-0000-000075470000}"/>
    <cellStyle name="Normal 18 2 2 5 3 2 2" xfId="51303" xr:uid="{00000000-0005-0000-0000-000076470000}"/>
    <cellStyle name="Normal 18 2 2 5 3 3" xfId="37869" xr:uid="{00000000-0005-0000-0000-000077470000}"/>
    <cellStyle name="Normal 18 2 2 5 4" xfId="6479" xr:uid="{00000000-0005-0000-0000-000078470000}"/>
    <cellStyle name="Normal 18 2 2 5 4 2" xfId="19913" xr:uid="{00000000-0005-0000-0000-000079470000}"/>
    <cellStyle name="Normal 18 2 2 5 4 2 2" xfId="46825" xr:uid="{00000000-0005-0000-0000-00007A470000}"/>
    <cellStyle name="Normal 18 2 2 5 4 3" xfId="33391" xr:uid="{00000000-0005-0000-0000-00007B470000}"/>
    <cellStyle name="Normal 18 2 2 5 5" xfId="15434" xr:uid="{00000000-0005-0000-0000-00007C470000}"/>
    <cellStyle name="Normal 18 2 2 5 5 2" xfId="42346" xr:uid="{00000000-0005-0000-0000-00007D470000}"/>
    <cellStyle name="Normal 18 2 2 5 6" xfId="28912" xr:uid="{00000000-0005-0000-0000-00007E470000}"/>
    <cellStyle name="Normal 18 2 2 6" xfId="3119" xr:uid="{00000000-0005-0000-0000-00007F470000}"/>
    <cellStyle name="Normal 18 2 2 6 2" xfId="12076" xr:uid="{00000000-0005-0000-0000-000080470000}"/>
    <cellStyle name="Normal 18 2 2 6 2 2" xfId="25510" xr:uid="{00000000-0005-0000-0000-000081470000}"/>
    <cellStyle name="Normal 18 2 2 6 2 2 2" xfId="52422" xr:uid="{00000000-0005-0000-0000-000082470000}"/>
    <cellStyle name="Normal 18 2 2 6 2 3" xfId="38988" xr:uid="{00000000-0005-0000-0000-000083470000}"/>
    <cellStyle name="Normal 18 2 2 6 3" xfId="7598" xr:uid="{00000000-0005-0000-0000-000084470000}"/>
    <cellStyle name="Normal 18 2 2 6 3 2" xfId="21032" xr:uid="{00000000-0005-0000-0000-000085470000}"/>
    <cellStyle name="Normal 18 2 2 6 3 2 2" xfId="47944" xr:uid="{00000000-0005-0000-0000-000086470000}"/>
    <cellStyle name="Normal 18 2 2 6 3 3" xfId="34510" xr:uid="{00000000-0005-0000-0000-000087470000}"/>
    <cellStyle name="Normal 18 2 2 6 4" xfId="16553" xr:uid="{00000000-0005-0000-0000-000088470000}"/>
    <cellStyle name="Normal 18 2 2 6 4 2" xfId="43465" xr:uid="{00000000-0005-0000-0000-000089470000}"/>
    <cellStyle name="Normal 18 2 2 6 5" xfId="30031" xr:uid="{00000000-0005-0000-0000-00008A470000}"/>
    <cellStyle name="Normal 18 2 2 7" xfId="9839" xr:uid="{00000000-0005-0000-0000-00008B470000}"/>
    <cellStyle name="Normal 18 2 2 7 2" xfId="23273" xr:uid="{00000000-0005-0000-0000-00008C470000}"/>
    <cellStyle name="Normal 18 2 2 7 2 2" xfId="50185" xr:uid="{00000000-0005-0000-0000-00008D470000}"/>
    <cellStyle name="Normal 18 2 2 7 3" xfId="36751" xr:uid="{00000000-0005-0000-0000-00008E470000}"/>
    <cellStyle name="Normal 18 2 2 8" xfId="5361" xr:uid="{00000000-0005-0000-0000-00008F470000}"/>
    <cellStyle name="Normal 18 2 2 8 2" xfId="18795" xr:uid="{00000000-0005-0000-0000-000090470000}"/>
    <cellStyle name="Normal 18 2 2 8 2 2" xfId="45707" xr:uid="{00000000-0005-0000-0000-000091470000}"/>
    <cellStyle name="Normal 18 2 2 8 3" xfId="32273" xr:uid="{00000000-0005-0000-0000-000092470000}"/>
    <cellStyle name="Normal 18 2 2 9" xfId="14316" xr:uid="{00000000-0005-0000-0000-000093470000}"/>
    <cellStyle name="Normal 18 2 2 9 2" xfId="41228" xr:uid="{00000000-0005-0000-0000-000094470000}"/>
    <cellStyle name="Normal 18 2 3" xfId="764" xr:uid="{00000000-0005-0000-0000-000095470000}"/>
    <cellStyle name="Normal 18 2 3 10" xfId="27722" xr:uid="{00000000-0005-0000-0000-000096470000}"/>
    <cellStyle name="Normal 18 2 3 2" xfId="1032" xr:uid="{00000000-0005-0000-0000-000097470000}"/>
    <cellStyle name="Normal 18 2 3 2 2" xfId="1703" xr:uid="{00000000-0005-0000-0000-000098470000}"/>
    <cellStyle name="Normal 18 2 3 2 2 2" xfId="2821" xr:uid="{00000000-0005-0000-0000-000099470000}"/>
    <cellStyle name="Normal 18 2 3 2 2 2 2" xfId="5058" xr:uid="{00000000-0005-0000-0000-00009A470000}"/>
    <cellStyle name="Normal 18 2 3 2 2 2 2 2" xfId="14015" xr:uid="{00000000-0005-0000-0000-00009B470000}"/>
    <cellStyle name="Normal 18 2 3 2 2 2 2 2 2" xfId="27449" xr:uid="{00000000-0005-0000-0000-00009C470000}"/>
    <cellStyle name="Normal 18 2 3 2 2 2 2 2 2 2" xfId="54361" xr:uid="{00000000-0005-0000-0000-00009D470000}"/>
    <cellStyle name="Normal 18 2 3 2 2 2 2 2 3" xfId="40927" xr:uid="{00000000-0005-0000-0000-00009E470000}"/>
    <cellStyle name="Normal 18 2 3 2 2 2 2 3" xfId="9537" xr:uid="{00000000-0005-0000-0000-00009F470000}"/>
    <cellStyle name="Normal 18 2 3 2 2 2 2 3 2" xfId="22971" xr:uid="{00000000-0005-0000-0000-0000A0470000}"/>
    <cellStyle name="Normal 18 2 3 2 2 2 2 3 2 2" xfId="49883" xr:uid="{00000000-0005-0000-0000-0000A1470000}"/>
    <cellStyle name="Normal 18 2 3 2 2 2 2 3 3" xfId="36449" xr:uid="{00000000-0005-0000-0000-0000A2470000}"/>
    <cellStyle name="Normal 18 2 3 2 2 2 2 4" xfId="18492" xr:uid="{00000000-0005-0000-0000-0000A3470000}"/>
    <cellStyle name="Normal 18 2 3 2 2 2 2 4 2" xfId="45404" xr:uid="{00000000-0005-0000-0000-0000A4470000}"/>
    <cellStyle name="Normal 18 2 3 2 2 2 2 5" xfId="31970" xr:uid="{00000000-0005-0000-0000-0000A5470000}"/>
    <cellStyle name="Normal 18 2 3 2 2 2 3" xfId="11778" xr:uid="{00000000-0005-0000-0000-0000A6470000}"/>
    <cellStyle name="Normal 18 2 3 2 2 2 3 2" xfId="25212" xr:uid="{00000000-0005-0000-0000-0000A7470000}"/>
    <cellStyle name="Normal 18 2 3 2 2 2 3 2 2" xfId="52124" xr:uid="{00000000-0005-0000-0000-0000A8470000}"/>
    <cellStyle name="Normal 18 2 3 2 2 2 3 3" xfId="38690" xr:uid="{00000000-0005-0000-0000-0000A9470000}"/>
    <cellStyle name="Normal 18 2 3 2 2 2 4" xfId="7300" xr:uid="{00000000-0005-0000-0000-0000AA470000}"/>
    <cellStyle name="Normal 18 2 3 2 2 2 4 2" xfId="20734" xr:uid="{00000000-0005-0000-0000-0000AB470000}"/>
    <cellStyle name="Normal 18 2 3 2 2 2 4 2 2" xfId="47646" xr:uid="{00000000-0005-0000-0000-0000AC470000}"/>
    <cellStyle name="Normal 18 2 3 2 2 2 4 3" xfId="34212" xr:uid="{00000000-0005-0000-0000-0000AD470000}"/>
    <cellStyle name="Normal 18 2 3 2 2 2 5" xfId="16255" xr:uid="{00000000-0005-0000-0000-0000AE470000}"/>
    <cellStyle name="Normal 18 2 3 2 2 2 5 2" xfId="43167" xr:uid="{00000000-0005-0000-0000-0000AF470000}"/>
    <cellStyle name="Normal 18 2 3 2 2 2 6" xfId="29733" xr:uid="{00000000-0005-0000-0000-0000B0470000}"/>
    <cellStyle name="Normal 18 2 3 2 2 3" xfId="3940" xr:uid="{00000000-0005-0000-0000-0000B1470000}"/>
    <cellStyle name="Normal 18 2 3 2 2 3 2" xfId="12897" xr:uid="{00000000-0005-0000-0000-0000B2470000}"/>
    <cellStyle name="Normal 18 2 3 2 2 3 2 2" xfId="26331" xr:uid="{00000000-0005-0000-0000-0000B3470000}"/>
    <cellStyle name="Normal 18 2 3 2 2 3 2 2 2" xfId="53243" xr:uid="{00000000-0005-0000-0000-0000B4470000}"/>
    <cellStyle name="Normal 18 2 3 2 2 3 2 3" xfId="39809" xr:uid="{00000000-0005-0000-0000-0000B5470000}"/>
    <cellStyle name="Normal 18 2 3 2 2 3 3" xfId="8419" xr:uid="{00000000-0005-0000-0000-0000B6470000}"/>
    <cellStyle name="Normal 18 2 3 2 2 3 3 2" xfId="21853" xr:uid="{00000000-0005-0000-0000-0000B7470000}"/>
    <cellStyle name="Normal 18 2 3 2 2 3 3 2 2" xfId="48765" xr:uid="{00000000-0005-0000-0000-0000B8470000}"/>
    <cellStyle name="Normal 18 2 3 2 2 3 3 3" xfId="35331" xr:uid="{00000000-0005-0000-0000-0000B9470000}"/>
    <cellStyle name="Normal 18 2 3 2 2 3 4" xfId="17374" xr:uid="{00000000-0005-0000-0000-0000BA470000}"/>
    <cellStyle name="Normal 18 2 3 2 2 3 4 2" xfId="44286" xr:uid="{00000000-0005-0000-0000-0000BB470000}"/>
    <cellStyle name="Normal 18 2 3 2 2 3 5" xfId="30852" xr:uid="{00000000-0005-0000-0000-0000BC470000}"/>
    <cellStyle name="Normal 18 2 3 2 2 4" xfId="10660" xr:uid="{00000000-0005-0000-0000-0000BD470000}"/>
    <cellStyle name="Normal 18 2 3 2 2 4 2" xfId="24094" xr:uid="{00000000-0005-0000-0000-0000BE470000}"/>
    <cellStyle name="Normal 18 2 3 2 2 4 2 2" xfId="51006" xr:uid="{00000000-0005-0000-0000-0000BF470000}"/>
    <cellStyle name="Normal 18 2 3 2 2 4 3" xfId="37572" xr:uid="{00000000-0005-0000-0000-0000C0470000}"/>
    <cellStyle name="Normal 18 2 3 2 2 5" xfId="6182" xr:uid="{00000000-0005-0000-0000-0000C1470000}"/>
    <cellStyle name="Normal 18 2 3 2 2 5 2" xfId="19616" xr:uid="{00000000-0005-0000-0000-0000C2470000}"/>
    <cellStyle name="Normal 18 2 3 2 2 5 2 2" xfId="46528" xr:uid="{00000000-0005-0000-0000-0000C3470000}"/>
    <cellStyle name="Normal 18 2 3 2 2 5 3" xfId="33094" xr:uid="{00000000-0005-0000-0000-0000C4470000}"/>
    <cellStyle name="Normal 18 2 3 2 2 6" xfId="15137" xr:uid="{00000000-0005-0000-0000-0000C5470000}"/>
    <cellStyle name="Normal 18 2 3 2 2 6 2" xfId="42049" xr:uid="{00000000-0005-0000-0000-0000C6470000}"/>
    <cellStyle name="Normal 18 2 3 2 2 7" xfId="28615" xr:uid="{00000000-0005-0000-0000-0000C7470000}"/>
    <cellStyle name="Normal 18 2 3 2 3" xfId="2151" xr:uid="{00000000-0005-0000-0000-0000C8470000}"/>
    <cellStyle name="Normal 18 2 3 2 3 2" xfId="4388" xr:uid="{00000000-0005-0000-0000-0000C9470000}"/>
    <cellStyle name="Normal 18 2 3 2 3 2 2" xfId="13345" xr:uid="{00000000-0005-0000-0000-0000CA470000}"/>
    <cellStyle name="Normal 18 2 3 2 3 2 2 2" xfId="26779" xr:uid="{00000000-0005-0000-0000-0000CB470000}"/>
    <cellStyle name="Normal 18 2 3 2 3 2 2 2 2" xfId="53691" xr:uid="{00000000-0005-0000-0000-0000CC470000}"/>
    <cellStyle name="Normal 18 2 3 2 3 2 2 3" xfId="40257" xr:uid="{00000000-0005-0000-0000-0000CD470000}"/>
    <cellStyle name="Normal 18 2 3 2 3 2 3" xfId="8867" xr:uid="{00000000-0005-0000-0000-0000CE470000}"/>
    <cellStyle name="Normal 18 2 3 2 3 2 3 2" xfId="22301" xr:uid="{00000000-0005-0000-0000-0000CF470000}"/>
    <cellStyle name="Normal 18 2 3 2 3 2 3 2 2" xfId="49213" xr:uid="{00000000-0005-0000-0000-0000D0470000}"/>
    <cellStyle name="Normal 18 2 3 2 3 2 3 3" xfId="35779" xr:uid="{00000000-0005-0000-0000-0000D1470000}"/>
    <cellStyle name="Normal 18 2 3 2 3 2 4" xfId="17822" xr:uid="{00000000-0005-0000-0000-0000D2470000}"/>
    <cellStyle name="Normal 18 2 3 2 3 2 4 2" xfId="44734" xr:uid="{00000000-0005-0000-0000-0000D3470000}"/>
    <cellStyle name="Normal 18 2 3 2 3 2 5" xfId="31300" xr:uid="{00000000-0005-0000-0000-0000D4470000}"/>
    <cellStyle name="Normal 18 2 3 2 3 3" xfId="11108" xr:uid="{00000000-0005-0000-0000-0000D5470000}"/>
    <cellStyle name="Normal 18 2 3 2 3 3 2" xfId="24542" xr:uid="{00000000-0005-0000-0000-0000D6470000}"/>
    <cellStyle name="Normal 18 2 3 2 3 3 2 2" xfId="51454" xr:uid="{00000000-0005-0000-0000-0000D7470000}"/>
    <cellStyle name="Normal 18 2 3 2 3 3 3" xfId="38020" xr:uid="{00000000-0005-0000-0000-0000D8470000}"/>
    <cellStyle name="Normal 18 2 3 2 3 4" xfId="6630" xr:uid="{00000000-0005-0000-0000-0000D9470000}"/>
    <cellStyle name="Normal 18 2 3 2 3 4 2" xfId="20064" xr:uid="{00000000-0005-0000-0000-0000DA470000}"/>
    <cellStyle name="Normal 18 2 3 2 3 4 2 2" xfId="46976" xr:uid="{00000000-0005-0000-0000-0000DB470000}"/>
    <cellStyle name="Normal 18 2 3 2 3 4 3" xfId="33542" xr:uid="{00000000-0005-0000-0000-0000DC470000}"/>
    <cellStyle name="Normal 18 2 3 2 3 5" xfId="15585" xr:uid="{00000000-0005-0000-0000-0000DD470000}"/>
    <cellStyle name="Normal 18 2 3 2 3 5 2" xfId="42497" xr:uid="{00000000-0005-0000-0000-0000DE470000}"/>
    <cellStyle name="Normal 18 2 3 2 3 6" xfId="29063" xr:uid="{00000000-0005-0000-0000-0000DF470000}"/>
    <cellStyle name="Normal 18 2 3 2 4" xfId="3270" xr:uid="{00000000-0005-0000-0000-0000E0470000}"/>
    <cellStyle name="Normal 18 2 3 2 4 2" xfId="12227" xr:uid="{00000000-0005-0000-0000-0000E1470000}"/>
    <cellStyle name="Normal 18 2 3 2 4 2 2" xfId="25661" xr:uid="{00000000-0005-0000-0000-0000E2470000}"/>
    <cellStyle name="Normal 18 2 3 2 4 2 2 2" xfId="52573" xr:uid="{00000000-0005-0000-0000-0000E3470000}"/>
    <cellStyle name="Normal 18 2 3 2 4 2 3" xfId="39139" xr:uid="{00000000-0005-0000-0000-0000E4470000}"/>
    <cellStyle name="Normal 18 2 3 2 4 3" xfId="7749" xr:uid="{00000000-0005-0000-0000-0000E5470000}"/>
    <cellStyle name="Normal 18 2 3 2 4 3 2" xfId="21183" xr:uid="{00000000-0005-0000-0000-0000E6470000}"/>
    <cellStyle name="Normal 18 2 3 2 4 3 2 2" xfId="48095" xr:uid="{00000000-0005-0000-0000-0000E7470000}"/>
    <cellStyle name="Normal 18 2 3 2 4 3 3" xfId="34661" xr:uid="{00000000-0005-0000-0000-0000E8470000}"/>
    <cellStyle name="Normal 18 2 3 2 4 4" xfId="16704" xr:uid="{00000000-0005-0000-0000-0000E9470000}"/>
    <cellStyle name="Normal 18 2 3 2 4 4 2" xfId="43616" xr:uid="{00000000-0005-0000-0000-0000EA470000}"/>
    <cellStyle name="Normal 18 2 3 2 4 5" xfId="30182" xr:uid="{00000000-0005-0000-0000-0000EB470000}"/>
    <cellStyle name="Normal 18 2 3 2 5" xfId="9990" xr:uid="{00000000-0005-0000-0000-0000EC470000}"/>
    <cellStyle name="Normal 18 2 3 2 5 2" xfId="23424" xr:uid="{00000000-0005-0000-0000-0000ED470000}"/>
    <cellStyle name="Normal 18 2 3 2 5 2 2" xfId="50336" xr:uid="{00000000-0005-0000-0000-0000EE470000}"/>
    <cellStyle name="Normal 18 2 3 2 5 3" xfId="36902" xr:uid="{00000000-0005-0000-0000-0000EF470000}"/>
    <cellStyle name="Normal 18 2 3 2 6" xfId="5512" xr:uid="{00000000-0005-0000-0000-0000F0470000}"/>
    <cellStyle name="Normal 18 2 3 2 6 2" xfId="18946" xr:uid="{00000000-0005-0000-0000-0000F1470000}"/>
    <cellStyle name="Normal 18 2 3 2 6 2 2" xfId="45858" xr:uid="{00000000-0005-0000-0000-0000F2470000}"/>
    <cellStyle name="Normal 18 2 3 2 6 3" xfId="32424" xr:uid="{00000000-0005-0000-0000-0000F3470000}"/>
    <cellStyle name="Normal 18 2 3 2 7" xfId="14467" xr:uid="{00000000-0005-0000-0000-0000F4470000}"/>
    <cellStyle name="Normal 18 2 3 2 7 2" xfId="41379" xr:uid="{00000000-0005-0000-0000-0000F5470000}"/>
    <cellStyle name="Normal 18 2 3 2 8" xfId="27945" xr:uid="{00000000-0005-0000-0000-0000F6470000}"/>
    <cellStyle name="Normal 18 2 3 3" xfId="1257" xr:uid="{00000000-0005-0000-0000-0000F7470000}"/>
    <cellStyle name="Normal 18 2 3 3 2" xfId="2375" xr:uid="{00000000-0005-0000-0000-0000F8470000}"/>
    <cellStyle name="Normal 18 2 3 3 2 2" xfId="4612" xr:uid="{00000000-0005-0000-0000-0000F9470000}"/>
    <cellStyle name="Normal 18 2 3 3 2 2 2" xfId="13569" xr:uid="{00000000-0005-0000-0000-0000FA470000}"/>
    <cellStyle name="Normal 18 2 3 3 2 2 2 2" xfId="27003" xr:uid="{00000000-0005-0000-0000-0000FB470000}"/>
    <cellStyle name="Normal 18 2 3 3 2 2 2 2 2" xfId="53915" xr:uid="{00000000-0005-0000-0000-0000FC470000}"/>
    <cellStyle name="Normal 18 2 3 3 2 2 2 3" xfId="40481" xr:uid="{00000000-0005-0000-0000-0000FD470000}"/>
    <cellStyle name="Normal 18 2 3 3 2 2 3" xfId="9091" xr:uid="{00000000-0005-0000-0000-0000FE470000}"/>
    <cellStyle name="Normal 18 2 3 3 2 2 3 2" xfId="22525" xr:uid="{00000000-0005-0000-0000-0000FF470000}"/>
    <cellStyle name="Normal 18 2 3 3 2 2 3 2 2" xfId="49437" xr:uid="{00000000-0005-0000-0000-000000480000}"/>
    <cellStyle name="Normal 18 2 3 3 2 2 3 3" xfId="36003" xr:uid="{00000000-0005-0000-0000-000001480000}"/>
    <cellStyle name="Normal 18 2 3 3 2 2 4" xfId="18046" xr:uid="{00000000-0005-0000-0000-000002480000}"/>
    <cellStyle name="Normal 18 2 3 3 2 2 4 2" xfId="44958" xr:uid="{00000000-0005-0000-0000-000003480000}"/>
    <cellStyle name="Normal 18 2 3 3 2 2 5" xfId="31524" xr:uid="{00000000-0005-0000-0000-000004480000}"/>
    <cellStyle name="Normal 18 2 3 3 2 3" xfId="11332" xr:uid="{00000000-0005-0000-0000-000005480000}"/>
    <cellStyle name="Normal 18 2 3 3 2 3 2" xfId="24766" xr:uid="{00000000-0005-0000-0000-000006480000}"/>
    <cellStyle name="Normal 18 2 3 3 2 3 2 2" xfId="51678" xr:uid="{00000000-0005-0000-0000-000007480000}"/>
    <cellStyle name="Normal 18 2 3 3 2 3 3" xfId="38244" xr:uid="{00000000-0005-0000-0000-000008480000}"/>
    <cellStyle name="Normal 18 2 3 3 2 4" xfId="6854" xr:uid="{00000000-0005-0000-0000-000009480000}"/>
    <cellStyle name="Normal 18 2 3 3 2 4 2" xfId="20288" xr:uid="{00000000-0005-0000-0000-00000A480000}"/>
    <cellStyle name="Normal 18 2 3 3 2 4 2 2" xfId="47200" xr:uid="{00000000-0005-0000-0000-00000B480000}"/>
    <cellStyle name="Normal 18 2 3 3 2 4 3" xfId="33766" xr:uid="{00000000-0005-0000-0000-00000C480000}"/>
    <cellStyle name="Normal 18 2 3 3 2 5" xfId="15809" xr:uid="{00000000-0005-0000-0000-00000D480000}"/>
    <cellStyle name="Normal 18 2 3 3 2 5 2" xfId="42721" xr:uid="{00000000-0005-0000-0000-00000E480000}"/>
    <cellStyle name="Normal 18 2 3 3 2 6" xfId="29287" xr:uid="{00000000-0005-0000-0000-00000F480000}"/>
    <cellStyle name="Normal 18 2 3 3 3" xfId="3494" xr:uid="{00000000-0005-0000-0000-000010480000}"/>
    <cellStyle name="Normal 18 2 3 3 3 2" xfId="12451" xr:uid="{00000000-0005-0000-0000-000011480000}"/>
    <cellStyle name="Normal 18 2 3 3 3 2 2" xfId="25885" xr:uid="{00000000-0005-0000-0000-000012480000}"/>
    <cellStyle name="Normal 18 2 3 3 3 2 2 2" xfId="52797" xr:uid="{00000000-0005-0000-0000-000013480000}"/>
    <cellStyle name="Normal 18 2 3 3 3 2 3" xfId="39363" xr:uid="{00000000-0005-0000-0000-000014480000}"/>
    <cellStyle name="Normal 18 2 3 3 3 3" xfId="7973" xr:uid="{00000000-0005-0000-0000-000015480000}"/>
    <cellStyle name="Normal 18 2 3 3 3 3 2" xfId="21407" xr:uid="{00000000-0005-0000-0000-000016480000}"/>
    <cellStyle name="Normal 18 2 3 3 3 3 2 2" xfId="48319" xr:uid="{00000000-0005-0000-0000-000017480000}"/>
    <cellStyle name="Normal 18 2 3 3 3 3 3" xfId="34885" xr:uid="{00000000-0005-0000-0000-000018480000}"/>
    <cellStyle name="Normal 18 2 3 3 3 4" xfId="16928" xr:uid="{00000000-0005-0000-0000-000019480000}"/>
    <cellStyle name="Normal 18 2 3 3 3 4 2" xfId="43840" xr:uid="{00000000-0005-0000-0000-00001A480000}"/>
    <cellStyle name="Normal 18 2 3 3 3 5" xfId="30406" xr:uid="{00000000-0005-0000-0000-00001B480000}"/>
    <cellStyle name="Normal 18 2 3 3 4" xfId="10214" xr:uid="{00000000-0005-0000-0000-00001C480000}"/>
    <cellStyle name="Normal 18 2 3 3 4 2" xfId="23648" xr:uid="{00000000-0005-0000-0000-00001D480000}"/>
    <cellStyle name="Normal 18 2 3 3 4 2 2" xfId="50560" xr:uid="{00000000-0005-0000-0000-00001E480000}"/>
    <cellStyle name="Normal 18 2 3 3 4 3" xfId="37126" xr:uid="{00000000-0005-0000-0000-00001F480000}"/>
    <cellStyle name="Normal 18 2 3 3 5" xfId="5736" xr:uid="{00000000-0005-0000-0000-000020480000}"/>
    <cellStyle name="Normal 18 2 3 3 5 2" xfId="19170" xr:uid="{00000000-0005-0000-0000-000021480000}"/>
    <cellStyle name="Normal 18 2 3 3 5 2 2" xfId="46082" xr:uid="{00000000-0005-0000-0000-000022480000}"/>
    <cellStyle name="Normal 18 2 3 3 5 3" xfId="32648" xr:uid="{00000000-0005-0000-0000-000023480000}"/>
    <cellStyle name="Normal 18 2 3 3 6" xfId="14691" xr:uid="{00000000-0005-0000-0000-000024480000}"/>
    <cellStyle name="Normal 18 2 3 3 6 2" xfId="41603" xr:uid="{00000000-0005-0000-0000-000025480000}"/>
    <cellStyle name="Normal 18 2 3 3 7" xfId="28169" xr:uid="{00000000-0005-0000-0000-000026480000}"/>
    <cellStyle name="Normal 18 2 3 4" xfId="1480" xr:uid="{00000000-0005-0000-0000-000027480000}"/>
    <cellStyle name="Normal 18 2 3 4 2" xfId="2598" xr:uid="{00000000-0005-0000-0000-000028480000}"/>
    <cellStyle name="Normal 18 2 3 4 2 2" xfId="4835" xr:uid="{00000000-0005-0000-0000-000029480000}"/>
    <cellStyle name="Normal 18 2 3 4 2 2 2" xfId="13792" xr:uid="{00000000-0005-0000-0000-00002A480000}"/>
    <cellStyle name="Normal 18 2 3 4 2 2 2 2" xfId="27226" xr:uid="{00000000-0005-0000-0000-00002B480000}"/>
    <cellStyle name="Normal 18 2 3 4 2 2 2 2 2" xfId="54138" xr:uid="{00000000-0005-0000-0000-00002C480000}"/>
    <cellStyle name="Normal 18 2 3 4 2 2 2 3" xfId="40704" xr:uid="{00000000-0005-0000-0000-00002D480000}"/>
    <cellStyle name="Normal 18 2 3 4 2 2 3" xfId="9314" xr:uid="{00000000-0005-0000-0000-00002E480000}"/>
    <cellStyle name="Normal 18 2 3 4 2 2 3 2" xfId="22748" xr:uid="{00000000-0005-0000-0000-00002F480000}"/>
    <cellStyle name="Normal 18 2 3 4 2 2 3 2 2" xfId="49660" xr:uid="{00000000-0005-0000-0000-000030480000}"/>
    <cellStyle name="Normal 18 2 3 4 2 2 3 3" xfId="36226" xr:uid="{00000000-0005-0000-0000-000031480000}"/>
    <cellStyle name="Normal 18 2 3 4 2 2 4" xfId="18269" xr:uid="{00000000-0005-0000-0000-000032480000}"/>
    <cellStyle name="Normal 18 2 3 4 2 2 4 2" xfId="45181" xr:uid="{00000000-0005-0000-0000-000033480000}"/>
    <cellStyle name="Normal 18 2 3 4 2 2 5" xfId="31747" xr:uid="{00000000-0005-0000-0000-000034480000}"/>
    <cellStyle name="Normal 18 2 3 4 2 3" xfId="11555" xr:uid="{00000000-0005-0000-0000-000035480000}"/>
    <cellStyle name="Normal 18 2 3 4 2 3 2" xfId="24989" xr:uid="{00000000-0005-0000-0000-000036480000}"/>
    <cellStyle name="Normal 18 2 3 4 2 3 2 2" xfId="51901" xr:uid="{00000000-0005-0000-0000-000037480000}"/>
    <cellStyle name="Normal 18 2 3 4 2 3 3" xfId="38467" xr:uid="{00000000-0005-0000-0000-000038480000}"/>
    <cellStyle name="Normal 18 2 3 4 2 4" xfId="7077" xr:uid="{00000000-0005-0000-0000-000039480000}"/>
    <cellStyle name="Normal 18 2 3 4 2 4 2" xfId="20511" xr:uid="{00000000-0005-0000-0000-00003A480000}"/>
    <cellStyle name="Normal 18 2 3 4 2 4 2 2" xfId="47423" xr:uid="{00000000-0005-0000-0000-00003B480000}"/>
    <cellStyle name="Normal 18 2 3 4 2 4 3" xfId="33989" xr:uid="{00000000-0005-0000-0000-00003C480000}"/>
    <cellStyle name="Normal 18 2 3 4 2 5" xfId="16032" xr:uid="{00000000-0005-0000-0000-00003D480000}"/>
    <cellStyle name="Normal 18 2 3 4 2 5 2" xfId="42944" xr:uid="{00000000-0005-0000-0000-00003E480000}"/>
    <cellStyle name="Normal 18 2 3 4 2 6" xfId="29510" xr:uid="{00000000-0005-0000-0000-00003F480000}"/>
    <cellStyle name="Normal 18 2 3 4 3" xfId="3717" xr:uid="{00000000-0005-0000-0000-000040480000}"/>
    <cellStyle name="Normal 18 2 3 4 3 2" xfId="12674" xr:uid="{00000000-0005-0000-0000-000041480000}"/>
    <cellStyle name="Normal 18 2 3 4 3 2 2" xfId="26108" xr:uid="{00000000-0005-0000-0000-000042480000}"/>
    <cellStyle name="Normal 18 2 3 4 3 2 2 2" xfId="53020" xr:uid="{00000000-0005-0000-0000-000043480000}"/>
    <cellStyle name="Normal 18 2 3 4 3 2 3" xfId="39586" xr:uid="{00000000-0005-0000-0000-000044480000}"/>
    <cellStyle name="Normal 18 2 3 4 3 3" xfId="8196" xr:uid="{00000000-0005-0000-0000-000045480000}"/>
    <cellStyle name="Normal 18 2 3 4 3 3 2" xfId="21630" xr:uid="{00000000-0005-0000-0000-000046480000}"/>
    <cellStyle name="Normal 18 2 3 4 3 3 2 2" xfId="48542" xr:uid="{00000000-0005-0000-0000-000047480000}"/>
    <cellStyle name="Normal 18 2 3 4 3 3 3" xfId="35108" xr:uid="{00000000-0005-0000-0000-000048480000}"/>
    <cellStyle name="Normal 18 2 3 4 3 4" xfId="17151" xr:uid="{00000000-0005-0000-0000-000049480000}"/>
    <cellStyle name="Normal 18 2 3 4 3 4 2" xfId="44063" xr:uid="{00000000-0005-0000-0000-00004A480000}"/>
    <cellStyle name="Normal 18 2 3 4 3 5" xfId="30629" xr:uid="{00000000-0005-0000-0000-00004B480000}"/>
    <cellStyle name="Normal 18 2 3 4 4" xfId="10437" xr:uid="{00000000-0005-0000-0000-00004C480000}"/>
    <cellStyle name="Normal 18 2 3 4 4 2" xfId="23871" xr:uid="{00000000-0005-0000-0000-00004D480000}"/>
    <cellStyle name="Normal 18 2 3 4 4 2 2" xfId="50783" xr:uid="{00000000-0005-0000-0000-00004E480000}"/>
    <cellStyle name="Normal 18 2 3 4 4 3" xfId="37349" xr:uid="{00000000-0005-0000-0000-00004F480000}"/>
    <cellStyle name="Normal 18 2 3 4 5" xfId="5959" xr:uid="{00000000-0005-0000-0000-000050480000}"/>
    <cellStyle name="Normal 18 2 3 4 5 2" xfId="19393" xr:uid="{00000000-0005-0000-0000-000051480000}"/>
    <cellStyle name="Normal 18 2 3 4 5 2 2" xfId="46305" xr:uid="{00000000-0005-0000-0000-000052480000}"/>
    <cellStyle name="Normal 18 2 3 4 5 3" xfId="32871" xr:uid="{00000000-0005-0000-0000-000053480000}"/>
    <cellStyle name="Normal 18 2 3 4 6" xfId="14914" xr:uid="{00000000-0005-0000-0000-000054480000}"/>
    <cellStyle name="Normal 18 2 3 4 6 2" xfId="41826" xr:uid="{00000000-0005-0000-0000-000055480000}"/>
    <cellStyle name="Normal 18 2 3 4 7" xfId="28392" xr:uid="{00000000-0005-0000-0000-000056480000}"/>
    <cellStyle name="Normal 18 2 3 5" xfId="1928" xr:uid="{00000000-0005-0000-0000-000057480000}"/>
    <cellStyle name="Normal 18 2 3 5 2" xfId="4165" xr:uid="{00000000-0005-0000-0000-000058480000}"/>
    <cellStyle name="Normal 18 2 3 5 2 2" xfId="13122" xr:uid="{00000000-0005-0000-0000-000059480000}"/>
    <cellStyle name="Normal 18 2 3 5 2 2 2" xfId="26556" xr:uid="{00000000-0005-0000-0000-00005A480000}"/>
    <cellStyle name="Normal 18 2 3 5 2 2 2 2" xfId="53468" xr:uid="{00000000-0005-0000-0000-00005B480000}"/>
    <cellStyle name="Normal 18 2 3 5 2 2 3" xfId="40034" xr:uid="{00000000-0005-0000-0000-00005C480000}"/>
    <cellStyle name="Normal 18 2 3 5 2 3" xfId="8644" xr:uid="{00000000-0005-0000-0000-00005D480000}"/>
    <cellStyle name="Normal 18 2 3 5 2 3 2" xfId="22078" xr:uid="{00000000-0005-0000-0000-00005E480000}"/>
    <cellStyle name="Normal 18 2 3 5 2 3 2 2" xfId="48990" xr:uid="{00000000-0005-0000-0000-00005F480000}"/>
    <cellStyle name="Normal 18 2 3 5 2 3 3" xfId="35556" xr:uid="{00000000-0005-0000-0000-000060480000}"/>
    <cellStyle name="Normal 18 2 3 5 2 4" xfId="17599" xr:uid="{00000000-0005-0000-0000-000061480000}"/>
    <cellStyle name="Normal 18 2 3 5 2 4 2" xfId="44511" xr:uid="{00000000-0005-0000-0000-000062480000}"/>
    <cellStyle name="Normal 18 2 3 5 2 5" xfId="31077" xr:uid="{00000000-0005-0000-0000-000063480000}"/>
    <cellStyle name="Normal 18 2 3 5 3" xfId="10885" xr:uid="{00000000-0005-0000-0000-000064480000}"/>
    <cellStyle name="Normal 18 2 3 5 3 2" xfId="24319" xr:uid="{00000000-0005-0000-0000-000065480000}"/>
    <cellStyle name="Normal 18 2 3 5 3 2 2" xfId="51231" xr:uid="{00000000-0005-0000-0000-000066480000}"/>
    <cellStyle name="Normal 18 2 3 5 3 3" xfId="37797" xr:uid="{00000000-0005-0000-0000-000067480000}"/>
    <cellStyle name="Normal 18 2 3 5 4" xfId="6407" xr:uid="{00000000-0005-0000-0000-000068480000}"/>
    <cellStyle name="Normal 18 2 3 5 4 2" xfId="19841" xr:uid="{00000000-0005-0000-0000-000069480000}"/>
    <cellStyle name="Normal 18 2 3 5 4 2 2" xfId="46753" xr:uid="{00000000-0005-0000-0000-00006A480000}"/>
    <cellStyle name="Normal 18 2 3 5 4 3" xfId="33319" xr:uid="{00000000-0005-0000-0000-00006B480000}"/>
    <cellStyle name="Normal 18 2 3 5 5" xfId="15362" xr:uid="{00000000-0005-0000-0000-00006C480000}"/>
    <cellStyle name="Normal 18 2 3 5 5 2" xfId="42274" xr:uid="{00000000-0005-0000-0000-00006D480000}"/>
    <cellStyle name="Normal 18 2 3 5 6" xfId="28840" xr:uid="{00000000-0005-0000-0000-00006E480000}"/>
    <cellStyle name="Normal 18 2 3 6" xfId="3047" xr:uid="{00000000-0005-0000-0000-00006F480000}"/>
    <cellStyle name="Normal 18 2 3 6 2" xfId="12004" xr:uid="{00000000-0005-0000-0000-000070480000}"/>
    <cellStyle name="Normal 18 2 3 6 2 2" xfId="25438" xr:uid="{00000000-0005-0000-0000-000071480000}"/>
    <cellStyle name="Normal 18 2 3 6 2 2 2" xfId="52350" xr:uid="{00000000-0005-0000-0000-000072480000}"/>
    <cellStyle name="Normal 18 2 3 6 2 3" xfId="38916" xr:uid="{00000000-0005-0000-0000-000073480000}"/>
    <cellStyle name="Normal 18 2 3 6 3" xfId="7526" xr:uid="{00000000-0005-0000-0000-000074480000}"/>
    <cellStyle name="Normal 18 2 3 6 3 2" xfId="20960" xr:uid="{00000000-0005-0000-0000-000075480000}"/>
    <cellStyle name="Normal 18 2 3 6 3 2 2" xfId="47872" xr:uid="{00000000-0005-0000-0000-000076480000}"/>
    <cellStyle name="Normal 18 2 3 6 3 3" xfId="34438" xr:uid="{00000000-0005-0000-0000-000077480000}"/>
    <cellStyle name="Normal 18 2 3 6 4" xfId="16481" xr:uid="{00000000-0005-0000-0000-000078480000}"/>
    <cellStyle name="Normal 18 2 3 6 4 2" xfId="43393" xr:uid="{00000000-0005-0000-0000-000079480000}"/>
    <cellStyle name="Normal 18 2 3 6 5" xfId="29959" xr:uid="{00000000-0005-0000-0000-00007A480000}"/>
    <cellStyle name="Normal 18 2 3 7" xfId="9767" xr:uid="{00000000-0005-0000-0000-00007B480000}"/>
    <cellStyle name="Normal 18 2 3 7 2" xfId="23201" xr:uid="{00000000-0005-0000-0000-00007C480000}"/>
    <cellStyle name="Normal 18 2 3 7 2 2" xfId="50113" xr:uid="{00000000-0005-0000-0000-00007D480000}"/>
    <cellStyle name="Normal 18 2 3 7 3" xfId="36679" xr:uid="{00000000-0005-0000-0000-00007E480000}"/>
    <cellStyle name="Normal 18 2 3 8" xfId="5289" xr:uid="{00000000-0005-0000-0000-00007F480000}"/>
    <cellStyle name="Normal 18 2 3 8 2" xfId="18723" xr:uid="{00000000-0005-0000-0000-000080480000}"/>
    <cellStyle name="Normal 18 2 3 8 2 2" xfId="45635" xr:uid="{00000000-0005-0000-0000-000081480000}"/>
    <cellStyle name="Normal 18 2 3 8 3" xfId="32201" xr:uid="{00000000-0005-0000-0000-000082480000}"/>
    <cellStyle name="Normal 18 2 3 9" xfId="14244" xr:uid="{00000000-0005-0000-0000-000083480000}"/>
    <cellStyle name="Normal 18 2 3 9 2" xfId="41156" xr:uid="{00000000-0005-0000-0000-000084480000}"/>
    <cellStyle name="Normal 18 2 4" xfId="960" xr:uid="{00000000-0005-0000-0000-000085480000}"/>
    <cellStyle name="Normal 18 2 4 2" xfId="1631" xr:uid="{00000000-0005-0000-0000-000086480000}"/>
    <cellStyle name="Normal 18 2 4 2 2" xfId="2749" xr:uid="{00000000-0005-0000-0000-000087480000}"/>
    <cellStyle name="Normal 18 2 4 2 2 2" xfId="4986" xr:uid="{00000000-0005-0000-0000-000088480000}"/>
    <cellStyle name="Normal 18 2 4 2 2 2 2" xfId="13943" xr:uid="{00000000-0005-0000-0000-000089480000}"/>
    <cellStyle name="Normal 18 2 4 2 2 2 2 2" xfId="27377" xr:uid="{00000000-0005-0000-0000-00008A480000}"/>
    <cellStyle name="Normal 18 2 4 2 2 2 2 2 2" xfId="54289" xr:uid="{00000000-0005-0000-0000-00008B480000}"/>
    <cellStyle name="Normal 18 2 4 2 2 2 2 3" xfId="40855" xr:uid="{00000000-0005-0000-0000-00008C480000}"/>
    <cellStyle name="Normal 18 2 4 2 2 2 3" xfId="9465" xr:uid="{00000000-0005-0000-0000-00008D480000}"/>
    <cellStyle name="Normal 18 2 4 2 2 2 3 2" xfId="22899" xr:uid="{00000000-0005-0000-0000-00008E480000}"/>
    <cellStyle name="Normal 18 2 4 2 2 2 3 2 2" xfId="49811" xr:uid="{00000000-0005-0000-0000-00008F480000}"/>
    <cellStyle name="Normal 18 2 4 2 2 2 3 3" xfId="36377" xr:uid="{00000000-0005-0000-0000-000090480000}"/>
    <cellStyle name="Normal 18 2 4 2 2 2 4" xfId="18420" xr:uid="{00000000-0005-0000-0000-000091480000}"/>
    <cellStyle name="Normal 18 2 4 2 2 2 4 2" xfId="45332" xr:uid="{00000000-0005-0000-0000-000092480000}"/>
    <cellStyle name="Normal 18 2 4 2 2 2 5" xfId="31898" xr:uid="{00000000-0005-0000-0000-000093480000}"/>
    <cellStyle name="Normal 18 2 4 2 2 3" xfId="11706" xr:uid="{00000000-0005-0000-0000-000094480000}"/>
    <cellStyle name="Normal 18 2 4 2 2 3 2" xfId="25140" xr:uid="{00000000-0005-0000-0000-000095480000}"/>
    <cellStyle name="Normal 18 2 4 2 2 3 2 2" xfId="52052" xr:uid="{00000000-0005-0000-0000-000096480000}"/>
    <cellStyle name="Normal 18 2 4 2 2 3 3" xfId="38618" xr:uid="{00000000-0005-0000-0000-000097480000}"/>
    <cellStyle name="Normal 18 2 4 2 2 4" xfId="7228" xr:uid="{00000000-0005-0000-0000-000098480000}"/>
    <cellStyle name="Normal 18 2 4 2 2 4 2" xfId="20662" xr:uid="{00000000-0005-0000-0000-000099480000}"/>
    <cellStyle name="Normal 18 2 4 2 2 4 2 2" xfId="47574" xr:uid="{00000000-0005-0000-0000-00009A480000}"/>
    <cellStyle name="Normal 18 2 4 2 2 4 3" xfId="34140" xr:uid="{00000000-0005-0000-0000-00009B480000}"/>
    <cellStyle name="Normal 18 2 4 2 2 5" xfId="16183" xr:uid="{00000000-0005-0000-0000-00009C480000}"/>
    <cellStyle name="Normal 18 2 4 2 2 5 2" xfId="43095" xr:uid="{00000000-0005-0000-0000-00009D480000}"/>
    <cellStyle name="Normal 18 2 4 2 2 6" xfId="29661" xr:uid="{00000000-0005-0000-0000-00009E480000}"/>
    <cellStyle name="Normal 18 2 4 2 3" xfId="3868" xr:uid="{00000000-0005-0000-0000-00009F480000}"/>
    <cellStyle name="Normal 18 2 4 2 3 2" xfId="12825" xr:uid="{00000000-0005-0000-0000-0000A0480000}"/>
    <cellStyle name="Normal 18 2 4 2 3 2 2" xfId="26259" xr:uid="{00000000-0005-0000-0000-0000A1480000}"/>
    <cellStyle name="Normal 18 2 4 2 3 2 2 2" xfId="53171" xr:uid="{00000000-0005-0000-0000-0000A2480000}"/>
    <cellStyle name="Normal 18 2 4 2 3 2 3" xfId="39737" xr:uid="{00000000-0005-0000-0000-0000A3480000}"/>
    <cellStyle name="Normal 18 2 4 2 3 3" xfId="8347" xr:uid="{00000000-0005-0000-0000-0000A4480000}"/>
    <cellStyle name="Normal 18 2 4 2 3 3 2" xfId="21781" xr:uid="{00000000-0005-0000-0000-0000A5480000}"/>
    <cellStyle name="Normal 18 2 4 2 3 3 2 2" xfId="48693" xr:uid="{00000000-0005-0000-0000-0000A6480000}"/>
    <cellStyle name="Normal 18 2 4 2 3 3 3" xfId="35259" xr:uid="{00000000-0005-0000-0000-0000A7480000}"/>
    <cellStyle name="Normal 18 2 4 2 3 4" xfId="17302" xr:uid="{00000000-0005-0000-0000-0000A8480000}"/>
    <cellStyle name="Normal 18 2 4 2 3 4 2" xfId="44214" xr:uid="{00000000-0005-0000-0000-0000A9480000}"/>
    <cellStyle name="Normal 18 2 4 2 3 5" xfId="30780" xr:uid="{00000000-0005-0000-0000-0000AA480000}"/>
    <cellStyle name="Normal 18 2 4 2 4" xfId="10588" xr:uid="{00000000-0005-0000-0000-0000AB480000}"/>
    <cellStyle name="Normal 18 2 4 2 4 2" xfId="24022" xr:uid="{00000000-0005-0000-0000-0000AC480000}"/>
    <cellStyle name="Normal 18 2 4 2 4 2 2" xfId="50934" xr:uid="{00000000-0005-0000-0000-0000AD480000}"/>
    <cellStyle name="Normal 18 2 4 2 4 3" xfId="37500" xr:uid="{00000000-0005-0000-0000-0000AE480000}"/>
    <cellStyle name="Normal 18 2 4 2 5" xfId="6110" xr:uid="{00000000-0005-0000-0000-0000AF480000}"/>
    <cellStyle name="Normal 18 2 4 2 5 2" xfId="19544" xr:uid="{00000000-0005-0000-0000-0000B0480000}"/>
    <cellStyle name="Normal 18 2 4 2 5 2 2" xfId="46456" xr:uid="{00000000-0005-0000-0000-0000B1480000}"/>
    <cellStyle name="Normal 18 2 4 2 5 3" xfId="33022" xr:uid="{00000000-0005-0000-0000-0000B2480000}"/>
    <cellStyle name="Normal 18 2 4 2 6" xfId="15065" xr:uid="{00000000-0005-0000-0000-0000B3480000}"/>
    <cellStyle name="Normal 18 2 4 2 6 2" xfId="41977" xr:uid="{00000000-0005-0000-0000-0000B4480000}"/>
    <cellStyle name="Normal 18 2 4 2 7" xfId="28543" xr:uid="{00000000-0005-0000-0000-0000B5480000}"/>
    <cellStyle name="Normal 18 2 4 3" xfId="2079" xr:uid="{00000000-0005-0000-0000-0000B6480000}"/>
    <cellStyle name="Normal 18 2 4 3 2" xfId="4316" xr:uid="{00000000-0005-0000-0000-0000B7480000}"/>
    <cellStyle name="Normal 18 2 4 3 2 2" xfId="13273" xr:uid="{00000000-0005-0000-0000-0000B8480000}"/>
    <cellStyle name="Normal 18 2 4 3 2 2 2" xfId="26707" xr:uid="{00000000-0005-0000-0000-0000B9480000}"/>
    <cellStyle name="Normal 18 2 4 3 2 2 2 2" xfId="53619" xr:uid="{00000000-0005-0000-0000-0000BA480000}"/>
    <cellStyle name="Normal 18 2 4 3 2 2 3" xfId="40185" xr:uid="{00000000-0005-0000-0000-0000BB480000}"/>
    <cellStyle name="Normal 18 2 4 3 2 3" xfId="8795" xr:uid="{00000000-0005-0000-0000-0000BC480000}"/>
    <cellStyle name="Normal 18 2 4 3 2 3 2" xfId="22229" xr:uid="{00000000-0005-0000-0000-0000BD480000}"/>
    <cellStyle name="Normal 18 2 4 3 2 3 2 2" xfId="49141" xr:uid="{00000000-0005-0000-0000-0000BE480000}"/>
    <cellStyle name="Normal 18 2 4 3 2 3 3" xfId="35707" xr:uid="{00000000-0005-0000-0000-0000BF480000}"/>
    <cellStyle name="Normal 18 2 4 3 2 4" xfId="17750" xr:uid="{00000000-0005-0000-0000-0000C0480000}"/>
    <cellStyle name="Normal 18 2 4 3 2 4 2" xfId="44662" xr:uid="{00000000-0005-0000-0000-0000C1480000}"/>
    <cellStyle name="Normal 18 2 4 3 2 5" xfId="31228" xr:uid="{00000000-0005-0000-0000-0000C2480000}"/>
    <cellStyle name="Normal 18 2 4 3 3" xfId="11036" xr:uid="{00000000-0005-0000-0000-0000C3480000}"/>
    <cellStyle name="Normal 18 2 4 3 3 2" xfId="24470" xr:uid="{00000000-0005-0000-0000-0000C4480000}"/>
    <cellStyle name="Normal 18 2 4 3 3 2 2" xfId="51382" xr:uid="{00000000-0005-0000-0000-0000C5480000}"/>
    <cellStyle name="Normal 18 2 4 3 3 3" xfId="37948" xr:uid="{00000000-0005-0000-0000-0000C6480000}"/>
    <cellStyle name="Normal 18 2 4 3 4" xfId="6558" xr:uid="{00000000-0005-0000-0000-0000C7480000}"/>
    <cellStyle name="Normal 18 2 4 3 4 2" xfId="19992" xr:uid="{00000000-0005-0000-0000-0000C8480000}"/>
    <cellStyle name="Normal 18 2 4 3 4 2 2" xfId="46904" xr:uid="{00000000-0005-0000-0000-0000C9480000}"/>
    <cellStyle name="Normal 18 2 4 3 4 3" xfId="33470" xr:uid="{00000000-0005-0000-0000-0000CA480000}"/>
    <cellStyle name="Normal 18 2 4 3 5" xfId="15513" xr:uid="{00000000-0005-0000-0000-0000CB480000}"/>
    <cellStyle name="Normal 18 2 4 3 5 2" xfId="42425" xr:uid="{00000000-0005-0000-0000-0000CC480000}"/>
    <cellStyle name="Normal 18 2 4 3 6" xfId="28991" xr:uid="{00000000-0005-0000-0000-0000CD480000}"/>
    <cellStyle name="Normal 18 2 4 4" xfId="3198" xr:uid="{00000000-0005-0000-0000-0000CE480000}"/>
    <cellStyle name="Normal 18 2 4 4 2" xfId="12155" xr:uid="{00000000-0005-0000-0000-0000CF480000}"/>
    <cellStyle name="Normal 18 2 4 4 2 2" xfId="25589" xr:uid="{00000000-0005-0000-0000-0000D0480000}"/>
    <cellStyle name="Normal 18 2 4 4 2 2 2" xfId="52501" xr:uid="{00000000-0005-0000-0000-0000D1480000}"/>
    <cellStyle name="Normal 18 2 4 4 2 3" xfId="39067" xr:uid="{00000000-0005-0000-0000-0000D2480000}"/>
    <cellStyle name="Normal 18 2 4 4 3" xfId="7677" xr:uid="{00000000-0005-0000-0000-0000D3480000}"/>
    <cellStyle name="Normal 18 2 4 4 3 2" xfId="21111" xr:uid="{00000000-0005-0000-0000-0000D4480000}"/>
    <cellStyle name="Normal 18 2 4 4 3 2 2" xfId="48023" xr:uid="{00000000-0005-0000-0000-0000D5480000}"/>
    <cellStyle name="Normal 18 2 4 4 3 3" xfId="34589" xr:uid="{00000000-0005-0000-0000-0000D6480000}"/>
    <cellStyle name="Normal 18 2 4 4 4" xfId="16632" xr:uid="{00000000-0005-0000-0000-0000D7480000}"/>
    <cellStyle name="Normal 18 2 4 4 4 2" xfId="43544" xr:uid="{00000000-0005-0000-0000-0000D8480000}"/>
    <cellStyle name="Normal 18 2 4 4 5" xfId="30110" xr:uid="{00000000-0005-0000-0000-0000D9480000}"/>
    <cellStyle name="Normal 18 2 4 5" xfId="9918" xr:uid="{00000000-0005-0000-0000-0000DA480000}"/>
    <cellStyle name="Normal 18 2 4 5 2" xfId="23352" xr:uid="{00000000-0005-0000-0000-0000DB480000}"/>
    <cellStyle name="Normal 18 2 4 5 2 2" xfId="50264" xr:uid="{00000000-0005-0000-0000-0000DC480000}"/>
    <cellStyle name="Normal 18 2 4 5 3" xfId="36830" xr:uid="{00000000-0005-0000-0000-0000DD480000}"/>
    <cellStyle name="Normal 18 2 4 6" xfId="5440" xr:uid="{00000000-0005-0000-0000-0000DE480000}"/>
    <cellStyle name="Normal 18 2 4 6 2" xfId="18874" xr:uid="{00000000-0005-0000-0000-0000DF480000}"/>
    <cellStyle name="Normal 18 2 4 6 2 2" xfId="45786" xr:uid="{00000000-0005-0000-0000-0000E0480000}"/>
    <cellStyle name="Normal 18 2 4 6 3" xfId="32352" xr:uid="{00000000-0005-0000-0000-0000E1480000}"/>
    <cellStyle name="Normal 18 2 4 7" xfId="14395" xr:uid="{00000000-0005-0000-0000-0000E2480000}"/>
    <cellStyle name="Normal 18 2 4 7 2" xfId="41307" xr:uid="{00000000-0005-0000-0000-0000E3480000}"/>
    <cellStyle name="Normal 18 2 4 8" xfId="27873" xr:uid="{00000000-0005-0000-0000-0000E4480000}"/>
    <cellStyle name="Normal 18 2 5" xfId="1185" xr:uid="{00000000-0005-0000-0000-0000E5480000}"/>
    <cellStyle name="Normal 18 2 5 2" xfId="2303" xr:uid="{00000000-0005-0000-0000-0000E6480000}"/>
    <cellStyle name="Normal 18 2 5 2 2" xfId="4540" xr:uid="{00000000-0005-0000-0000-0000E7480000}"/>
    <cellStyle name="Normal 18 2 5 2 2 2" xfId="13497" xr:uid="{00000000-0005-0000-0000-0000E8480000}"/>
    <cellStyle name="Normal 18 2 5 2 2 2 2" xfId="26931" xr:uid="{00000000-0005-0000-0000-0000E9480000}"/>
    <cellStyle name="Normal 18 2 5 2 2 2 2 2" xfId="53843" xr:uid="{00000000-0005-0000-0000-0000EA480000}"/>
    <cellStyle name="Normal 18 2 5 2 2 2 3" xfId="40409" xr:uid="{00000000-0005-0000-0000-0000EB480000}"/>
    <cellStyle name="Normal 18 2 5 2 2 3" xfId="9019" xr:uid="{00000000-0005-0000-0000-0000EC480000}"/>
    <cellStyle name="Normal 18 2 5 2 2 3 2" xfId="22453" xr:uid="{00000000-0005-0000-0000-0000ED480000}"/>
    <cellStyle name="Normal 18 2 5 2 2 3 2 2" xfId="49365" xr:uid="{00000000-0005-0000-0000-0000EE480000}"/>
    <cellStyle name="Normal 18 2 5 2 2 3 3" xfId="35931" xr:uid="{00000000-0005-0000-0000-0000EF480000}"/>
    <cellStyle name="Normal 18 2 5 2 2 4" xfId="17974" xr:uid="{00000000-0005-0000-0000-0000F0480000}"/>
    <cellStyle name="Normal 18 2 5 2 2 4 2" xfId="44886" xr:uid="{00000000-0005-0000-0000-0000F1480000}"/>
    <cellStyle name="Normal 18 2 5 2 2 5" xfId="31452" xr:uid="{00000000-0005-0000-0000-0000F2480000}"/>
    <cellStyle name="Normal 18 2 5 2 3" xfId="11260" xr:uid="{00000000-0005-0000-0000-0000F3480000}"/>
    <cellStyle name="Normal 18 2 5 2 3 2" xfId="24694" xr:uid="{00000000-0005-0000-0000-0000F4480000}"/>
    <cellStyle name="Normal 18 2 5 2 3 2 2" xfId="51606" xr:uid="{00000000-0005-0000-0000-0000F5480000}"/>
    <cellStyle name="Normal 18 2 5 2 3 3" xfId="38172" xr:uid="{00000000-0005-0000-0000-0000F6480000}"/>
    <cellStyle name="Normal 18 2 5 2 4" xfId="6782" xr:uid="{00000000-0005-0000-0000-0000F7480000}"/>
    <cellStyle name="Normal 18 2 5 2 4 2" xfId="20216" xr:uid="{00000000-0005-0000-0000-0000F8480000}"/>
    <cellStyle name="Normal 18 2 5 2 4 2 2" xfId="47128" xr:uid="{00000000-0005-0000-0000-0000F9480000}"/>
    <cellStyle name="Normal 18 2 5 2 4 3" xfId="33694" xr:uid="{00000000-0005-0000-0000-0000FA480000}"/>
    <cellStyle name="Normal 18 2 5 2 5" xfId="15737" xr:uid="{00000000-0005-0000-0000-0000FB480000}"/>
    <cellStyle name="Normal 18 2 5 2 5 2" xfId="42649" xr:uid="{00000000-0005-0000-0000-0000FC480000}"/>
    <cellStyle name="Normal 18 2 5 2 6" xfId="29215" xr:uid="{00000000-0005-0000-0000-0000FD480000}"/>
    <cellStyle name="Normal 18 2 5 3" xfId="3422" xr:uid="{00000000-0005-0000-0000-0000FE480000}"/>
    <cellStyle name="Normal 18 2 5 3 2" xfId="12379" xr:uid="{00000000-0005-0000-0000-0000FF480000}"/>
    <cellStyle name="Normal 18 2 5 3 2 2" xfId="25813" xr:uid="{00000000-0005-0000-0000-000000490000}"/>
    <cellStyle name="Normal 18 2 5 3 2 2 2" xfId="52725" xr:uid="{00000000-0005-0000-0000-000001490000}"/>
    <cellStyle name="Normal 18 2 5 3 2 3" xfId="39291" xr:uid="{00000000-0005-0000-0000-000002490000}"/>
    <cellStyle name="Normal 18 2 5 3 3" xfId="7901" xr:uid="{00000000-0005-0000-0000-000003490000}"/>
    <cellStyle name="Normal 18 2 5 3 3 2" xfId="21335" xr:uid="{00000000-0005-0000-0000-000004490000}"/>
    <cellStyle name="Normal 18 2 5 3 3 2 2" xfId="48247" xr:uid="{00000000-0005-0000-0000-000005490000}"/>
    <cellStyle name="Normal 18 2 5 3 3 3" xfId="34813" xr:uid="{00000000-0005-0000-0000-000006490000}"/>
    <cellStyle name="Normal 18 2 5 3 4" xfId="16856" xr:uid="{00000000-0005-0000-0000-000007490000}"/>
    <cellStyle name="Normal 18 2 5 3 4 2" xfId="43768" xr:uid="{00000000-0005-0000-0000-000008490000}"/>
    <cellStyle name="Normal 18 2 5 3 5" xfId="30334" xr:uid="{00000000-0005-0000-0000-000009490000}"/>
    <cellStyle name="Normal 18 2 5 4" xfId="10142" xr:uid="{00000000-0005-0000-0000-00000A490000}"/>
    <cellStyle name="Normal 18 2 5 4 2" xfId="23576" xr:uid="{00000000-0005-0000-0000-00000B490000}"/>
    <cellStyle name="Normal 18 2 5 4 2 2" xfId="50488" xr:uid="{00000000-0005-0000-0000-00000C490000}"/>
    <cellStyle name="Normal 18 2 5 4 3" xfId="37054" xr:uid="{00000000-0005-0000-0000-00000D490000}"/>
    <cellStyle name="Normal 18 2 5 5" xfId="5664" xr:uid="{00000000-0005-0000-0000-00000E490000}"/>
    <cellStyle name="Normal 18 2 5 5 2" xfId="19098" xr:uid="{00000000-0005-0000-0000-00000F490000}"/>
    <cellStyle name="Normal 18 2 5 5 2 2" xfId="46010" xr:uid="{00000000-0005-0000-0000-000010490000}"/>
    <cellStyle name="Normal 18 2 5 5 3" xfId="32576" xr:uid="{00000000-0005-0000-0000-000011490000}"/>
    <cellStyle name="Normal 18 2 5 6" xfId="14619" xr:uid="{00000000-0005-0000-0000-000012490000}"/>
    <cellStyle name="Normal 18 2 5 6 2" xfId="41531" xr:uid="{00000000-0005-0000-0000-000013490000}"/>
    <cellStyle name="Normal 18 2 5 7" xfId="28097" xr:uid="{00000000-0005-0000-0000-000014490000}"/>
    <cellStyle name="Normal 18 2 6" xfId="1408" xr:uid="{00000000-0005-0000-0000-000015490000}"/>
    <cellStyle name="Normal 18 2 6 2" xfId="2526" xr:uid="{00000000-0005-0000-0000-000016490000}"/>
    <cellStyle name="Normal 18 2 6 2 2" xfId="4763" xr:uid="{00000000-0005-0000-0000-000017490000}"/>
    <cellStyle name="Normal 18 2 6 2 2 2" xfId="13720" xr:uid="{00000000-0005-0000-0000-000018490000}"/>
    <cellStyle name="Normal 18 2 6 2 2 2 2" xfId="27154" xr:uid="{00000000-0005-0000-0000-000019490000}"/>
    <cellStyle name="Normal 18 2 6 2 2 2 2 2" xfId="54066" xr:uid="{00000000-0005-0000-0000-00001A490000}"/>
    <cellStyle name="Normal 18 2 6 2 2 2 3" xfId="40632" xr:uid="{00000000-0005-0000-0000-00001B490000}"/>
    <cellStyle name="Normal 18 2 6 2 2 3" xfId="9242" xr:uid="{00000000-0005-0000-0000-00001C490000}"/>
    <cellStyle name="Normal 18 2 6 2 2 3 2" xfId="22676" xr:uid="{00000000-0005-0000-0000-00001D490000}"/>
    <cellStyle name="Normal 18 2 6 2 2 3 2 2" xfId="49588" xr:uid="{00000000-0005-0000-0000-00001E490000}"/>
    <cellStyle name="Normal 18 2 6 2 2 3 3" xfId="36154" xr:uid="{00000000-0005-0000-0000-00001F490000}"/>
    <cellStyle name="Normal 18 2 6 2 2 4" xfId="18197" xr:uid="{00000000-0005-0000-0000-000020490000}"/>
    <cellStyle name="Normal 18 2 6 2 2 4 2" xfId="45109" xr:uid="{00000000-0005-0000-0000-000021490000}"/>
    <cellStyle name="Normal 18 2 6 2 2 5" xfId="31675" xr:uid="{00000000-0005-0000-0000-000022490000}"/>
    <cellStyle name="Normal 18 2 6 2 3" xfId="11483" xr:uid="{00000000-0005-0000-0000-000023490000}"/>
    <cellStyle name="Normal 18 2 6 2 3 2" xfId="24917" xr:uid="{00000000-0005-0000-0000-000024490000}"/>
    <cellStyle name="Normal 18 2 6 2 3 2 2" xfId="51829" xr:uid="{00000000-0005-0000-0000-000025490000}"/>
    <cellStyle name="Normal 18 2 6 2 3 3" xfId="38395" xr:uid="{00000000-0005-0000-0000-000026490000}"/>
    <cellStyle name="Normal 18 2 6 2 4" xfId="7005" xr:uid="{00000000-0005-0000-0000-000027490000}"/>
    <cellStyle name="Normal 18 2 6 2 4 2" xfId="20439" xr:uid="{00000000-0005-0000-0000-000028490000}"/>
    <cellStyle name="Normal 18 2 6 2 4 2 2" xfId="47351" xr:uid="{00000000-0005-0000-0000-000029490000}"/>
    <cellStyle name="Normal 18 2 6 2 4 3" xfId="33917" xr:uid="{00000000-0005-0000-0000-00002A490000}"/>
    <cellStyle name="Normal 18 2 6 2 5" xfId="15960" xr:uid="{00000000-0005-0000-0000-00002B490000}"/>
    <cellStyle name="Normal 18 2 6 2 5 2" xfId="42872" xr:uid="{00000000-0005-0000-0000-00002C490000}"/>
    <cellStyle name="Normal 18 2 6 2 6" xfId="29438" xr:uid="{00000000-0005-0000-0000-00002D490000}"/>
    <cellStyle name="Normal 18 2 6 3" xfId="3645" xr:uid="{00000000-0005-0000-0000-00002E490000}"/>
    <cellStyle name="Normal 18 2 6 3 2" xfId="12602" xr:uid="{00000000-0005-0000-0000-00002F490000}"/>
    <cellStyle name="Normal 18 2 6 3 2 2" xfId="26036" xr:uid="{00000000-0005-0000-0000-000030490000}"/>
    <cellStyle name="Normal 18 2 6 3 2 2 2" xfId="52948" xr:uid="{00000000-0005-0000-0000-000031490000}"/>
    <cellStyle name="Normal 18 2 6 3 2 3" xfId="39514" xr:uid="{00000000-0005-0000-0000-000032490000}"/>
    <cellStyle name="Normal 18 2 6 3 3" xfId="8124" xr:uid="{00000000-0005-0000-0000-000033490000}"/>
    <cellStyle name="Normal 18 2 6 3 3 2" xfId="21558" xr:uid="{00000000-0005-0000-0000-000034490000}"/>
    <cellStyle name="Normal 18 2 6 3 3 2 2" xfId="48470" xr:uid="{00000000-0005-0000-0000-000035490000}"/>
    <cellStyle name="Normal 18 2 6 3 3 3" xfId="35036" xr:uid="{00000000-0005-0000-0000-000036490000}"/>
    <cellStyle name="Normal 18 2 6 3 4" xfId="17079" xr:uid="{00000000-0005-0000-0000-000037490000}"/>
    <cellStyle name="Normal 18 2 6 3 4 2" xfId="43991" xr:uid="{00000000-0005-0000-0000-000038490000}"/>
    <cellStyle name="Normal 18 2 6 3 5" xfId="30557" xr:uid="{00000000-0005-0000-0000-000039490000}"/>
    <cellStyle name="Normal 18 2 6 4" xfId="10365" xr:uid="{00000000-0005-0000-0000-00003A490000}"/>
    <cellStyle name="Normal 18 2 6 4 2" xfId="23799" xr:uid="{00000000-0005-0000-0000-00003B490000}"/>
    <cellStyle name="Normal 18 2 6 4 2 2" xfId="50711" xr:uid="{00000000-0005-0000-0000-00003C490000}"/>
    <cellStyle name="Normal 18 2 6 4 3" xfId="37277" xr:uid="{00000000-0005-0000-0000-00003D490000}"/>
    <cellStyle name="Normal 18 2 6 5" xfId="5887" xr:uid="{00000000-0005-0000-0000-00003E490000}"/>
    <cellStyle name="Normal 18 2 6 5 2" xfId="19321" xr:uid="{00000000-0005-0000-0000-00003F490000}"/>
    <cellStyle name="Normal 18 2 6 5 2 2" xfId="46233" xr:uid="{00000000-0005-0000-0000-000040490000}"/>
    <cellStyle name="Normal 18 2 6 5 3" xfId="32799" xr:uid="{00000000-0005-0000-0000-000041490000}"/>
    <cellStyle name="Normal 18 2 6 6" xfId="14842" xr:uid="{00000000-0005-0000-0000-000042490000}"/>
    <cellStyle name="Normal 18 2 6 6 2" xfId="41754" xr:uid="{00000000-0005-0000-0000-000043490000}"/>
    <cellStyle name="Normal 18 2 6 7" xfId="28320" xr:uid="{00000000-0005-0000-0000-000044490000}"/>
    <cellStyle name="Normal 18 2 7" xfId="1856" xr:uid="{00000000-0005-0000-0000-000045490000}"/>
    <cellStyle name="Normal 18 2 7 2" xfId="4093" xr:uid="{00000000-0005-0000-0000-000046490000}"/>
    <cellStyle name="Normal 18 2 7 2 2" xfId="13050" xr:uid="{00000000-0005-0000-0000-000047490000}"/>
    <cellStyle name="Normal 18 2 7 2 2 2" xfId="26484" xr:uid="{00000000-0005-0000-0000-000048490000}"/>
    <cellStyle name="Normal 18 2 7 2 2 2 2" xfId="53396" xr:uid="{00000000-0005-0000-0000-000049490000}"/>
    <cellStyle name="Normal 18 2 7 2 2 3" xfId="39962" xr:uid="{00000000-0005-0000-0000-00004A490000}"/>
    <cellStyle name="Normal 18 2 7 2 3" xfId="8572" xr:uid="{00000000-0005-0000-0000-00004B490000}"/>
    <cellStyle name="Normal 18 2 7 2 3 2" xfId="22006" xr:uid="{00000000-0005-0000-0000-00004C490000}"/>
    <cellStyle name="Normal 18 2 7 2 3 2 2" xfId="48918" xr:uid="{00000000-0005-0000-0000-00004D490000}"/>
    <cellStyle name="Normal 18 2 7 2 3 3" xfId="35484" xr:uid="{00000000-0005-0000-0000-00004E490000}"/>
    <cellStyle name="Normal 18 2 7 2 4" xfId="17527" xr:uid="{00000000-0005-0000-0000-00004F490000}"/>
    <cellStyle name="Normal 18 2 7 2 4 2" xfId="44439" xr:uid="{00000000-0005-0000-0000-000050490000}"/>
    <cellStyle name="Normal 18 2 7 2 5" xfId="31005" xr:uid="{00000000-0005-0000-0000-000051490000}"/>
    <cellStyle name="Normal 18 2 7 3" xfId="10813" xr:uid="{00000000-0005-0000-0000-000052490000}"/>
    <cellStyle name="Normal 18 2 7 3 2" xfId="24247" xr:uid="{00000000-0005-0000-0000-000053490000}"/>
    <cellStyle name="Normal 18 2 7 3 2 2" xfId="51159" xr:uid="{00000000-0005-0000-0000-000054490000}"/>
    <cellStyle name="Normal 18 2 7 3 3" xfId="37725" xr:uid="{00000000-0005-0000-0000-000055490000}"/>
    <cellStyle name="Normal 18 2 7 4" xfId="6335" xr:uid="{00000000-0005-0000-0000-000056490000}"/>
    <cellStyle name="Normal 18 2 7 4 2" xfId="19769" xr:uid="{00000000-0005-0000-0000-000057490000}"/>
    <cellStyle name="Normal 18 2 7 4 2 2" xfId="46681" xr:uid="{00000000-0005-0000-0000-000058490000}"/>
    <cellStyle name="Normal 18 2 7 4 3" xfId="33247" xr:uid="{00000000-0005-0000-0000-000059490000}"/>
    <cellStyle name="Normal 18 2 7 5" xfId="15290" xr:uid="{00000000-0005-0000-0000-00005A490000}"/>
    <cellStyle name="Normal 18 2 7 5 2" xfId="42202" xr:uid="{00000000-0005-0000-0000-00005B490000}"/>
    <cellStyle name="Normal 18 2 7 6" xfId="28768" xr:uid="{00000000-0005-0000-0000-00005C490000}"/>
    <cellStyle name="Normal 18 2 8" xfId="2975" xr:uid="{00000000-0005-0000-0000-00005D490000}"/>
    <cellStyle name="Normal 18 2 8 2" xfId="11932" xr:uid="{00000000-0005-0000-0000-00005E490000}"/>
    <cellStyle name="Normal 18 2 8 2 2" xfId="25366" xr:uid="{00000000-0005-0000-0000-00005F490000}"/>
    <cellStyle name="Normal 18 2 8 2 2 2" xfId="52278" xr:uid="{00000000-0005-0000-0000-000060490000}"/>
    <cellStyle name="Normal 18 2 8 2 3" xfId="38844" xr:uid="{00000000-0005-0000-0000-000061490000}"/>
    <cellStyle name="Normal 18 2 8 3" xfId="7454" xr:uid="{00000000-0005-0000-0000-000062490000}"/>
    <cellStyle name="Normal 18 2 8 3 2" xfId="20888" xr:uid="{00000000-0005-0000-0000-000063490000}"/>
    <cellStyle name="Normal 18 2 8 3 2 2" xfId="47800" xr:uid="{00000000-0005-0000-0000-000064490000}"/>
    <cellStyle name="Normal 18 2 8 3 3" xfId="34366" xr:uid="{00000000-0005-0000-0000-000065490000}"/>
    <cellStyle name="Normal 18 2 8 4" xfId="16409" xr:uid="{00000000-0005-0000-0000-000066490000}"/>
    <cellStyle name="Normal 18 2 8 4 2" xfId="43321" xr:uid="{00000000-0005-0000-0000-000067490000}"/>
    <cellStyle name="Normal 18 2 8 5" xfId="29887" xr:uid="{00000000-0005-0000-0000-000068490000}"/>
    <cellStyle name="Normal 18 2 9" xfId="9695" xr:uid="{00000000-0005-0000-0000-000069490000}"/>
    <cellStyle name="Normal 18 2 9 2" xfId="23129" xr:uid="{00000000-0005-0000-0000-00006A490000}"/>
    <cellStyle name="Normal 18 2 9 2 2" xfId="50041" xr:uid="{00000000-0005-0000-0000-00006B490000}"/>
    <cellStyle name="Normal 18 2 9 3" xfId="36607" xr:uid="{00000000-0005-0000-0000-00006C490000}"/>
    <cellStyle name="Normal 18 3" xfId="717" xr:uid="{00000000-0005-0000-0000-00006D490000}"/>
    <cellStyle name="Normal 18 3 10" xfId="5242" xr:uid="{00000000-0005-0000-0000-00006E490000}"/>
    <cellStyle name="Normal 18 3 10 2" xfId="18676" xr:uid="{00000000-0005-0000-0000-00006F490000}"/>
    <cellStyle name="Normal 18 3 10 2 2" xfId="45588" xr:uid="{00000000-0005-0000-0000-000070490000}"/>
    <cellStyle name="Normal 18 3 10 3" xfId="32154" xr:uid="{00000000-0005-0000-0000-000071490000}"/>
    <cellStyle name="Normal 18 3 11" xfId="14197" xr:uid="{00000000-0005-0000-0000-000072490000}"/>
    <cellStyle name="Normal 18 3 11 2" xfId="41109" xr:uid="{00000000-0005-0000-0000-000073490000}"/>
    <cellStyle name="Normal 18 3 12" xfId="27675" xr:uid="{00000000-0005-0000-0000-000074490000}"/>
    <cellStyle name="Normal 18 3 2" xfId="861" xr:uid="{00000000-0005-0000-0000-000075490000}"/>
    <cellStyle name="Normal 18 3 2 10" xfId="27819" xr:uid="{00000000-0005-0000-0000-000076490000}"/>
    <cellStyle name="Normal 18 3 2 2" xfId="1129" xr:uid="{00000000-0005-0000-0000-000077490000}"/>
    <cellStyle name="Normal 18 3 2 2 2" xfId="1800" xr:uid="{00000000-0005-0000-0000-000078490000}"/>
    <cellStyle name="Normal 18 3 2 2 2 2" xfId="2918" xr:uid="{00000000-0005-0000-0000-000079490000}"/>
    <cellStyle name="Normal 18 3 2 2 2 2 2" xfId="5155" xr:uid="{00000000-0005-0000-0000-00007A490000}"/>
    <cellStyle name="Normal 18 3 2 2 2 2 2 2" xfId="14112" xr:uid="{00000000-0005-0000-0000-00007B490000}"/>
    <cellStyle name="Normal 18 3 2 2 2 2 2 2 2" xfId="27546" xr:uid="{00000000-0005-0000-0000-00007C490000}"/>
    <cellStyle name="Normal 18 3 2 2 2 2 2 2 2 2" xfId="54458" xr:uid="{00000000-0005-0000-0000-00007D490000}"/>
    <cellStyle name="Normal 18 3 2 2 2 2 2 2 3" xfId="41024" xr:uid="{00000000-0005-0000-0000-00007E490000}"/>
    <cellStyle name="Normal 18 3 2 2 2 2 2 3" xfId="9634" xr:uid="{00000000-0005-0000-0000-00007F490000}"/>
    <cellStyle name="Normal 18 3 2 2 2 2 2 3 2" xfId="23068" xr:uid="{00000000-0005-0000-0000-000080490000}"/>
    <cellStyle name="Normal 18 3 2 2 2 2 2 3 2 2" xfId="49980" xr:uid="{00000000-0005-0000-0000-000081490000}"/>
    <cellStyle name="Normal 18 3 2 2 2 2 2 3 3" xfId="36546" xr:uid="{00000000-0005-0000-0000-000082490000}"/>
    <cellStyle name="Normal 18 3 2 2 2 2 2 4" xfId="18589" xr:uid="{00000000-0005-0000-0000-000083490000}"/>
    <cellStyle name="Normal 18 3 2 2 2 2 2 4 2" xfId="45501" xr:uid="{00000000-0005-0000-0000-000084490000}"/>
    <cellStyle name="Normal 18 3 2 2 2 2 2 5" xfId="32067" xr:uid="{00000000-0005-0000-0000-000085490000}"/>
    <cellStyle name="Normal 18 3 2 2 2 2 3" xfId="11875" xr:uid="{00000000-0005-0000-0000-000086490000}"/>
    <cellStyle name="Normal 18 3 2 2 2 2 3 2" xfId="25309" xr:uid="{00000000-0005-0000-0000-000087490000}"/>
    <cellStyle name="Normal 18 3 2 2 2 2 3 2 2" xfId="52221" xr:uid="{00000000-0005-0000-0000-000088490000}"/>
    <cellStyle name="Normal 18 3 2 2 2 2 3 3" xfId="38787" xr:uid="{00000000-0005-0000-0000-000089490000}"/>
    <cellStyle name="Normal 18 3 2 2 2 2 4" xfId="7397" xr:uid="{00000000-0005-0000-0000-00008A490000}"/>
    <cellStyle name="Normal 18 3 2 2 2 2 4 2" xfId="20831" xr:uid="{00000000-0005-0000-0000-00008B490000}"/>
    <cellStyle name="Normal 18 3 2 2 2 2 4 2 2" xfId="47743" xr:uid="{00000000-0005-0000-0000-00008C490000}"/>
    <cellStyle name="Normal 18 3 2 2 2 2 4 3" xfId="34309" xr:uid="{00000000-0005-0000-0000-00008D490000}"/>
    <cellStyle name="Normal 18 3 2 2 2 2 5" xfId="16352" xr:uid="{00000000-0005-0000-0000-00008E490000}"/>
    <cellStyle name="Normal 18 3 2 2 2 2 5 2" xfId="43264" xr:uid="{00000000-0005-0000-0000-00008F490000}"/>
    <cellStyle name="Normal 18 3 2 2 2 2 6" xfId="29830" xr:uid="{00000000-0005-0000-0000-000090490000}"/>
    <cellStyle name="Normal 18 3 2 2 2 3" xfId="4037" xr:uid="{00000000-0005-0000-0000-000091490000}"/>
    <cellStyle name="Normal 18 3 2 2 2 3 2" xfId="12994" xr:uid="{00000000-0005-0000-0000-000092490000}"/>
    <cellStyle name="Normal 18 3 2 2 2 3 2 2" xfId="26428" xr:uid="{00000000-0005-0000-0000-000093490000}"/>
    <cellStyle name="Normal 18 3 2 2 2 3 2 2 2" xfId="53340" xr:uid="{00000000-0005-0000-0000-000094490000}"/>
    <cellStyle name="Normal 18 3 2 2 2 3 2 3" xfId="39906" xr:uid="{00000000-0005-0000-0000-000095490000}"/>
    <cellStyle name="Normal 18 3 2 2 2 3 3" xfId="8516" xr:uid="{00000000-0005-0000-0000-000096490000}"/>
    <cellStyle name="Normal 18 3 2 2 2 3 3 2" xfId="21950" xr:uid="{00000000-0005-0000-0000-000097490000}"/>
    <cellStyle name="Normal 18 3 2 2 2 3 3 2 2" xfId="48862" xr:uid="{00000000-0005-0000-0000-000098490000}"/>
    <cellStyle name="Normal 18 3 2 2 2 3 3 3" xfId="35428" xr:uid="{00000000-0005-0000-0000-000099490000}"/>
    <cellStyle name="Normal 18 3 2 2 2 3 4" xfId="17471" xr:uid="{00000000-0005-0000-0000-00009A490000}"/>
    <cellStyle name="Normal 18 3 2 2 2 3 4 2" xfId="44383" xr:uid="{00000000-0005-0000-0000-00009B490000}"/>
    <cellStyle name="Normal 18 3 2 2 2 3 5" xfId="30949" xr:uid="{00000000-0005-0000-0000-00009C490000}"/>
    <cellStyle name="Normal 18 3 2 2 2 4" xfId="10757" xr:uid="{00000000-0005-0000-0000-00009D490000}"/>
    <cellStyle name="Normal 18 3 2 2 2 4 2" xfId="24191" xr:uid="{00000000-0005-0000-0000-00009E490000}"/>
    <cellStyle name="Normal 18 3 2 2 2 4 2 2" xfId="51103" xr:uid="{00000000-0005-0000-0000-00009F490000}"/>
    <cellStyle name="Normal 18 3 2 2 2 4 3" xfId="37669" xr:uid="{00000000-0005-0000-0000-0000A0490000}"/>
    <cellStyle name="Normal 18 3 2 2 2 5" xfId="6279" xr:uid="{00000000-0005-0000-0000-0000A1490000}"/>
    <cellStyle name="Normal 18 3 2 2 2 5 2" xfId="19713" xr:uid="{00000000-0005-0000-0000-0000A2490000}"/>
    <cellStyle name="Normal 18 3 2 2 2 5 2 2" xfId="46625" xr:uid="{00000000-0005-0000-0000-0000A3490000}"/>
    <cellStyle name="Normal 18 3 2 2 2 5 3" xfId="33191" xr:uid="{00000000-0005-0000-0000-0000A4490000}"/>
    <cellStyle name="Normal 18 3 2 2 2 6" xfId="15234" xr:uid="{00000000-0005-0000-0000-0000A5490000}"/>
    <cellStyle name="Normal 18 3 2 2 2 6 2" xfId="42146" xr:uid="{00000000-0005-0000-0000-0000A6490000}"/>
    <cellStyle name="Normal 18 3 2 2 2 7" xfId="28712" xr:uid="{00000000-0005-0000-0000-0000A7490000}"/>
    <cellStyle name="Normal 18 3 2 2 3" xfId="2248" xr:uid="{00000000-0005-0000-0000-0000A8490000}"/>
    <cellStyle name="Normal 18 3 2 2 3 2" xfId="4485" xr:uid="{00000000-0005-0000-0000-0000A9490000}"/>
    <cellStyle name="Normal 18 3 2 2 3 2 2" xfId="13442" xr:uid="{00000000-0005-0000-0000-0000AA490000}"/>
    <cellStyle name="Normal 18 3 2 2 3 2 2 2" xfId="26876" xr:uid="{00000000-0005-0000-0000-0000AB490000}"/>
    <cellStyle name="Normal 18 3 2 2 3 2 2 2 2" xfId="53788" xr:uid="{00000000-0005-0000-0000-0000AC490000}"/>
    <cellStyle name="Normal 18 3 2 2 3 2 2 3" xfId="40354" xr:uid="{00000000-0005-0000-0000-0000AD490000}"/>
    <cellStyle name="Normal 18 3 2 2 3 2 3" xfId="8964" xr:uid="{00000000-0005-0000-0000-0000AE490000}"/>
    <cellStyle name="Normal 18 3 2 2 3 2 3 2" xfId="22398" xr:uid="{00000000-0005-0000-0000-0000AF490000}"/>
    <cellStyle name="Normal 18 3 2 2 3 2 3 2 2" xfId="49310" xr:uid="{00000000-0005-0000-0000-0000B0490000}"/>
    <cellStyle name="Normal 18 3 2 2 3 2 3 3" xfId="35876" xr:uid="{00000000-0005-0000-0000-0000B1490000}"/>
    <cellStyle name="Normal 18 3 2 2 3 2 4" xfId="17919" xr:uid="{00000000-0005-0000-0000-0000B2490000}"/>
    <cellStyle name="Normal 18 3 2 2 3 2 4 2" xfId="44831" xr:uid="{00000000-0005-0000-0000-0000B3490000}"/>
    <cellStyle name="Normal 18 3 2 2 3 2 5" xfId="31397" xr:uid="{00000000-0005-0000-0000-0000B4490000}"/>
    <cellStyle name="Normal 18 3 2 2 3 3" xfId="11205" xr:uid="{00000000-0005-0000-0000-0000B5490000}"/>
    <cellStyle name="Normal 18 3 2 2 3 3 2" xfId="24639" xr:uid="{00000000-0005-0000-0000-0000B6490000}"/>
    <cellStyle name="Normal 18 3 2 2 3 3 2 2" xfId="51551" xr:uid="{00000000-0005-0000-0000-0000B7490000}"/>
    <cellStyle name="Normal 18 3 2 2 3 3 3" xfId="38117" xr:uid="{00000000-0005-0000-0000-0000B8490000}"/>
    <cellStyle name="Normal 18 3 2 2 3 4" xfId="6727" xr:uid="{00000000-0005-0000-0000-0000B9490000}"/>
    <cellStyle name="Normal 18 3 2 2 3 4 2" xfId="20161" xr:uid="{00000000-0005-0000-0000-0000BA490000}"/>
    <cellStyle name="Normal 18 3 2 2 3 4 2 2" xfId="47073" xr:uid="{00000000-0005-0000-0000-0000BB490000}"/>
    <cellStyle name="Normal 18 3 2 2 3 4 3" xfId="33639" xr:uid="{00000000-0005-0000-0000-0000BC490000}"/>
    <cellStyle name="Normal 18 3 2 2 3 5" xfId="15682" xr:uid="{00000000-0005-0000-0000-0000BD490000}"/>
    <cellStyle name="Normal 18 3 2 2 3 5 2" xfId="42594" xr:uid="{00000000-0005-0000-0000-0000BE490000}"/>
    <cellStyle name="Normal 18 3 2 2 3 6" xfId="29160" xr:uid="{00000000-0005-0000-0000-0000BF490000}"/>
    <cellStyle name="Normal 18 3 2 2 4" xfId="3367" xr:uid="{00000000-0005-0000-0000-0000C0490000}"/>
    <cellStyle name="Normal 18 3 2 2 4 2" xfId="12324" xr:uid="{00000000-0005-0000-0000-0000C1490000}"/>
    <cellStyle name="Normal 18 3 2 2 4 2 2" xfId="25758" xr:uid="{00000000-0005-0000-0000-0000C2490000}"/>
    <cellStyle name="Normal 18 3 2 2 4 2 2 2" xfId="52670" xr:uid="{00000000-0005-0000-0000-0000C3490000}"/>
    <cellStyle name="Normal 18 3 2 2 4 2 3" xfId="39236" xr:uid="{00000000-0005-0000-0000-0000C4490000}"/>
    <cellStyle name="Normal 18 3 2 2 4 3" xfId="7846" xr:uid="{00000000-0005-0000-0000-0000C5490000}"/>
    <cellStyle name="Normal 18 3 2 2 4 3 2" xfId="21280" xr:uid="{00000000-0005-0000-0000-0000C6490000}"/>
    <cellStyle name="Normal 18 3 2 2 4 3 2 2" xfId="48192" xr:uid="{00000000-0005-0000-0000-0000C7490000}"/>
    <cellStyle name="Normal 18 3 2 2 4 3 3" xfId="34758" xr:uid="{00000000-0005-0000-0000-0000C8490000}"/>
    <cellStyle name="Normal 18 3 2 2 4 4" xfId="16801" xr:uid="{00000000-0005-0000-0000-0000C9490000}"/>
    <cellStyle name="Normal 18 3 2 2 4 4 2" xfId="43713" xr:uid="{00000000-0005-0000-0000-0000CA490000}"/>
    <cellStyle name="Normal 18 3 2 2 4 5" xfId="30279" xr:uid="{00000000-0005-0000-0000-0000CB490000}"/>
    <cellStyle name="Normal 18 3 2 2 5" xfId="10087" xr:uid="{00000000-0005-0000-0000-0000CC490000}"/>
    <cellStyle name="Normal 18 3 2 2 5 2" xfId="23521" xr:uid="{00000000-0005-0000-0000-0000CD490000}"/>
    <cellStyle name="Normal 18 3 2 2 5 2 2" xfId="50433" xr:uid="{00000000-0005-0000-0000-0000CE490000}"/>
    <cellStyle name="Normal 18 3 2 2 5 3" xfId="36999" xr:uid="{00000000-0005-0000-0000-0000CF490000}"/>
    <cellStyle name="Normal 18 3 2 2 6" xfId="5609" xr:uid="{00000000-0005-0000-0000-0000D0490000}"/>
    <cellStyle name="Normal 18 3 2 2 6 2" xfId="19043" xr:uid="{00000000-0005-0000-0000-0000D1490000}"/>
    <cellStyle name="Normal 18 3 2 2 6 2 2" xfId="45955" xr:uid="{00000000-0005-0000-0000-0000D2490000}"/>
    <cellStyle name="Normal 18 3 2 2 6 3" xfId="32521" xr:uid="{00000000-0005-0000-0000-0000D3490000}"/>
    <cellStyle name="Normal 18 3 2 2 7" xfId="14564" xr:uid="{00000000-0005-0000-0000-0000D4490000}"/>
    <cellStyle name="Normal 18 3 2 2 7 2" xfId="41476" xr:uid="{00000000-0005-0000-0000-0000D5490000}"/>
    <cellStyle name="Normal 18 3 2 2 8" xfId="28042" xr:uid="{00000000-0005-0000-0000-0000D6490000}"/>
    <cellStyle name="Normal 18 3 2 3" xfId="1354" xr:uid="{00000000-0005-0000-0000-0000D7490000}"/>
    <cellStyle name="Normal 18 3 2 3 2" xfId="2472" xr:uid="{00000000-0005-0000-0000-0000D8490000}"/>
    <cellStyle name="Normal 18 3 2 3 2 2" xfId="4709" xr:uid="{00000000-0005-0000-0000-0000D9490000}"/>
    <cellStyle name="Normal 18 3 2 3 2 2 2" xfId="13666" xr:uid="{00000000-0005-0000-0000-0000DA490000}"/>
    <cellStyle name="Normal 18 3 2 3 2 2 2 2" xfId="27100" xr:uid="{00000000-0005-0000-0000-0000DB490000}"/>
    <cellStyle name="Normal 18 3 2 3 2 2 2 2 2" xfId="54012" xr:uid="{00000000-0005-0000-0000-0000DC490000}"/>
    <cellStyle name="Normal 18 3 2 3 2 2 2 3" xfId="40578" xr:uid="{00000000-0005-0000-0000-0000DD490000}"/>
    <cellStyle name="Normal 18 3 2 3 2 2 3" xfId="9188" xr:uid="{00000000-0005-0000-0000-0000DE490000}"/>
    <cellStyle name="Normal 18 3 2 3 2 2 3 2" xfId="22622" xr:uid="{00000000-0005-0000-0000-0000DF490000}"/>
    <cellStyle name="Normal 18 3 2 3 2 2 3 2 2" xfId="49534" xr:uid="{00000000-0005-0000-0000-0000E0490000}"/>
    <cellStyle name="Normal 18 3 2 3 2 2 3 3" xfId="36100" xr:uid="{00000000-0005-0000-0000-0000E1490000}"/>
    <cellStyle name="Normal 18 3 2 3 2 2 4" xfId="18143" xr:uid="{00000000-0005-0000-0000-0000E2490000}"/>
    <cellStyle name="Normal 18 3 2 3 2 2 4 2" xfId="45055" xr:uid="{00000000-0005-0000-0000-0000E3490000}"/>
    <cellStyle name="Normal 18 3 2 3 2 2 5" xfId="31621" xr:uid="{00000000-0005-0000-0000-0000E4490000}"/>
    <cellStyle name="Normal 18 3 2 3 2 3" xfId="11429" xr:uid="{00000000-0005-0000-0000-0000E5490000}"/>
    <cellStyle name="Normal 18 3 2 3 2 3 2" xfId="24863" xr:uid="{00000000-0005-0000-0000-0000E6490000}"/>
    <cellStyle name="Normal 18 3 2 3 2 3 2 2" xfId="51775" xr:uid="{00000000-0005-0000-0000-0000E7490000}"/>
    <cellStyle name="Normal 18 3 2 3 2 3 3" xfId="38341" xr:uid="{00000000-0005-0000-0000-0000E8490000}"/>
    <cellStyle name="Normal 18 3 2 3 2 4" xfId="6951" xr:uid="{00000000-0005-0000-0000-0000E9490000}"/>
    <cellStyle name="Normal 18 3 2 3 2 4 2" xfId="20385" xr:uid="{00000000-0005-0000-0000-0000EA490000}"/>
    <cellStyle name="Normal 18 3 2 3 2 4 2 2" xfId="47297" xr:uid="{00000000-0005-0000-0000-0000EB490000}"/>
    <cellStyle name="Normal 18 3 2 3 2 4 3" xfId="33863" xr:uid="{00000000-0005-0000-0000-0000EC490000}"/>
    <cellStyle name="Normal 18 3 2 3 2 5" xfId="15906" xr:uid="{00000000-0005-0000-0000-0000ED490000}"/>
    <cellStyle name="Normal 18 3 2 3 2 5 2" xfId="42818" xr:uid="{00000000-0005-0000-0000-0000EE490000}"/>
    <cellStyle name="Normal 18 3 2 3 2 6" xfId="29384" xr:uid="{00000000-0005-0000-0000-0000EF490000}"/>
    <cellStyle name="Normal 18 3 2 3 3" xfId="3591" xr:uid="{00000000-0005-0000-0000-0000F0490000}"/>
    <cellStyle name="Normal 18 3 2 3 3 2" xfId="12548" xr:uid="{00000000-0005-0000-0000-0000F1490000}"/>
    <cellStyle name="Normal 18 3 2 3 3 2 2" xfId="25982" xr:uid="{00000000-0005-0000-0000-0000F2490000}"/>
    <cellStyle name="Normal 18 3 2 3 3 2 2 2" xfId="52894" xr:uid="{00000000-0005-0000-0000-0000F3490000}"/>
    <cellStyle name="Normal 18 3 2 3 3 2 3" xfId="39460" xr:uid="{00000000-0005-0000-0000-0000F4490000}"/>
    <cellStyle name="Normal 18 3 2 3 3 3" xfId="8070" xr:uid="{00000000-0005-0000-0000-0000F5490000}"/>
    <cellStyle name="Normal 18 3 2 3 3 3 2" xfId="21504" xr:uid="{00000000-0005-0000-0000-0000F6490000}"/>
    <cellStyle name="Normal 18 3 2 3 3 3 2 2" xfId="48416" xr:uid="{00000000-0005-0000-0000-0000F7490000}"/>
    <cellStyle name="Normal 18 3 2 3 3 3 3" xfId="34982" xr:uid="{00000000-0005-0000-0000-0000F8490000}"/>
    <cellStyle name="Normal 18 3 2 3 3 4" xfId="17025" xr:uid="{00000000-0005-0000-0000-0000F9490000}"/>
    <cellStyle name="Normal 18 3 2 3 3 4 2" xfId="43937" xr:uid="{00000000-0005-0000-0000-0000FA490000}"/>
    <cellStyle name="Normal 18 3 2 3 3 5" xfId="30503" xr:uid="{00000000-0005-0000-0000-0000FB490000}"/>
    <cellStyle name="Normal 18 3 2 3 4" xfId="10311" xr:uid="{00000000-0005-0000-0000-0000FC490000}"/>
    <cellStyle name="Normal 18 3 2 3 4 2" xfId="23745" xr:uid="{00000000-0005-0000-0000-0000FD490000}"/>
    <cellStyle name="Normal 18 3 2 3 4 2 2" xfId="50657" xr:uid="{00000000-0005-0000-0000-0000FE490000}"/>
    <cellStyle name="Normal 18 3 2 3 4 3" xfId="37223" xr:uid="{00000000-0005-0000-0000-0000FF490000}"/>
    <cellStyle name="Normal 18 3 2 3 5" xfId="5833" xr:uid="{00000000-0005-0000-0000-0000004A0000}"/>
    <cellStyle name="Normal 18 3 2 3 5 2" xfId="19267" xr:uid="{00000000-0005-0000-0000-0000014A0000}"/>
    <cellStyle name="Normal 18 3 2 3 5 2 2" xfId="46179" xr:uid="{00000000-0005-0000-0000-0000024A0000}"/>
    <cellStyle name="Normal 18 3 2 3 5 3" xfId="32745" xr:uid="{00000000-0005-0000-0000-0000034A0000}"/>
    <cellStyle name="Normal 18 3 2 3 6" xfId="14788" xr:uid="{00000000-0005-0000-0000-0000044A0000}"/>
    <cellStyle name="Normal 18 3 2 3 6 2" xfId="41700" xr:uid="{00000000-0005-0000-0000-0000054A0000}"/>
    <cellStyle name="Normal 18 3 2 3 7" xfId="28266" xr:uid="{00000000-0005-0000-0000-0000064A0000}"/>
    <cellStyle name="Normal 18 3 2 4" xfId="1577" xr:uid="{00000000-0005-0000-0000-0000074A0000}"/>
    <cellStyle name="Normal 18 3 2 4 2" xfId="2695" xr:uid="{00000000-0005-0000-0000-0000084A0000}"/>
    <cellStyle name="Normal 18 3 2 4 2 2" xfId="4932" xr:uid="{00000000-0005-0000-0000-0000094A0000}"/>
    <cellStyle name="Normal 18 3 2 4 2 2 2" xfId="13889" xr:uid="{00000000-0005-0000-0000-00000A4A0000}"/>
    <cellStyle name="Normal 18 3 2 4 2 2 2 2" xfId="27323" xr:uid="{00000000-0005-0000-0000-00000B4A0000}"/>
    <cellStyle name="Normal 18 3 2 4 2 2 2 2 2" xfId="54235" xr:uid="{00000000-0005-0000-0000-00000C4A0000}"/>
    <cellStyle name="Normal 18 3 2 4 2 2 2 3" xfId="40801" xr:uid="{00000000-0005-0000-0000-00000D4A0000}"/>
    <cellStyle name="Normal 18 3 2 4 2 2 3" xfId="9411" xr:uid="{00000000-0005-0000-0000-00000E4A0000}"/>
    <cellStyle name="Normal 18 3 2 4 2 2 3 2" xfId="22845" xr:uid="{00000000-0005-0000-0000-00000F4A0000}"/>
    <cellStyle name="Normal 18 3 2 4 2 2 3 2 2" xfId="49757" xr:uid="{00000000-0005-0000-0000-0000104A0000}"/>
    <cellStyle name="Normal 18 3 2 4 2 2 3 3" xfId="36323" xr:uid="{00000000-0005-0000-0000-0000114A0000}"/>
    <cellStyle name="Normal 18 3 2 4 2 2 4" xfId="18366" xr:uid="{00000000-0005-0000-0000-0000124A0000}"/>
    <cellStyle name="Normal 18 3 2 4 2 2 4 2" xfId="45278" xr:uid="{00000000-0005-0000-0000-0000134A0000}"/>
    <cellStyle name="Normal 18 3 2 4 2 2 5" xfId="31844" xr:uid="{00000000-0005-0000-0000-0000144A0000}"/>
    <cellStyle name="Normal 18 3 2 4 2 3" xfId="11652" xr:uid="{00000000-0005-0000-0000-0000154A0000}"/>
    <cellStyle name="Normal 18 3 2 4 2 3 2" xfId="25086" xr:uid="{00000000-0005-0000-0000-0000164A0000}"/>
    <cellStyle name="Normal 18 3 2 4 2 3 2 2" xfId="51998" xr:uid="{00000000-0005-0000-0000-0000174A0000}"/>
    <cellStyle name="Normal 18 3 2 4 2 3 3" xfId="38564" xr:uid="{00000000-0005-0000-0000-0000184A0000}"/>
    <cellStyle name="Normal 18 3 2 4 2 4" xfId="7174" xr:uid="{00000000-0005-0000-0000-0000194A0000}"/>
    <cellStyle name="Normal 18 3 2 4 2 4 2" xfId="20608" xr:uid="{00000000-0005-0000-0000-00001A4A0000}"/>
    <cellStyle name="Normal 18 3 2 4 2 4 2 2" xfId="47520" xr:uid="{00000000-0005-0000-0000-00001B4A0000}"/>
    <cellStyle name="Normal 18 3 2 4 2 4 3" xfId="34086" xr:uid="{00000000-0005-0000-0000-00001C4A0000}"/>
    <cellStyle name="Normal 18 3 2 4 2 5" xfId="16129" xr:uid="{00000000-0005-0000-0000-00001D4A0000}"/>
    <cellStyle name="Normal 18 3 2 4 2 5 2" xfId="43041" xr:uid="{00000000-0005-0000-0000-00001E4A0000}"/>
    <cellStyle name="Normal 18 3 2 4 2 6" xfId="29607" xr:uid="{00000000-0005-0000-0000-00001F4A0000}"/>
    <cellStyle name="Normal 18 3 2 4 3" xfId="3814" xr:uid="{00000000-0005-0000-0000-0000204A0000}"/>
    <cellStyle name="Normal 18 3 2 4 3 2" xfId="12771" xr:uid="{00000000-0005-0000-0000-0000214A0000}"/>
    <cellStyle name="Normal 18 3 2 4 3 2 2" xfId="26205" xr:uid="{00000000-0005-0000-0000-0000224A0000}"/>
    <cellStyle name="Normal 18 3 2 4 3 2 2 2" xfId="53117" xr:uid="{00000000-0005-0000-0000-0000234A0000}"/>
    <cellStyle name="Normal 18 3 2 4 3 2 3" xfId="39683" xr:uid="{00000000-0005-0000-0000-0000244A0000}"/>
    <cellStyle name="Normal 18 3 2 4 3 3" xfId="8293" xr:uid="{00000000-0005-0000-0000-0000254A0000}"/>
    <cellStyle name="Normal 18 3 2 4 3 3 2" xfId="21727" xr:uid="{00000000-0005-0000-0000-0000264A0000}"/>
    <cellStyle name="Normal 18 3 2 4 3 3 2 2" xfId="48639" xr:uid="{00000000-0005-0000-0000-0000274A0000}"/>
    <cellStyle name="Normal 18 3 2 4 3 3 3" xfId="35205" xr:uid="{00000000-0005-0000-0000-0000284A0000}"/>
    <cellStyle name="Normal 18 3 2 4 3 4" xfId="17248" xr:uid="{00000000-0005-0000-0000-0000294A0000}"/>
    <cellStyle name="Normal 18 3 2 4 3 4 2" xfId="44160" xr:uid="{00000000-0005-0000-0000-00002A4A0000}"/>
    <cellStyle name="Normal 18 3 2 4 3 5" xfId="30726" xr:uid="{00000000-0005-0000-0000-00002B4A0000}"/>
    <cellStyle name="Normal 18 3 2 4 4" xfId="10534" xr:uid="{00000000-0005-0000-0000-00002C4A0000}"/>
    <cellStyle name="Normal 18 3 2 4 4 2" xfId="23968" xr:uid="{00000000-0005-0000-0000-00002D4A0000}"/>
    <cellStyle name="Normal 18 3 2 4 4 2 2" xfId="50880" xr:uid="{00000000-0005-0000-0000-00002E4A0000}"/>
    <cellStyle name="Normal 18 3 2 4 4 3" xfId="37446" xr:uid="{00000000-0005-0000-0000-00002F4A0000}"/>
    <cellStyle name="Normal 18 3 2 4 5" xfId="6056" xr:uid="{00000000-0005-0000-0000-0000304A0000}"/>
    <cellStyle name="Normal 18 3 2 4 5 2" xfId="19490" xr:uid="{00000000-0005-0000-0000-0000314A0000}"/>
    <cellStyle name="Normal 18 3 2 4 5 2 2" xfId="46402" xr:uid="{00000000-0005-0000-0000-0000324A0000}"/>
    <cellStyle name="Normal 18 3 2 4 5 3" xfId="32968" xr:uid="{00000000-0005-0000-0000-0000334A0000}"/>
    <cellStyle name="Normal 18 3 2 4 6" xfId="15011" xr:uid="{00000000-0005-0000-0000-0000344A0000}"/>
    <cellStyle name="Normal 18 3 2 4 6 2" xfId="41923" xr:uid="{00000000-0005-0000-0000-0000354A0000}"/>
    <cellStyle name="Normal 18 3 2 4 7" xfId="28489" xr:uid="{00000000-0005-0000-0000-0000364A0000}"/>
    <cellStyle name="Normal 18 3 2 5" xfId="2025" xr:uid="{00000000-0005-0000-0000-0000374A0000}"/>
    <cellStyle name="Normal 18 3 2 5 2" xfId="4262" xr:uid="{00000000-0005-0000-0000-0000384A0000}"/>
    <cellStyle name="Normal 18 3 2 5 2 2" xfId="13219" xr:uid="{00000000-0005-0000-0000-0000394A0000}"/>
    <cellStyle name="Normal 18 3 2 5 2 2 2" xfId="26653" xr:uid="{00000000-0005-0000-0000-00003A4A0000}"/>
    <cellStyle name="Normal 18 3 2 5 2 2 2 2" xfId="53565" xr:uid="{00000000-0005-0000-0000-00003B4A0000}"/>
    <cellStyle name="Normal 18 3 2 5 2 2 3" xfId="40131" xr:uid="{00000000-0005-0000-0000-00003C4A0000}"/>
    <cellStyle name="Normal 18 3 2 5 2 3" xfId="8741" xr:uid="{00000000-0005-0000-0000-00003D4A0000}"/>
    <cellStyle name="Normal 18 3 2 5 2 3 2" xfId="22175" xr:uid="{00000000-0005-0000-0000-00003E4A0000}"/>
    <cellStyle name="Normal 18 3 2 5 2 3 2 2" xfId="49087" xr:uid="{00000000-0005-0000-0000-00003F4A0000}"/>
    <cellStyle name="Normal 18 3 2 5 2 3 3" xfId="35653" xr:uid="{00000000-0005-0000-0000-0000404A0000}"/>
    <cellStyle name="Normal 18 3 2 5 2 4" xfId="17696" xr:uid="{00000000-0005-0000-0000-0000414A0000}"/>
    <cellStyle name="Normal 18 3 2 5 2 4 2" xfId="44608" xr:uid="{00000000-0005-0000-0000-0000424A0000}"/>
    <cellStyle name="Normal 18 3 2 5 2 5" xfId="31174" xr:uid="{00000000-0005-0000-0000-0000434A0000}"/>
    <cellStyle name="Normal 18 3 2 5 3" xfId="10982" xr:uid="{00000000-0005-0000-0000-0000444A0000}"/>
    <cellStyle name="Normal 18 3 2 5 3 2" xfId="24416" xr:uid="{00000000-0005-0000-0000-0000454A0000}"/>
    <cellStyle name="Normal 18 3 2 5 3 2 2" xfId="51328" xr:uid="{00000000-0005-0000-0000-0000464A0000}"/>
    <cellStyle name="Normal 18 3 2 5 3 3" xfId="37894" xr:uid="{00000000-0005-0000-0000-0000474A0000}"/>
    <cellStyle name="Normal 18 3 2 5 4" xfId="6504" xr:uid="{00000000-0005-0000-0000-0000484A0000}"/>
    <cellStyle name="Normal 18 3 2 5 4 2" xfId="19938" xr:uid="{00000000-0005-0000-0000-0000494A0000}"/>
    <cellStyle name="Normal 18 3 2 5 4 2 2" xfId="46850" xr:uid="{00000000-0005-0000-0000-00004A4A0000}"/>
    <cellStyle name="Normal 18 3 2 5 4 3" xfId="33416" xr:uid="{00000000-0005-0000-0000-00004B4A0000}"/>
    <cellStyle name="Normal 18 3 2 5 5" xfId="15459" xr:uid="{00000000-0005-0000-0000-00004C4A0000}"/>
    <cellStyle name="Normal 18 3 2 5 5 2" xfId="42371" xr:uid="{00000000-0005-0000-0000-00004D4A0000}"/>
    <cellStyle name="Normal 18 3 2 5 6" xfId="28937" xr:uid="{00000000-0005-0000-0000-00004E4A0000}"/>
    <cellStyle name="Normal 18 3 2 6" xfId="3144" xr:uid="{00000000-0005-0000-0000-00004F4A0000}"/>
    <cellStyle name="Normal 18 3 2 6 2" xfId="12101" xr:uid="{00000000-0005-0000-0000-0000504A0000}"/>
    <cellStyle name="Normal 18 3 2 6 2 2" xfId="25535" xr:uid="{00000000-0005-0000-0000-0000514A0000}"/>
    <cellStyle name="Normal 18 3 2 6 2 2 2" xfId="52447" xr:uid="{00000000-0005-0000-0000-0000524A0000}"/>
    <cellStyle name="Normal 18 3 2 6 2 3" xfId="39013" xr:uid="{00000000-0005-0000-0000-0000534A0000}"/>
    <cellStyle name="Normal 18 3 2 6 3" xfId="7623" xr:uid="{00000000-0005-0000-0000-0000544A0000}"/>
    <cellStyle name="Normal 18 3 2 6 3 2" xfId="21057" xr:uid="{00000000-0005-0000-0000-0000554A0000}"/>
    <cellStyle name="Normal 18 3 2 6 3 2 2" xfId="47969" xr:uid="{00000000-0005-0000-0000-0000564A0000}"/>
    <cellStyle name="Normal 18 3 2 6 3 3" xfId="34535" xr:uid="{00000000-0005-0000-0000-0000574A0000}"/>
    <cellStyle name="Normal 18 3 2 6 4" xfId="16578" xr:uid="{00000000-0005-0000-0000-0000584A0000}"/>
    <cellStyle name="Normal 18 3 2 6 4 2" xfId="43490" xr:uid="{00000000-0005-0000-0000-0000594A0000}"/>
    <cellStyle name="Normal 18 3 2 6 5" xfId="30056" xr:uid="{00000000-0005-0000-0000-00005A4A0000}"/>
    <cellStyle name="Normal 18 3 2 7" xfId="9864" xr:uid="{00000000-0005-0000-0000-00005B4A0000}"/>
    <cellStyle name="Normal 18 3 2 7 2" xfId="23298" xr:uid="{00000000-0005-0000-0000-00005C4A0000}"/>
    <cellStyle name="Normal 18 3 2 7 2 2" xfId="50210" xr:uid="{00000000-0005-0000-0000-00005D4A0000}"/>
    <cellStyle name="Normal 18 3 2 7 3" xfId="36776" xr:uid="{00000000-0005-0000-0000-00005E4A0000}"/>
    <cellStyle name="Normal 18 3 2 8" xfId="5386" xr:uid="{00000000-0005-0000-0000-00005F4A0000}"/>
    <cellStyle name="Normal 18 3 2 8 2" xfId="18820" xr:uid="{00000000-0005-0000-0000-0000604A0000}"/>
    <cellStyle name="Normal 18 3 2 8 2 2" xfId="45732" xr:uid="{00000000-0005-0000-0000-0000614A0000}"/>
    <cellStyle name="Normal 18 3 2 8 3" xfId="32298" xr:uid="{00000000-0005-0000-0000-0000624A0000}"/>
    <cellStyle name="Normal 18 3 2 9" xfId="14341" xr:uid="{00000000-0005-0000-0000-0000634A0000}"/>
    <cellStyle name="Normal 18 3 2 9 2" xfId="41253" xr:uid="{00000000-0005-0000-0000-0000644A0000}"/>
    <cellStyle name="Normal 18 3 3" xfId="789" xr:uid="{00000000-0005-0000-0000-0000654A0000}"/>
    <cellStyle name="Normal 18 3 3 10" xfId="27747" xr:uid="{00000000-0005-0000-0000-0000664A0000}"/>
    <cellStyle name="Normal 18 3 3 2" xfId="1057" xr:uid="{00000000-0005-0000-0000-0000674A0000}"/>
    <cellStyle name="Normal 18 3 3 2 2" xfId="1728" xr:uid="{00000000-0005-0000-0000-0000684A0000}"/>
    <cellStyle name="Normal 18 3 3 2 2 2" xfId="2846" xr:uid="{00000000-0005-0000-0000-0000694A0000}"/>
    <cellStyle name="Normal 18 3 3 2 2 2 2" xfId="5083" xr:uid="{00000000-0005-0000-0000-00006A4A0000}"/>
    <cellStyle name="Normal 18 3 3 2 2 2 2 2" xfId="14040" xr:uid="{00000000-0005-0000-0000-00006B4A0000}"/>
    <cellStyle name="Normal 18 3 3 2 2 2 2 2 2" xfId="27474" xr:uid="{00000000-0005-0000-0000-00006C4A0000}"/>
    <cellStyle name="Normal 18 3 3 2 2 2 2 2 2 2" xfId="54386" xr:uid="{00000000-0005-0000-0000-00006D4A0000}"/>
    <cellStyle name="Normal 18 3 3 2 2 2 2 2 3" xfId="40952" xr:uid="{00000000-0005-0000-0000-00006E4A0000}"/>
    <cellStyle name="Normal 18 3 3 2 2 2 2 3" xfId="9562" xr:uid="{00000000-0005-0000-0000-00006F4A0000}"/>
    <cellStyle name="Normal 18 3 3 2 2 2 2 3 2" xfId="22996" xr:uid="{00000000-0005-0000-0000-0000704A0000}"/>
    <cellStyle name="Normal 18 3 3 2 2 2 2 3 2 2" xfId="49908" xr:uid="{00000000-0005-0000-0000-0000714A0000}"/>
    <cellStyle name="Normal 18 3 3 2 2 2 2 3 3" xfId="36474" xr:uid="{00000000-0005-0000-0000-0000724A0000}"/>
    <cellStyle name="Normal 18 3 3 2 2 2 2 4" xfId="18517" xr:uid="{00000000-0005-0000-0000-0000734A0000}"/>
    <cellStyle name="Normal 18 3 3 2 2 2 2 4 2" xfId="45429" xr:uid="{00000000-0005-0000-0000-0000744A0000}"/>
    <cellStyle name="Normal 18 3 3 2 2 2 2 5" xfId="31995" xr:uid="{00000000-0005-0000-0000-0000754A0000}"/>
    <cellStyle name="Normal 18 3 3 2 2 2 3" xfId="11803" xr:uid="{00000000-0005-0000-0000-0000764A0000}"/>
    <cellStyle name="Normal 18 3 3 2 2 2 3 2" xfId="25237" xr:uid="{00000000-0005-0000-0000-0000774A0000}"/>
    <cellStyle name="Normal 18 3 3 2 2 2 3 2 2" xfId="52149" xr:uid="{00000000-0005-0000-0000-0000784A0000}"/>
    <cellStyle name="Normal 18 3 3 2 2 2 3 3" xfId="38715" xr:uid="{00000000-0005-0000-0000-0000794A0000}"/>
    <cellStyle name="Normal 18 3 3 2 2 2 4" xfId="7325" xr:uid="{00000000-0005-0000-0000-00007A4A0000}"/>
    <cellStyle name="Normal 18 3 3 2 2 2 4 2" xfId="20759" xr:uid="{00000000-0005-0000-0000-00007B4A0000}"/>
    <cellStyle name="Normal 18 3 3 2 2 2 4 2 2" xfId="47671" xr:uid="{00000000-0005-0000-0000-00007C4A0000}"/>
    <cellStyle name="Normal 18 3 3 2 2 2 4 3" xfId="34237" xr:uid="{00000000-0005-0000-0000-00007D4A0000}"/>
    <cellStyle name="Normal 18 3 3 2 2 2 5" xfId="16280" xr:uid="{00000000-0005-0000-0000-00007E4A0000}"/>
    <cellStyle name="Normal 18 3 3 2 2 2 5 2" xfId="43192" xr:uid="{00000000-0005-0000-0000-00007F4A0000}"/>
    <cellStyle name="Normal 18 3 3 2 2 2 6" xfId="29758" xr:uid="{00000000-0005-0000-0000-0000804A0000}"/>
    <cellStyle name="Normal 18 3 3 2 2 3" xfId="3965" xr:uid="{00000000-0005-0000-0000-0000814A0000}"/>
    <cellStyle name="Normal 18 3 3 2 2 3 2" xfId="12922" xr:uid="{00000000-0005-0000-0000-0000824A0000}"/>
    <cellStyle name="Normal 18 3 3 2 2 3 2 2" xfId="26356" xr:uid="{00000000-0005-0000-0000-0000834A0000}"/>
    <cellStyle name="Normal 18 3 3 2 2 3 2 2 2" xfId="53268" xr:uid="{00000000-0005-0000-0000-0000844A0000}"/>
    <cellStyle name="Normal 18 3 3 2 2 3 2 3" xfId="39834" xr:uid="{00000000-0005-0000-0000-0000854A0000}"/>
    <cellStyle name="Normal 18 3 3 2 2 3 3" xfId="8444" xr:uid="{00000000-0005-0000-0000-0000864A0000}"/>
    <cellStyle name="Normal 18 3 3 2 2 3 3 2" xfId="21878" xr:uid="{00000000-0005-0000-0000-0000874A0000}"/>
    <cellStyle name="Normal 18 3 3 2 2 3 3 2 2" xfId="48790" xr:uid="{00000000-0005-0000-0000-0000884A0000}"/>
    <cellStyle name="Normal 18 3 3 2 2 3 3 3" xfId="35356" xr:uid="{00000000-0005-0000-0000-0000894A0000}"/>
    <cellStyle name="Normal 18 3 3 2 2 3 4" xfId="17399" xr:uid="{00000000-0005-0000-0000-00008A4A0000}"/>
    <cellStyle name="Normal 18 3 3 2 2 3 4 2" xfId="44311" xr:uid="{00000000-0005-0000-0000-00008B4A0000}"/>
    <cellStyle name="Normal 18 3 3 2 2 3 5" xfId="30877" xr:uid="{00000000-0005-0000-0000-00008C4A0000}"/>
    <cellStyle name="Normal 18 3 3 2 2 4" xfId="10685" xr:uid="{00000000-0005-0000-0000-00008D4A0000}"/>
    <cellStyle name="Normal 18 3 3 2 2 4 2" xfId="24119" xr:uid="{00000000-0005-0000-0000-00008E4A0000}"/>
    <cellStyle name="Normal 18 3 3 2 2 4 2 2" xfId="51031" xr:uid="{00000000-0005-0000-0000-00008F4A0000}"/>
    <cellStyle name="Normal 18 3 3 2 2 4 3" xfId="37597" xr:uid="{00000000-0005-0000-0000-0000904A0000}"/>
    <cellStyle name="Normal 18 3 3 2 2 5" xfId="6207" xr:uid="{00000000-0005-0000-0000-0000914A0000}"/>
    <cellStyle name="Normal 18 3 3 2 2 5 2" xfId="19641" xr:uid="{00000000-0005-0000-0000-0000924A0000}"/>
    <cellStyle name="Normal 18 3 3 2 2 5 2 2" xfId="46553" xr:uid="{00000000-0005-0000-0000-0000934A0000}"/>
    <cellStyle name="Normal 18 3 3 2 2 5 3" xfId="33119" xr:uid="{00000000-0005-0000-0000-0000944A0000}"/>
    <cellStyle name="Normal 18 3 3 2 2 6" xfId="15162" xr:uid="{00000000-0005-0000-0000-0000954A0000}"/>
    <cellStyle name="Normal 18 3 3 2 2 6 2" xfId="42074" xr:uid="{00000000-0005-0000-0000-0000964A0000}"/>
    <cellStyle name="Normal 18 3 3 2 2 7" xfId="28640" xr:uid="{00000000-0005-0000-0000-0000974A0000}"/>
    <cellStyle name="Normal 18 3 3 2 3" xfId="2176" xr:uid="{00000000-0005-0000-0000-0000984A0000}"/>
    <cellStyle name="Normal 18 3 3 2 3 2" xfId="4413" xr:uid="{00000000-0005-0000-0000-0000994A0000}"/>
    <cellStyle name="Normal 18 3 3 2 3 2 2" xfId="13370" xr:uid="{00000000-0005-0000-0000-00009A4A0000}"/>
    <cellStyle name="Normal 18 3 3 2 3 2 2 2" xfId="26804" xr:uid="{00000000-0005-0000-0000-00009B4A0000}"/>
    <cellStyle name="Normal 18 3 3 2 3 2 2 2 2" xfId="53716" xr:uid="{00000000-0005-0000-0000-00009C4A0000}"/>
    <cellStyle name="Normal 18 3 3 2 3 2 2 3" xfId="40282" xr:uid="{00000000-0005-0000-0000-00009D4A0000}"/>
    <cellStyle name="Normal 18 3 3 2 3 2 3" xfId="8892" xr:uid="{00000000-0005-0000-0000-00009E4A0000}"/>
    <cellStyle name="Normal 18 3 3 2 3 2 3 2" xfId="22326" xr:uid="{00000000-0005-0000-0000-00009F4A0000}"/>
    <cellStyle name="Normal 18 3 3 2 3 2 3 2 2" xfId="49238" xr:uid="{00000000-0005-0000-0000-0000A04A0000}"/>
    <cellStyle name="Normal 18 3 3 2 3 2 3 3" xfId="35804" xr:uid="{00000000-0005-0000-0000-0000A14A0000}"/>
    <cellStyle name="Normal 18 3 3 2 3 2 4" xfId="17847" xr:uid="{00000000-0005-0000-0000-0000A24A0000}"/>
    <cellStyle name="Normal 18 3 3 2 3 2 4 2" xfId="44759" xr:uid="{00000000-0005-0000-0000-0000A34A0000}"/>
    <cellStyle name="Normal 18 3 3 2 3 2 5" xfId="31325" xr:uid="{00000000-0005-0000-0000-0000A44A0000}"/>
    <cellStyle name="Normal 18 3 3 2 3 3" xfId="11133" xr:uid="{00000000-0005-0000-0000-0000A54A0000}"/>
    <cellStyle name="Normal 18 3 3 2 3 3 2" xfId="24567" xr:uid="{00000000-0005-0000-0000-0000A64A0000}"/>
    <cellStyle name="Normal 18 3 3 2 3 3 2 2" xfId="51479" xr:uid="{00000000-0005-0000-0000-0000A74A0000}"/>
    <cellStyle name="Normal 18 3 3 2 3 3 3" xfId="38045" xr:uid="{00000000-0005-0000-0000-0000A84A0000}"/>
    <cellStyle name="Normal 18 3 3 2 3 4" xfId="6655" xr:uid="{00000000-0005-0000-0000-0000A94A0000}"/>
    <cellStyle name="Normal 18 3 3 2 3 4 2" xfId="20089" xr:uid="{00000000-0005-0000-0000-0000AA4A0000}"/>
    <cellStyle name="Normal 18 3 3 2 3 4 2 2" xfId="47001" xr:uid="{00000000-0005-0000-0000-0000AB4A0000}"/>
    <cellStyle name="Normal 18 3 3 2 3 4 3" xfId="33567" xr:uid="{00000000-0005-0000-0000-0000AC4A0000}"/>
    <cellStyle name="Normal 18 3 3 2 3 5" xfId="15610" xr:uid="{00000000-0005-0000-0000-0000AD4A0000}"/>
    <cellStyle name="Normal 18 3 3 2 3 5 2" xfId="42522" xr:uid="{00000000-0005-0000-0000-0000AE4A0000}"/>
    <cellStyle name="Normal 18 3 3 2 3 6" xfId="29088" xr:uid="{00000000-0005-0000-0000-0000AF4A0000}"/>
    <cellStyle name="Normal 18 3 3 2 4" xfId="3295" xr:uid="{00000000-0005-0000-0000-0000B04A0000}"/>
    <cellStyle name="Normal 18 3 3 2 4 2" xfId="12252" xr:uid="{00000000-0005-0000-0000-0000B14A0000}"/>
    <cellStyle name="Normal 18 3 3 2 4 2 2" xfId="25686" xr:uid="{00000000-0005-0000-0000-0000B24A0000}"/>
    <cellStyle name="Normal 18 3 3 2 4 2 2 2" xfId="52598" xr:uid="{00000000-0005-0000-0000-0000B34A0000}"/>
    <cellStyle name="Normal 18 3 3 2 4 2 3" xfId="39164" xr:uid="{00000000-0005-0000-0000-0000B44A0000}"/>
    <cellStyle name="Normal 18 3 3 2 4 3" xfId="7774" xr:uid="{00000000-0005-0000-0000-0000B54A0000}"/>
    <cellStyle name="Normal 18 3 3 2 4 3 2" xfId="21208" xr:uid="{00000000-0005-0000-0000-0000B64A0000}"/>
    <cellStyle name="Normal 18 3 3 2 4 3 2 2" xfId="48120" xr:uid="{00000000-0005-0000-0000-0000B74A0000}"/>
    <cellStyle name="Normal 18 3 3 2 4 3 3" xfId="34686" xr:uid="{00000000-0005-0000-0000-0000B84A0000}"/>
    <cellStyle name="Normal 18 3 3 2 4 4" xfId="16729" xr:uid="{00000000-0005-0000-0000-0000B94A0000}"/>
    <cellStyle name="Normal 18 3 3 2 4 4 2" xfId="43641" xr:uid="{00000000-0005-0000-0000-0000BA4A0000}"/>
    <cellStyle name="Normal 18 3 3 2 4 5" xfId="30207" xr:uid="{00000000-0005-0000-0000-0000BB4A0000}"/>
    <cellStyle name="Normal 18 3 3 2 5" xfId="10015" xr:uid="{00000000-0005-0000-0000-0000BC4A0000}"/>
    <cellStyle name="Normal 18 3 3 2 5 2" xfId="23449" xr:uid="{00000000-0005-0000-0000-0000BD4A0000}"/>
    <cellStyle name="Normal 18 3 3 2 5 2 2" xfId="50361" xr:uid="{00000000-0005-0000-0000-0000BE4A0000}"/>
    <cellStyle name="Normal 18 3 3 2 5 3" xfId="36927" xr:uid="{00000000-0005-0000-0000-0000BF4A0000}"/>
    <cellStyle name="Normal 18 3 3 2 6" xfId="5537" xr:uid="{00000000-0005-0000-0000-0000C04A0000}"/>
    <cellStyle name="Normal 18 3 3 2 6 2" xfId="18971" xr:uid="{00000000-0005-0000-0000-0000C14A0000}"/>
    <cellStyle name="Normal 18 3 3 2 6 2 2" xfId="45883" xr:uid="{00000000-0005-0000-0000-0000C24A0000}"/>
    <cellStyle name="Normal 18 3 3 2 6 3" xfId="32449" xr:uid="{00000000-0005-0000-0000-0000C34A0000}"/>
    <cellStyle name="Normal 18 3 3 2 7" xfId="14492" xr:uid="{00000000-0005-0000-0000-0000C44A0000}"/>
    <cellStyle name="Normal 18 3 3 2 7 2" xfId="41404" xr:uid="{00000000-0005-0000-0000-0000C54A0000}"/>
    <cellStyle name="Normal 18 3 3 2 8" xfId="27970" xr:uid="{00000000-0005-0000-0000-0000C64A0000}"/>
    <cellStyle name="Normal 18 3 3 3" xfId="1282" xr:uid="{00000000-0005-0000-0000-0000C74A0000}"/>
    <cellStyle name="Normal 18 3 3 3 2" xfId="2400" xr:uid="{00000000-0005-0000-0000-0000C84A0000}"/>
    <cellStyle name="Normal 18 3 3 3 2 2" xfId="4637" xr:uid="{00000000-0005-0000-0000-0000C94A0000}"/>
    <cellStyle name="Normal 18 3 3 3 2 2 2" xfId="13594" xr:uid="{00000000-0005-0000-0000-0000CA4A0000}"/>
    <cellStyle name="Normal 18 3 3 3 2 2 2 2" xfId="27028" xr:uid="{00000000-0005-0000-0000-0000CB4A0000}"/>
    <cellStyle name="Normal 18 3 3 3 2 2 2 2 2" xfId="53940" xr:uid="{00000000-0005-0000-0000-0000CC4A0000}"/>
    <cellStyle name="Normal 18 3 3 3 2 2 2 3" xfId="40506" xr:uid="{00000000-0005-0000-0000-0000CD4A0000}"/>
    <cellStyle name="Normal 18 3 3 3 2 2 3" xfId="9116" xr:uid="{00000000-0005-0000-0000-0000CE4A0000}"/>
    <cellStyle name="Normal 18 3 3 3 2 2 3 2" xfId="22550" xr:uid="{00000000-0005-0000-0000-0000CF4A0000}"/>
    <cellStyle name="Normal 18 3 3 3 2 2 3 2 2" xfId="49462" xr:uid="{00000000-0005-0000-0000-0000D04A0000}"/>
    <cellStyle name="Normal 18 3 3 3 2 2 3 3" xfId="36028" xr:uid="{00000000-0005-0000-0000-0000D14A0000}"/>
    <cellStyle name="Normal 18 3 3 3 2 2 4" xfId="18071" xr:uid="{00000000-0005-0000-0000-0000D24A0000}"/>
    <cellStyle name="Normal 18 3 3 3 2 2 4 2" xfId="44983" xr:uid="{00000000-0005-0000-0000-0000D34A0000}"/>
    <cellStyle name="Normal 18 3 3 3 2 2 5" xfId="31549" xr:uid="{00000000-0005-0000-0000-0000D44A0000}"/>
    <cellStyle name="Normal 18 3 3 3 2 3" xfId="11357" xr:uid="{00000000-0005-0000-0000-0000D54A0000}"/>
    <cellStyle name="Normal 18 3 3 3 2 3 2" xfId="24791" xr:uid="{00000000-0005-0000-0000-0000D64A0000}"/>
    <cellStyle name="Normal 18 3 3 3 2 3 2 2" xfId="51703" xr:uid="{00000000-0005-0000-0000-0000D74A0000}"/>
    <cellStyle name="Normal 18 3 3 3 2 3 3" xfId="38269" xr:uid="{00000000-0005-0000-0000-0000D84A0000}"/>
    <cellStyle name="Normal 18 3 3 3 2 4" xfId="6879" xr:uid="{00000000-0005-0000-0000-0000D94A0000}"/>
    <cellStyle name="Normal 18 3 3 3 2 4 2" xfId="20313" xr:uid="{00000000-0005-0000-0000-0000DA4A0000}"/>
    <cellStyle name="Normal 18 3 3 3 2 4 2 2" xfId="47225" xr:uid="{00000000-0005-0000-0000-0000DB4A0000}"/>
    <cellStyle name="Normal 18 3 3 3 2 4 3" xfId="33791" xr:uid="{00000000-0005-0000-0000-0000DC4A0000}"/>
    <cellStyle name="Normal 18 3 3 3 2 5" xfId="15834" xr:uid="{00000000-0005-0000-0000-0000DD4A0000}"/>
    <cellStyle name="Normal 18 3 3 3 2 5 2" xfId="42746" xr:uid="{00000000-0005-0000-0000-0000DE4A0000}"/>
    <cellStyle name="Normal 18 3 3 3 2 6" xfId="29312" xr:uid="{00000000-0005-0000-0000-0000DF4A0000}"/>
    <cellStyle name="Normal 18 3 3 3 3" xfId="3519" xr:uid="{00000000-0005-0000-0000-0000E04A0000}"/>
    <cellStyle name="Normal 18 3 3 3 3 2" xfId="12476" xr:uid="{00000000-0005-0000-0000-0000E14A0000}"/>
    <cellStyle name="Normal 18 3 3 3 3 2 2" xfId="25910" xr:uid="{00000000-0005-0000-0000-0000E24A0000}"/>
    <cellStyle name="Normal 18 3 3 3 3 2 2 2" xfId="52822" xr:uid="{00000000-0005-0000-0000-0000E34A0000}"/>
    <cellStyle name="Normal 18 3 3 3 3 2 3" xfId="39388" xr:uid="{00000000-0005-0000-0000-0000E44A0000}"/>
    <cellStyle name="Normal 18 3 3 3 3 3" xfId="7998" xr:uid="{00000000-0005-0000-0000-0000E54A0000}"/>
    <cellStyle name="Normal 18 3 3 3 3 3 2" xfId="21432" xr:uid="{00000000-0005-0000-0000-0000E64A0000}"/>
    <cellStyle name="Normal 18 3 3 3 3 3 2 2" xfId="48344" xr:uid="{00000000-0005-0000-0000-0000E74A0000}"/>
    <cellStyle name="Normal 18 3 3 3 3 3 3" xfId="34910" xr:uid="{00000000-0005-0000-0000-0000E84A0000}"/>
    <cellStyle name="Normal 18 3 3 3 3 4" xfId="16953" xr:uid="{00000000-0005-0000-0000-0000E94A0000}"/>
    <cellStyle name="Normal 18 3 3 3 3 4 2" xfId="43865" xr:uid="{00000000-0005-0000-0000-0000EA4A0000}"/>
    <cellStyle name="Normal 18 3 3 3 3 5" xfId="30431" xr:uid="{00000000-0005-0000-0000-0000EB4A0000}"/>
    <cellStyle name="Normal 18 3 3 3 4" xfId="10239" xr:uid="{00000000-0005-0000-0000-0000EC4A0000}"/>
    <cellStyle name="Normal 18 3 3 3 4 2" xfId="23673" xr:uid="{00000000-0005-0000-0000-0000ED4A0000}"/>
    <cellStyle name="Normal 18 3 3 3 4 2 2" xfId="50585" xr:uid="{00000000-0005-0000-0000-0000EE4A0000}"/>
    <cellStyle name="Normal 18 3 3 3 4 3" xfId="37151" xr:uid="{00000000-0005-0000-0000-0000EF4A0000}"/>
    <cellStyle name="Normal 18 3 3 3 5" xfId="5761" xr:uid="{00000000-0005-0000-0000-0000F04A0000}"/>
    <cellStyle name="Normal 18 3 3 3 5 2" xfId="19195" xr:uid="{00000000-0005-0000-0000-0000F14A0000}"/>
    <cellStyle name="Normal 18 3 3 3 5 2 2" xfId="46107" xr:uid="{00000000-0005-0000-0000-0000F24A0000}"/>
    <cellStyle name="Normal 18 3 3 3 5 3" xfId="32673" xr:uid="{00000000-0005-0000-0000-0000F34A0000}"/>
    <cellStyle name="Normal 18 3 3 3 6" xfId="14716" xr:uid="{00000000-0005-0000-0000-0000F44A0000}"/>
    <cellStyle name="Normal 18 3 3 3 6 2" xfId="41628" xr:uid="{00000000-0005-0000-0000-0000F54A0000}"/>
    <cellStyle name="Normal 18 3 3 3 7" xfId="28194" xr:uid="{00000000-0005-0000-0000-0000F64A0000}"/>
    <cellStyle name="Normal 18 3 3 4" xfId="1505" xr:uid="{00000000-0005-0000-0000-0000F74A0000}"/>
    <cellStyle name="Normal 18 3 3 4 2" xfId="2623" xr:uid="{00000000-0005-0000-0000-0000F84A0000}"/>
    <cellStyle name="Normal 18 3 3 4 2 2" xfId="4860" xr:uid="{00000000-0005-0000-0000-0000F94A0000}"/>
    <cellStyle name="Normal 18 3 3 4 2 2 2" xfId="13817" xr:uid="{00000000-0005-0000-0000-0000FA4A0000}"/>
    <cellStyle name="Normal 18 3 3 4 2 2 2 2" xfId="27251" xr:uid="{00000000-0005-0000-0000-0000FB4A0000}"/>
    <cellStyle name="Normal 18 3 3 4 2 2 2 2 2" xfId="54163" xr:uid="{00000000-0005-0000-0000-0000FC4A0000}"/>
    <cellStyle name="Normal 18 3 3 4 2 2 2 3" xfId="40729" xr:uid="{00000000-0005-0000-0000-0000FD4A0000}"/>
    <cellStyle name="Normal 18 3 3 4 2 2 3" xfId="9339" xr:uid="{00000000-0005-0000-0000-0000FE4A0000}"/>
    <cellStyle name="Normal 18 3 3 4 2 2 3 2" xfId="22773" xr:uid="{00000000-0005-0000-0000-0000FF4A0000}"/>
    <cellStyle name="Normal 18 3 3 4 2 2 3 2 2" xfId="49685" xr:uid="{00000000-0005-0000-0000-0000004B0000}"/>
    <cellStyle name="Normal 18 3 3 4 2 2 3 3" xfId="36251" xr:uid="{00000000-0005-0000-0000-0000014B0000}"/>
    <cellStyle name="Normal 18 3 3 4 2 2 4" xfId="18294" xr:uid="{00000000-0005-0000-0000-0000024B0000}"/>
    <cellStyle name="Normal 18 3 3 4 2 2 4 2" xfId="45206" xr:uid="{00000000-0005-0000-0000-0000034B0000}"/>
    <cellStyle name="Normal 18 3 3 4 2 2 5" xfId="31772" xr:uid="{00000000-0005-0000-0000-0000044B0000}"/>
    <cellStyle name="Normal 18 3 3 4 2 3" xfId="11580" xr:uid="{00000000-0005-0000-0000-0000054B0000}"/>
    <cellStyle name="Normal 18 3 3 4 2 3 2" xfId="25014" xr:uid="{00000000-0005-0000-0000-0000064B0000}"/>
    <cellStyle name="Normal 18 3 3 4 2 3 2 2" xfId="51926" xr:uid="{00000000-0005-0000-0000-0000074B0000}"/>
    <cellStyle name="Normal 18 3 3 4 2 3 3" xfId="38492" xr:uid="{00000000-0005-0000-0000-0000084B0000}"/>
    <cellStyle name="Normal 18 3 3 4 2 4" xfId="7102" xr:uid="{00000000-0005-0000-0000-0000094B0000}"/>
    <cellStyle name="Normal 18 3 3 4 2 4 2" xfId="20536" xr:uid="{00000000-0005-0000-0000-00000A4B0000}"/>
    <cellStyle name="Normal 18 3 3 4 2 4 2 2" xfId="47448" xr:uid="{00000000-0005-0000-0000-00000B4B0000}"/>
    <cellStyle name="Normal 18 3 3 4 2 4 3" xfId="34014" xr:uid="{00000000-0005-0000-0000-00000C4B0000}"/>
    <cellStyle name="Normal 18 3 3 4 2 5" xfId="16057" xr:uid="{00000000-0005-0000-0000-00000D4B0000}"/>
    <cellStyle name="Normal 18 3 3 4 2 5 2" xfId="42969" xr:uid="{00000000-0005-0000-0000-00000E4B0000}"/>
    <cellStyle name="Normal 18 3 3 4 2 6" xfId="29535" xr:uid="{00000000-0005-0000-0000-00000F4B0000}"/>
    <cellStyle name="Normal 18 3 3 4 3" xfId="3742" xr:uid="{00000000-0005-0000-0000-0000104B0000}"/>
    <cellStyle name="Normal 18 3 3 4 3 2" xfId="12699" xr:uid="{00000000-0005-0000-0000-0000114B0000}"/>
    <cellStyle name="Normal 18 3 3 4 3 2 2" xfId="26133" xr:uid="{00000000-0005-0000-0000-0000124B0000}"/>
    <cellStyle name="Normal 18 3 3 4 3 2 2 2" xfId="53045" xr:uid="{00000000-0005-0000-0000-0000134B0000}"/>
    <cellStyle name="Normal 18 3 3 4 3 2 3" xfId="39611" xr:uid="{00000000-0005-0000-0000-0000144B0000}"/>
    <cellStyle name="Normal 18 3 3 4 3 3" xfId="8221" xr:uid="{00000000-0005-0000-0000-0000154B0000}"/>
    <cellStyle name="Normal 18 3 3 4 3 3 2" xfId="21655" xr:uid="{00000000-0005-0000-0000-0000164B0000}"/>
    <cellStyle name="Normal 18 3 3 4 3 3 2 2" xfId="48567" xr:uid="{00000000-0005-0000-0000-0000174B0000}"/>
    <cellStyle name="Normal 18 3 3 4 3 3 3" xfId="35133" xr:uid="{00000000-0005-0000-0000-0000184B0000}"/>
    <cellStyle name="Normal 18 3 3 4 3 4" xfId="17176" xr:uid="{00000000-0005-0000-0000-0000194B0000}"/>
    <cellStyle name="Normal 18 3 3 4 3 4 2" xfId="44088" xr:uid="{00000000-0005-0000-0000-00001A4B0000}"/>
    <cellStyle name="Normal 18 3 3 4 3 5" xfId="30654" xr:uid="{00000000-0005-0000-0000-00001B4B0000}"/>
    <cellStyle name="Normal 18 3 3 4 4" xfId="10462" xr:uid="{00000000-0005-0000-0000-00001C4B0000}"/>
    <cellStyle name="Normal 18 3 3 4 4 2" xfId="23896" xr:uid="{00000000-0005-0000-0000-00001D4B0000}"/>
    <cellStyle name="Normal 18 3 3 4 4 2 2" xfId="50808" xr:uid="{00000000-0005-0000-0000-00001E4B0000}"/>
    <cellStyle name="Normal 18 3 3 4 4 3" xfId="37374" xr:uid="{00000000-0005-0000-0000-00001F4B0000}"/>
    <cellStyle name="Normal 18 3 3 4 5" xfId="5984" xr:uid="{00000000-0005-0000-0000-0000204B0000}"/>
    <cellStyle name="Normal 18 3 3 4 5 2" xfId="19418" xr:uid="{00000000-0005-0000-0000-0000214B0000}"/>
    <cellStyle name="Normal 18 3 3 4 5 2 2" xfId="46330" xr:uid="{00000000-0005-0000-0000-0000224B0000}"/>
    <cellStyle name="Normal 18 3 3 4 5 3" xfId="32896" xr:uid="{00000000-0005-0000-0000-0000234B0000}"/>
    <cellStyle name="Normal 18 3 3 4 6" xfId="14939" xr:uid="{00000000-0005-0000-0000-0000244B0000}"/>
    <cellStyle name="Normal 18 3 3 4 6 2" xfId="41851" xr:uid="{00000000-0005-0000-0000-0000254B0000}"/>
    <cellStyle name="Normal 18 3 3 4 7" xfId="28417" xr:uid="{00000000-0005-0000-0000-0000264B0000}"/>
    <cellStyle name="Normal 18 3 3 5" xfId="1953" xr:uid="{00000000-0005-0000-0000-0000274B0000}"/>
    <cellStyle name="Normal 18 3 3 5 2" xfId="4190" xr:uid="{00000000-0005-0000-0000-0000284B0000}"/>
    <cellStyle name="Normal 18 3 3 5 2 2" xfId="13147" xr:uid="{00000000-0005-0000-0000-0000294B0000}"/>
    <cellStyle name="Normal 18 3 3 5 2 2 2" xfId="26581" xr:uid="{00000000-0005-0000-0000-00002A4B0000}"/>
    <cellStyle name="Normal 18 3 3 5 2 2 2 2" xfId="53493" xr:uid="{00000000-0005-0000-0000-00002B4B0000}"/>
    <cellStyle name="Normal 18 3 3 5 2 2 3" xfId="40059" xr:uid="{00000000-0005-0000-0000-00002C4B0000}"/>
    <cellStyle name="Normal 18 3 3 5 2 3" xfId="8669" xr:uid="{00000000-0005-0000-0000-00002D4B0000}"/>
    <cellStyle name="Normal 18 3 3 5 2 3 2" xfId="22103" xr:uid="{00000000-0005-0000-0000-00002E4B0000}"/>
    <cellStyle name="Normal 18 3 3 5 2 3 2 2" xfId="49015" xr:uid="{00000000-0005-0000-0000-00002F4B0000}"/>
    <cellStyle name="Normal 18 3 3 5 2 3 3" xfId="35581" xr:uid="{00000000-0005-0000-0000-0000304B0000}"/>
    <cellStyle name="Normal 18 3 3 5 2 4" xfId="17624" xr:uid="{00000000-0005-0000-0000-0000314B0000}"/>
    <cellStyle name="Normal 18 3 3 5 2 4 2" xfId="44536" xr:uid="{00000000-0005-0000-0000-0000324B0000}"/>
    <cellStyle name="Normal 18 3 3 5 2 5" xfId="31102" xr:uid="{00000000-0005-0000-0000-0000334B0000}"/>
    <cellStyle name="Normal 18 3 3 5 3" xfId="10910" xr:uid="{00000000-0005-0000-0000-0000344B0000}"/>
    <cellStyle name="Normal 18 3 3 5 3 2" xfId="24344" xr:uid="{00000000-0005-0000-0000-0000354B0000}"/>
    <cellStyle name="Normal 18 3 3 5 3 2 2" xfId="51256" xr:uid="{00000000-0005-0000-0000-0000364B0000}"/>
    <cellStyle name="Normal 18 3 3 5 3 3" xfId="37822" xr:uid="{00000000-0005-0000-0000-0000374B0000}"/>
    <cellStyle name="Normal 18 3 3 5 4" xfId="6432" xr:uid="{00000000-0005-0000-0000-0000384B0000}"/>
    <cellStyle name="Normal 18 3 3 5 4 2" xfId="19866" xr:uid="{00000000-0005-0000-0000-0000394B0000}"/>
    <cellStyle name="Normal 18 3 3 5 4 2 2" xfId="46778" xr:uid="{00000000-0005-0000-0000-00003A4B0000}"/>
    <cellStyle name="Normal 18 3 3 5 4 3" xfId="33344" xr:uid="{00000000-0005-0000-0000-00003B4B0000}"/>
    <cellStyle name="Normal 18 3 3 5 5" xfId="15387" xr:uid="{00000000-0005-0000-0000-00003C4B0000}"/>
    <cellStyle name="Normal 18 3 3 5 5 2" xfId="42299" xr:uid="{00000000-0005-0000-0000-00003D4B0000}"/>
    <cellStyle name="Normal 18 3 3 5 6" xfId="28865" xr:uid="{00000000-0005-0000-0000-00003E4B0000}"/>
    <cellStyle name="Normal 18 3 3 6" xfId="3072" xr:uid="{00000000-0005-0000-0000-00003F4B0000}"/>
    <cellStyle name="Normal 18 3 3 6 2" xfId="12029" xr:uid="{00000000-0005-0000-0000-0000404B0000}"/>
    <cellStyle name="Normal 18 3 3 6 2 2" xfId="25463" xr:uid="{00000000-0005-0000-0000-0000414B0000}"/>
    <cellStyle name="Normal 18 3 3 6 2 2 2" xfId="52375" xr:uid="{00000000-0005-0000-0000-0000424B0000}"/>
    <cellStyle name="Normal 18 3 3 6 2 3" xfId="38941" xr:uid="{00000000-0005-0000-0000-0000434B0000}"/>
    <cellStyle name="Normal 18 3 3 6 3" xfId="7551" xr:uid="{00000000-0005-0000-0000-0000444B0000}"/>
    <cellStyle name="Normal 18 3 3 6 3 2" xfId="20985" xr:uid="{00000000-0005-0000-0000-0000454B0000}"/>
    <cellStyle name="Normal 18 3 3 6 3 2 2" xfId="47897" xr:uid="{00000000-0005-0000-0000-0000464B0000}"/>
    <cellStyle name="Normal 18 3 3 6 3 3" xfId="34463" xr:uid="{00000000-0005-0000-0000-0000474B0000}"/>
    <cellStyle name="Normal 18 3 3 6 4" xfId="16506" xr:uid="{00000000-0005-0000-0000-0000484B0000}"/>
    <cellStyle name="Normal 18 3 3 6 4 2" xfId="43418" xr:uid="{00000000-0005-0000-0000-0000494B0000}"/>
    <cellStyle name="Normal 18 3 3 6 5" xfId="29984" xr:uid="{00000000-0005-0000-0000-00004A4B0000}"/>
    <cellStyle name="Normal 18 3 3 7" xfId="9792" xr:uid="{00000000-0005-0000-0000-00004B4B0000}"/>
    <cellStyle name="Normal 18 3 3 7 2" xfId="23226" xr:uid="{00000000-0005-0000-0000-00004C4B0000}"/>
    <cellStyle name="Normal 18 3 3 7 2 2" xfId="50138" xr:uid="{00000000-0005-0000-0000-00004D4B0000}"/>
    <cellStyle name="Normal 18 3 3 7 3" xfId="36704" xr:uid="{00000000-0005-0000-0000-00004E4B0000}"/>
    <cellStyle name="Normal 18 3 3 8" xfId="5314" xr:uid="{00000000-0005-0000-0000-00004F4B0000}"/>
    <cellStyle name="Normal 18 3 3 8 2" xfId="18748" xr:uid="{00000000-0005-0000-0000-0000504B0000}"/>
    <cellStyle name="Normal 18 3 3 8 2 2" xfId="45660" xr:uid="{00000000-0005-0000-0000-0000514B0000}"/>
    <cellStyle name="Normal 18 3 3 8 3" xfId="32226" xr:uid="{00000000-0005-0000-0000-0000524B0000}"/>
    <cellStyle name="Normal 18 3 3 9" xfId="14269" xr:uid="{00000000-0005-0000-0000-0000534B0000}"/>
    <cellStyle name="Normal 18 3 3 9 2" xfId="41181" xr:uid="{00000000-0005-0000-0000-0000544B0000}"/>
    <cellStyle name="Normal 18 3 4" xfId="985" xr:uid="{00000000-0005-0000-0000-0000554B0000}"/>
    <cellStyle name="Normal 18 3 4 2" xfId="1656" xr:uid="{00000000-0005-0000-0000-0000564B0000}"/>
    <cellStyle name="Normal 18 3 4 2 2" xfId="2774" xr:uid="{00000000-0005-0000-0000-0000574B0000}"/>
    <cellStyle name="Normal 18 3 4 2 2 2" xfId="5011" xr:uid="{00000000-0005-0000-0000-0000584B0000}"/>
    <cellStyle name="Normal 18 3 4 2 2 2 2" xfId="13968" xr:uid="{00000000-0005-0000-0000-0000594B0000}"/>
    <cellStyle name="Normal 18 3 4 2 2 2 2 2" xfId="27402" xr:uid="{00000000-0005-0000-0000-00005A4B0000}"/>
    <cellStyle name="Normal 18 3 4 2 2 2 2 2 2" xfId="54314" xr:uid="{00000000-0005-0000-0000-00005B4B0000}"/>
    <cellStyle name="Normal 18 3 4 2 2 2 2 3" xfId="40880" xr:uid="{00000000-0005-0000-0000-00005C4B0000}"/>
    <cellStyle name="Normal 18 3 4 2 2 2 3" xfId="9490" xr:uid="{00000000-0005-0000-0000-00005D4B0000}"/>
    <cellStyle name="Normal 18 3 4 2 2 2 3 2" xfId="22924" xr:uid="{00000000-0005-0000-0000-00005E4B0000}"/>
    <cellStyle name="Normal 18 3 4 2 2 2 3 2 2" xfId="49836" xr:uid="{00000000-0005-0000-0000-00005F4B0000}"/>
    <cellStyle name="Normal 18 3 4 2 2 2 3 3" xfId="36402" xr:uid="{00000000-0005-0000-0000-0000604B0000}"/>
    <cellStyle name="Normal 18 3 4 2 2 2 4" xfId="18445" xr:uid="{00000000-0005-0000-0000-0000614B0000}"/>
    <cellStyle name="Normal 18 3 4 2 2 2 4 2" xfId="45357" xr:uid="{00000000-0005-0000-0000-0000624B0000}"/>
    <cellStyle name="Normal 18 3 4 2 2 2 5" xfId="31923" xr:uid="{00000000-0005-0000-0000-0000634B0000}"/>
    <cellStyle name="Normal 18 3 4 2 2 3" xfId="11731" xr:uid="{00000000-0005-0000-0000-0000644B0000}"/>
    <cellStyle name="Normal 18 3 4 2 2 3 2" xfId="25165" xr:uid="{00000000-0005-0000-0000-0000654B0000}"/>
    <cellStyle name="Normal 18 3 4 2 2 3 2 2" xfId="52077" xr:uid="{00000000-0005-0000-0000-0000664B0000}"/>
    <cellStyle name="Normal 18 3 4 2 2 3 3" xfId="38643" xr:uid="{00000000-0005-0000-0000-0000674B0000}"/>
    <cellStyle name="Normal 18 3 4 2 2 4" xfId="7253" xr:uid="{00000000-0005-0000-0000-0000684B0000}"/>
    <cellStyle name="Normal 18 3 4 2 2 4 2" xfId="20687" xr:uid="{00000000-0005-0000-0000-0000694B0000}"/>
    <cellStyle name="Normal 18 3 4 2 2 4 2 2" xfId="47599" xr:uid="{00000000-0005-0000-0000-00006A4B0000}"/>
    <cellStyle name="Normal 18 3 4 2 2 4 3" xfId="34165" xr:uid="{00000000-0005-0000-0000-00006B4B0000}"/>
    <cellStyle name="Normal 18 3 4 2 2 5" xfId="16208" xr:uid="{00000000-0005-0000-0000-00006C4B0000}"/>
    <cellStyle name="Normal 18 3 4 2 2 5 2" xfId="43120" xr:uid="{00000000-0005-0000-0000-00006D4B0000}"/>
    <cellStyle name="Normal 18 3 4 2 2 6" xfId="29686" xr:uid="{00000000-0005-0000-0000-00006E4B0000}"/>
    <cellStyle name="Normal 18 3 4 2 3" xfId="3893" xr:uid="{00000000-0005-0000-0000-00006F4B0000}"/>
    <cellStyle name="Normal 18 3 4 2 3 2" xfId="12850" xr:uid="{00000000-0005-0000-0000-0000704B0000}"/>
    <cellStyle name="Normal 18 3 4 2 3 2 2" xfId="26284" xr:uid="{00000000-0005-0000-0000-0000714B0000}"/>
    <cellStyle name="Normal 18 3 4 2 3 2 2 2" xfId="53196" xr:uid="{00000000-0005-0000-0000-0000724B0000}"/>
    <cellStyle name="Normal 18 3 4 2 3 2 3" xfId="39762" xr:uid="{00000000-0005-0000-0000-0000734B0000}"/>
    <cellStyle name="Normal 18 3 4 2 3 3" xfId="8372" xr:uid="{00000000-0005-0000-0000-0000744B0000}"/>
    <cellStyle name="Normal 18 3 4 2 3 3 2" xfId="21806" xr:uid="{00000000-0005-0000-0000-0000754B0000}"/>
    <cellStyle name="Normal 18 3 4 2 3 3 2 2" xfId="48718" xr:uid="{00000000-0005-0000-0000-0000764B0000}"/>
    <cellStyle name="Normal 18 3 4 2 3 3 3" xfId="35284" xr:uid="{00000000-0005-0000-0000-0000774B0000}"/>
    <cellStyle name="Normal 18 3 4 2 3 4" xfId="17327" xr:uid="{00000000-0005-0000-0000-0000784B0000}"/>
    <cellStyle name="Normal 18 3 4 2 3 4 2" xfId="44239" xr:uid="{00000000-0005-0000-0000-0000794B0000}"/>
    <cellStyle name="Normal 18 3 4 2 3 5" xfId="30805" xr:uid="{00000000-0005-0000-0000-00007A4B0000}"/>
    <cellStyle name="Normal 18 3 4 2 4" xfId="10613" xr:uid="{00000000-0005-0000-0000-00007B4B0000}"/>
    <cellStyle name="Normal 18 3 4 2 4 2" xfId="24047" xr:uid="{00000000-0005-0000-0000-00007C4B0000}"/>
    <cellStyle name="Normal 18 3 4 2 4 2 2" xfId="50959" xr:uid="{00000000-0005-0000-0000-00007D4B0000}"/>
    <cellStyle name="Normal 18 3 4 2 4 3" xfId="37525" xr:uid="{00000000-0005-0000-0000-00007E4B0000}"/>
    <cellStyle name="Normal 18 3 4 2 5" xfId="6135" xr:uid="{00000000-0005-0000-0000-00007F4B0000}"/>
    <cellStyle name="Normal 18 3 4 2 5 2" xfId="19569" xr:uid="{00000000-0005-0000-0000-0000804B0000}"/>
    <cellStyle name="Normal 18 3 4 2 5 2 2" xfId="46481" xr:uid="{00000000-0005-0000-0000-0000814B0000}"/>
    <cellStyle name="Normal 18 3 4 2 5 3" xfId="33047" xr:uid="{00000000-0005-0000-0000-0000824B0000}"/>
    <cellStyle name="Normal 18 3 4 2 6" xfId="15090" xr:uid="{00000000-0005-0000-0000-0000834B0000}"/>
    <cellStyle name="Normal 18 3 4 2 6 2" xfId="42002" xr:uid="{00000000-0005-0000-0000-0000844B0000}"/>
    <cellStyle name="Normal 18 3 4 2 7" xfId="28568" xr:uid="{00000000-0005-0000-0000-0000854B0000}"/>
    <cellStyle name="Normal 18 3 4 3" xfId="2104" xr:uid="{00000000-0005-0000-0000-0000864B0000}"/>
    <cellStyle name="Normal 18 3 4 3 2" xfId="4341" xr:uid="{00000000-0005-0000-0000-0000874B0000}"/>
    <cellStyle name="Normal 18 3 4 3 2 2" xfId="13298" xr:uid="{00000000-0005-0000-0000-0000884B0000}"/>
    <cellStyle name="Normal 18 3 4 3 2 2 2" xfId="26732" xr:uid="{00000000-0005-0000-0000-0000894B0000}"/>
    <cellStyle name="Normal 18 3 4 3 2 2 2 2" xfId="53644" xr:uid="{00000000-0005-0000-0000-00008A4B0000}"/>
    <cellStyle name="Normal 18 3 4 3 2 2 3" xfId="40210" xr:uid="{00000000-0005-0000-0000-00008B4B0000}"/>
    <cellStyle name="Normal 18 3 4 3 2 3" xfId="8820" xr:uid="{00000000-0005-0000-0000-00008C4B0000}"/>
    <cellStyle name="Normal 18 3 4 3 2 3 2" xfId="22254" xr:uid="{00000000-0005-0000-0000-00008D4B0000}"/>
    <cellStyle name="Normal 18 3 4 3 2 3 2 2" xfId="49166" xr:uid="{00000000-0005-0000-0000-00008E4B0000}"/>
    <cellStyle name="Normal 18 3 4 3 2 3 3" xfId="35732" xr:uid="{00000000-0005-0000-0000-00008F4B0000}"/>
    <cellStyle name="Normal 18 3 4 3 2 4" xfId="17775" xr:uid="{00000000-0005-0000-0000-0000904B0000}"/>
    <cellStyle name="Normal 18 3 4 3 2 4 2" xfId="44687" xr:uid="{00000000-0005-0000-0000-0000914B0000}"/>
    <cellStyle name="Normal 18 3 4 3 2 5" xfId="31253" xr:uid="{00000000-0005-0000-0000-0000924B0000}"/>
    <cellStyle name="Normal 18 3 4 3 3" xfId="11061" xr:uid="{00000000-0005-0000-0000-0000934B0000}"/>
    <cellStyle name="Normal 18 3 4 3 3 2" xfId="24495" xr:uid="{00000000-0005-0000-0000-0000944B0000}"/>
    <cellStyle name="Normal 18 3 4 3 3 2 2" xfId="51407" xr:uid="{00000000-0005-0000-0000-0000954B0000}"/>
    <cellStyle name="Normal 18 3 4 3 3 3" xfId="37973" xr:uid="{00000000-0005-0000-0000-0000964B0000}"/>
    <cellStyle name="Normal 18 3 4 3 4" xfId="6583" xr:uid="{00000000-0005-0000-0000-0000974B0000}"/>
    <cellStyle name="Normal 18 3 4 3 4 2" xfId="20017" xr:uid="{00000000-0005-0000-0000-0000984B0000}"/>
    <cellStyle name="Normal 18 3 4 3 4 2 2" xfId="46929" xr:uid="{00000000-0005-0000-0000-0000994B0000}"/>
    <cellStyle name="Normal 18 3 4 3 4 3" xfId="33495" xr:uid="{00000000-0005-0000-0000-00009A4B0000}"/>
    <cellStyle name="Normal 18 3 4 3 5" xfId="15538" xr:uid="{00000000-0005-0000-0000-00009B4B0000}"/>
    <cellStyle name="Normal 18 3 4 3 5 2" xfId="42450" xr:uid="{00000000-0005-0000-0000-00009C4B0000}"/>
    <cellStyle name="Normal 18 3 4 3 6" xfId="29016" xr:uid="{00000000-0005-0000-0000-00009D4B0000}"/>
    <cellStyle name="Normal 18 3 4 4" xfId="3223" xr:uid="{00000000-0005-0000-0000-00009E4B0000}"/>
    <cellStyle name="Normal 18 3 4 4 2" xfId="12180" xr:uid="{00000000-0005-0000-0000-00009F4B0000}"/>
    <cellStyle name="Normal 18 3 4 4 2 2" xfId="25614" xr:uid="{00000000-0005-0000-0000-0000A04B0000}"/>
    <cellStyle name="Normal 18 3 4 4 2 2 2" xfId="52526" xr:uid="{00000000-0005-0000-0000-0000A14B0000}"/>
    <cellStyle name="Normal 18 3 4 4 2 3" xfId="39092" xr:uid="{00000000-0005-0000-0000-0000A24B0000}"/>
    <cellStyle name="Normal 18 3 4 4 3" xfId="7702" xr:uid="{00000000-0005-0000-0000-0000A34B0000}"/>
    <cellStyle name="Normal 18 3 4 4 3 2" xfId="21136" xr:uid="{00000000-0005-0000-0000-0000A44B0000}"/>
    <cellStyle name="Normal 18 3 4 4 3 2 2" xfId="48048" xr:uid="{00000000-0005-0000-0000-0000A54B0000}"/>
    <cellStyle name="Normal 18 3 4 4 3 3" xfId="34614" xr:uid="{00000000-0005-0000-0000-0000A64B0000}"/>
    <cellStyle name="Normal 18 3 4 4 4" xfId="16657" xr:uid="{00000000-0005-0000-0000-0000A74B0000}"/>
    <cellStyle name="Normal 18 3 4 4 4 2" xfId="43569" xr:uid="{00000000-0005-0000-0000-0000A84B0000}"/>
    <cellStyle name="Normal 18 3 4 4 5" xfId="30135" xr:uid="{00000000-0005-0000-0000-0000A94B0000}"/>
    <cellStyle name="Normal 18 3 4 5" xfId="9943" xr:uid="{00000000-0005-0000-0000-0000AA4B0000}"/>
    <cellStyle name="Normal 18 3 4 5 2" xfId="23377" xr:uid="{00000000-0005-0000-0000-0000AB4B0000}"/>
    <cellStyle name="Normal 18 3 4 5 2 2" xfId="50289" xr:uid="{00000000-0005-0000-0000-0000AC4B0000}"/>
    <cellStyle name="Normal 18 3 4 5 3" xfId="36855" xr:uid="{00000000-0005-0000-0000-0000AD4B0000}"/>
    <cellStyle name="Normal 18 3 4 6" xfId="5465" xr:uid="{00000000-0005-0000-0000-0000AE4B0000}"/>
    <cellStyle name="Normal 18 3 4 6 2" xfId="18899" xr:uid="{00000000-0005-0000-0000-0000AF4B0000}"/>
    <cellStyle name="Normal 18 3 4 6 2 2" xfId="45811" xr:uid="{00000000-0005-0000-0000-0000B04B0000}"/>
    <cellStyle name="Normal 18 3 4 6 3" xfId="32377" xr:uid="{00000000-0005-0000-0000-0000B14B0000}"/>
    <cellStyle name="Normal 18 3 4 7" xfId="14420" xr:uid="{00000000-0005-0000-0000-0000B24B0000}"/>
    <cellStyle name="Normal 18 3 4 7 2" xfId="41332" xr:uid="{00000000-0005-0000-0000-0000B34B0000}"/>
    <cellStyle name="Normal 18 3 4 8" xfId="27898" xr:uid="{00000000-0005-0000-0000-0000B44B0000}"/>
    <cellStyle name="Normal 18 3 5" xfId="1210" xr:uid="{00000000-0005-0000-0000-0000B54B0000}"/>
    <cellStyle name="Normal 18 3 5 2" xfId="2328" xr:uid="{00000000-0005-0000-0000-0000B64B0000}"/>
    <cellStyle name="Normal 18 3 5 2 2" xfId="4565" xr:uid="{00000000-0005-0000-0000-0000B74B0000}"/>
    <cellStyle name="Normal 18 3 5 2 2 2" xfId="13522" xr:uid="{00000000-0005-0000-0000-0000B84B0000}"/>
    <cellStyle name="Normal 18 3 5 2 2 2 2" xfId="26956" xr:uid="{00000000-0005-0000-0000-0000B94B0000}"/>
    <cellStyle name="Normal 18 3 5 2 2 2 2 2" xfId="53868" xr:uid="{00000000-0005-0000-0000-0000BA4B0000}"/>
    <cellStyle name="Normal 18 3 5 2 2 2 3" xfId="40434" xr:uid="{00000000-0005-0000-0000-0000BB4B0000}"/>
    <cellStyle name="Normal 18 3 5 2 2 3" xfId="9044" xr:uid="{00000000-0005-0000-0000-0000BC4B0000}"/>
    <cellStyle name="Normal 18 3 5 2 2 3 2" xfId="22478" xr:uid="{00000000-0005-0000-0000-0000BD4B0000}"/>
    <cellStyle name="Normal 18 3 5 2 2 3 2 2" xfId="49390" xr:uid="{00000000-0005-0000-0000-0000BE4B0000}"/>
    <cellStyle name="Normal 18 3 5 2 2 3 3" xfId="35956" xr:uid="{00000000-0005-0000-0000-0000BF4B0000}"/>
    <cellStyle name="Normal 18 3 5 2 2 4" xfId="17999" xr:uid="{00000000-0005-0000-0000-0000C04B0000}"/>
    <cellStyle name="Normal 18 3 5 2 2 4 2" xfId="44911" xr:uid="{00000000-0005-0000-0000-0000C14B0000}"/>
    <cellStyle name="Normal 18 3 5 2 2 5" xfId="31477" xr:uid="{00000000-0005-0000-0000-0000C24B0000}"/>
    <cellStyle name="Normal 18 3 5 2 3" xfId="11285" xr:uid="{00000000-0005-0000-0000-0000C34B0000}"/>
    <cellStyle name="Normal 18 3 5 2 3 2" xfId="24719" xr:uid="{00000000-0005-0000-0000-0000C44B0000}"/>
    <cellStyle name="Normal 18 3 5 2 3 2 2" xfId="51631" xr:uid="{00000000-0005-0000-0000-0000C54B0000}"/>
    <cellStyle name="Normal 18 3 5 2 3 3" xfId="38197" xr:uid="{00000000-0005-0000-0000-0000C64B0000}"/>
    <cellStyle name="Normal 18 3 5 2 4" xfId="6807" xr:uid="{00000000-0005-0000-0000-0000C74B0000}"/>
    <cellStyle name="Normal 18 3 5 2 4 2" xfId="20241" xr:uid="{00000000-0005-0000-0000-0000C84B0000}"/>
    <cellStyle name="Normal 18 3 5 2 4 2 2" xfId="47153" xr:uid="{00000000-0005-0000-0000-0000C94B0000}"/>
    <cellStyle name="Normal 18 3 5 2 4 3" xfId="33719" xr:uid="{00000000-0005-0000-0000-0000CA4B0000}"/>
    <cellStyle name="Normal 18 3 5 2 5" xfId="15762" xr:uid="{00000000-0005-0000-0000-0000CB4B0000}"/>
    <cellStyle name="Normal 18 3 5 2 5 2" xfId="42674" xr:uid="{00000000-0005-0000-0000-0000CC4B0000}"/>
    <cellStyle name="Normal 18 3 5 2 6" xfId="29240" xr:uid="{00000000-0005-0000-0000-0000CD4B0000}"/>
    <cellStyle name="Normal 18 3 5 3" xfId="3447" xr:uid="{00000000-0005-0000-0000-0000CE4B0000}"/>
    <cellStyle name="Normal 18 3 5 3 2" xfId="12404" xr:uid="{00000000-0005-0000-0000-0000CF4B0000}"/>
    <cellStyle name="Normal 18 3 5 3 2 2" xfId="25838" xr:uid="{00000000-0005-0000-0000-0000D04B0000}"/>
    <cellStyle name="Normal 18 3 5 3 2 2 2" xfId="52750" xr:uid="{00000000-0005-0000-0000-0000D14B0000}"/>
    <cellStyle name="Normal 18 3 5 3 2 3" xfId="39316" xr:uid="{00000000-0005-0000-0000-0000D24B0000}"/>
    <cellStyle name="Normal 18 3 5 3 3" xfId="7926" xr:uid="{00000000-0005-0000-0000-0000D34B0000}"/>
    <cellStyle name="Normal 18 3 5 3 3 2" xfId="21360" xr:uid="{00000000-0005-0000-0000-0000D44B0000}"/>
    <cellStyle name="Normal 18 3 5 3 3 2 2" xfId="48272" xr:uid="{00000000-0005-0000-0000-0000D54B0000}"/>
    <cellStyle name="Normal 18 3 5 3 3 3" xfId="34838" xr:uid="{00000000-0005-0000-0000-0000D64B0000}"/>
    <cellStyle name="Normal 18 3 5 3 4" xfId="16881" xr:uid="{00000000-0005-0000-0000-0000D74B0000}"/>
    <cellStyle name="Normal 18 3 5 3 4 2" xfId="43793" xr:uid="{00000000-0005-0000-0000-0000D84B0000}"/>
    <cellStyle name="Normal 18 3 5 3 5" xfId="30359" xr:uid="{00000000-0005-0000-0000-0000D94B0000}"/>
    <cellStyle name="Normal 18 3 5 4" xfId="10167" xr:uid="{00000000-0005-0000-0000-0000DA4B0000}"/>
    <cellStyle name="Normal 18 3 5 4 2" xfId="23601" xr:uid="{00000000-0005-0000-0000-0000DB4B0000}"/>
    <cellStyle name="Normal 18 3 5 4 2 2" xfId="50513" xr:uid="{00000000-0005-0000-0000-0000DC4B0000}"/>
    <cellStyle name="Normal 18 3 5 4 3" xfId="37079" xr:uid="{00000000-0005-0000-0000-0000DD4B0000}"/>
    <cellStyle name="Normal 18 3 5 5" xfId="5689" xr:uid="{00000000-0005-0000-0000-0000DE4B0000}"/>
    <cellStyle name="Normal 18 3 5 5 2" xfId="19123" xr:uid="{00000000-0005-0000-0000-0000DF4B0000}"/>
    <cellStyle name="Normal 18 3 5 5 2 2" xfId="46035" xr:uid="{00000000-0005-0000-0000-0000E04B0000}"/>
    <cellStyle name="Normal 18 3 5 5 3" xfId="32601" xr:uid="{00000000-0005-0000-0000-0000E14B0000}"/>
    <cellStyle name="Normal 18 3 5 6" xfId="14644" xr:uid="{00000000-0005-0000-0000-0000E24B0000}"/>
    <cellStyle name="Normal 18 3 5 6 2" xfId="41556" xr:uid="{00000000-0005-0000-0000-0000E34B0000}"/>
    <cellStyle name="Normal 18 3 5 7" xfId="28122" xr:uid="{00000000-0005-0000-0000-0000E44B0000}"/>
    <cellStyle name="Normal 18 3 6" xfId="1433" xr:uid="{00000000-0005-0000-0000-0000E54B0000}"/>
    <cellStyle name="Normal 18 3 6 2" xfId="2551" xr:uid="{00000000-0005-0000-0000-0000E64B0000}"/>
    <cellStyle name="Normal 18 3 6 2 2" xfId="4788" xr:uid="{00000000-0005-0000-0000-0000E74B0000}"/>
    <cellStyle name="Normal 18 3 6 2 2 2" xfId="13745" xr:uid="{00000000-0005-0000-0000-0000E84B0000}"/>
    <cellStyle name="Normal 18 3 6 2 2 2 2" xfId="27179" xr:uid="{00000000-0005-0000-0000-0000E94B0000}"/>
    <cellStyle name="Normal 18 3 6 2 2 2 2 2" xfId="54091" xr:uid="{00000000-0005-0000-0000-0000EA4B0000}"/>
    <cellStyle name="Normal 18 3 6 2 2 2 3" xfId="40657" xr:uid="{00000000-0005-0000-0000-0000EB4B0000}"/>
    <cellStyle name="Normal 18 3 6 2 2 3" xfId="9267" xr:uid="{00000000-0005-0000-0000-0000EC4B0000}"/>
    <cellStyle name="Normal 18 3 6 2 2 3 2" xfId="22701" xr:uid="{00000000-0005-0000-0000-0000ED4B0000}"/>
    <cellStyle name="Normal 18 3 6 2 2 3 2 2" xfId="49613" xr:uid="{00000000-0005-0000-0000-0000EE4B0000}"/>
    <cellStyle name="Normal 18 3 6 2 2 3 3" xfId="36179" xr:uid="{00000000-0005-0000-0000-0000EF4B0000}"/>
    <cellStyle name="Normal 18 3 6 2 2 4" xfId="18222" xr:uid="{00000000-0005-0000-0000-0000F04B0000}"/>
    <cellStyle name="Normal 18 3 6 2 2 4 2" xfId="45134" xr:uid="{00000000-0005-0000-0000-0000F14B0000}"/>
    <cellStyle name="Normal 18 3 6 2 2 5" xfId="31700" xr:uid="{00000000-0005-0000-0000-0000F24B0000}"/>
    <cellStyle name="Normal 18 3 6 2 3" xfId="11508" xr:uid="{00000000-0005-0000-0000-0000F34B0000}"/>
    <cellStyle name="Normal 18 3 6 2 3 2" xfId="24942" xr:uid="{00000000-0005-0000-0000-0000F44B0000}"/>
    <cellStyle name="Normal 18 3 6 2 3 2 2" xfId="51854" xr:uid="{00000000-0005-0000-0000-0000F54B0000}"/>
    <cellStyle name="Normal 18 3 6 2 3 3" xfId="38420" xr:uid="{00000000-0005-0000-0000-0000F64B0000}"/>
    <cellStyle name="Normal 18 3 6 2 4" xfId="7030" xr:uid="{00000000-0005-0000-0000-0000F74B0000}"/>
    <cellStyle name="Normal 18 3 6 2 4 2" xfId="20464" xr:uid="{00000000-0005-0000-0000-0000F84B0000}"/>
    <cellStyle name="Normal 18 3 6 2 4 2 2" xfId="47376" xr:uid="{00000000-0005-0000-0000-0000F94B0000}"/>
    <cellStyle name="Normal 18 3 6 2 4 3" xfId="33942" xr:uid="{00000000-0005-0000-0000-0000FA4B0000}"/>
    <cellStyle name="Normal 18 3 6 2 5" xfId="15985" xr:uid="{00000000-0005-0000-0000-0000FB4B0000}"/>
    <cellStyle name="Normal 18 3 6 2 5 2" xfId="42897" xr:uid="{00000000-0005-0000-0000-0000FC4B0000}"/>
    <cellStyle name="Normal 18 3 6 2 6" xfId="29463" xr:uid="{00000000-0005-0000-0000-0000FD4B0000}"/>
    <cellStyle name="Normal 18 3 6 3" xfId="3670" xr:uid="{00000000-0005-0000-0000-0000FE4B0000}"/>
    <cellStyle name="Normal 18 3 6 3 2" xfId="12627" xr:uid="{00000000-0005-0000-0000-0000FF4B0000}"/>
    <cellStyle name="Normal 18 3 6 3 2 2" xfId="26061" xr:uid="{00000000-0005-0000-0000-0000004C0000}"/>
    <cellStyle name="Normal 18 3 6 3 2 2 2" xfId="52973" xr:uid="{00000000-0005-0000-0000-0000014C0000}"/>
    <cellStyle name="Normal 18 3 6 3 2 3" xfId="39539" xr:uid="{00000000-0005-0000-0000-0000024C0000}"/>
    <cellStyle name="Normal 18 3 6 3 3" xfId="8149" xr:uid="{00000000-0005-0000-0000-0000034C0000}"/>
    <cellStyle name="Normal 18 3 6 3 3 2" xfId="21583" xr:uid="{00000000-0005-0000-0000-0000044C0000}"/>
    <cellStyle name="Normal 18 3 6 3 3 2 2" xfId="48495" xr:uid="{00000000-0005-0000-0000-0000054C0000}"/>
    <cellStyle name="Normal 18 3 6 3 3 3" xfId="35061" xr:uid="{00000000-0005-0000-0000-0000064C0000}"/>
    <cellStyle name="Normal 18 3 6 3 4" xfId="17104" xr:uid="{00000000-0005-0000-0000-0000074C0000}"/>
    <cellStyle name="Normal 18 3 6 3 4 2" xfId="44016" xr:uid="{00000000-0005-0000-0000-0000084C0000}"/>
    <cellStyle name="Normal 18 3 6 3 5" xfId="30582" xr:uid="{00000000-0005-0000-0000-0000094C0000}"/>
    <cellStyle name="Normal 18 3 6 4" xfId="10390" xr:uid="{00000000-0005-0000-0000-00000A4C0000}"/>
    <cellStyle name="Normal 18 3 6 4 2" xfId="23824" xr:uid="{00000000-0005-0000-0000-00000B4C0000}"/>
    <cellStyle name="Normal 18 3 6 4 2 2" xfId="50736" xr:uid="{00000000-0005-0000-0000-00000C4C0000}"/>
    <cellStyle name="Normal 18 3 6 4 3" xfId="37302" xr:uid="{00000000-0005-0000-0000-00000D4C0000}"/>
    <cellStyle name="Normal 18 3 6 5" xfId="5912" xr:uid="{00000000-0005-0000-0000-00000E4C0000}"/>
    <cellStyle name="Normal 18 3 6 5 2" xfId="19346" xr:uid="{00000000-0005-0000-0000-00000F4C0000}"/>
    <cellStyle name="Normal 18 3 6 5 2 2" xfId="46258" xr:uid="{00000000-0005-0000-0000-0000104C0000}"/>
    <cellStyle name="Normal 18 3 6 5 3" xfId="32824" xr:uid="{00000000-0005-0000-0000-0000114C0000}"/>
    <cellStyle name="Normal 18 3 6 6" xfId="14867" xr:uid="{00000000-0005-0000-0000-0000124C0000}"/>
    <cellStyle name="Normal 18 3 6 6 2" xfId="41779" xr:uid="{00000000-0005-0000-0000-0000134C0000}"/>
    <cellStyle name="Normal 18 3 6 7" xfId="28345" xr:uid="{00000000-0005-0000-0000-0000144C0000}"/>
    <cellStyle name="Normal 18 3 7" xfId="1881" xr:uid="{00000000-0005-0000-0000-0000154C0000}"/>
    <cellStyle name="Normal 18 3 7 2" xfId="4118" xr:uid="{00000000-0005-0000-0000-0000164C0000}"/>
    <cellStyle name="Normal 18 3 7 2 2" xfId="13075" xr:uid="{00000000-0005-0000-0000-0000174C0000}"/>
    <cellStyle name="Normal 18 3 7 2 2 2" xfId="26509" xr:uid="{00000000-0005-0000-0000-0000184C0000}"/>
    <cellStyle name="Normal 18 3 7 2 2 2 2" xfId="53421" xr:uid="{00000000-0005-0000-0000-0000194C0000}"/>
    <cellStyle name="Normal 18 3 7 2 2 3" xfId="39987" xr:uid="{00000000-0005-0000-0000-00001A4C0000}"/>
    <cellStyle name="Normal 18 3 7 2 3" xfId="8597" xr:uid="{00000000-0005-0000-0000-00001B4C0000}"/>
    <cellStyle name="Normal 18 3 7 2 3 2" xfId="22031" xr:uid="{00000000-0005-0000-0000-00001C4C0000}"/>
    <cellStyle name="Normal 18 3 7 2 3 2 2" xfId="48943" xr:uid="{00000000-0005-0000-0000-00001D4C0000}"/>
    <cellStyle name="Normal 18 3 7 2 3 3" xfId="35509" xr:uid="{00000000-0005-0000-0000-00001E4C0000}"/>
    <cellStyle name="Normal 18 3 7 2 4" xfId="17552" xr:uid="{00000000-0005-0000-0000-00001F4C0000}"/>
    <cellStyle name="Normal 18 3 7 2 4 2" xfId="44464" xr:uid="{00000000-0005-0000-0000-0000204C0000}"/>
    <cellStyle name="Normal 18 3 7 2 5" xfId="31030" xr:uid="{00000000-0005-0000-0000-0000214C0000}"/>
    <cellStyle name="Normal 18 3 7 3" xfId="10838" xr:uid="{00000000-0005-0000-0000-0000224C0000}"/>
    <cellStyle name="Normal 18 3 7 3 2" xfId="24272" xr:uid="{00000000-0005-0000-0000-0000234C0000}"/>
    <cellStyle name="Normal 18 3 7 3 2 2" xfId="51184" xr:uid="{00000000-0005-0000-0000-0000244C0000}"/>
    <cellStyle name="Normal 18 3 7 3 3" xfId="37750" xr:uid="{00000000-0005-0000-0000-0000254C0000}"/>
    <cellStyle name="Normal 18 3 7 4" xfId="6360" xr:uid="{00000000-0005-0000-0000-0000264C0000}"/>
    <cellStyle name="Normal 18 3 7 4 2" xfId="19794" xr:uid="{00000000-0005-0000-0000-0000274C0000}"/>
    <cellStyle name="Normal 18 3 7 4 2 2" xfId="46706" xr:uid="{00000000-0005-0000-0000-0000284C0000}"/>
    <cellStyle name="Normal 18 3 7 4 3" xfId="33272" xr:uid="{00000000-0005-0000-0000-0000294C0000}"/>
    <cellStyle name="Normal 18 3 7 5" xfId="15315" xr:uid="{00000000-0005-0000-0000-00002A4C0000}"/>
    <cellStyle name="Normal 18 3 7 5 2" xfId="42227" xr:uid="{00000000-0005-0000-0000-00002B4C0000}"/>
    <cellStyle name="Normal 18 3 7 6" xfId="28793" xr:uid="{00000000-0005-0000-0000-00002C4C0000}"/>
    <cellStyle name="Normal 18 3 8" xfId="3000" xr:uid="{00000000-0005-0000-0000-00002D4C0000}"/>
    <cellStyle name="Normal 18 3 8 2" xfId="11957" xr:uid="{00000000-0005-0000-0000-00002E4C0000}"/>
    <cellStyle name="Normal 18 3 8 2 2" xfId="25391" xr:uid="{00000000-0005-0000-0000-00002F4C0000}"/>
    <cellStyle name="Normal 18 3 8 2 2 2" xfId="52303" xr:uid="{00000000-0005-0000-0000-0000304C0000}"/>
    <cellStyle name="Normal 18 3 8 2 3" xfId="38869" xr:uid="{00000000-0005-0000-0000-0000314C0000}"/>
    <cellStyle name="Normal 18 3 8 3" xfId="7479" xr:uid="{00000000-0005-0000-0000-0000324C0000}"/>
    <cellStyle name="Normal 18 3 8 3 2" xfId="20913" xr:uid="{00000000-0005-0000-0000-0000334C0000}"/>
    <cellStyle name="Normal 18 3 8 3 2 2" xfId="47825" xr:uid="{00000000-0005-0000-0000-0000344C0000}"/>
    <cellStyle name="Normal 18 3 8 3 3" xfId="34391" xr:uid="{00000000-0005-0000-0000-0000354C0000}"/>
    <cellStyle name="Normal 18 3 8 4" xfId="16434" xr:uid="{00000000-0005-0000-0000-0000364C0000}"/>
    <cellStyle name="Normal 18 3 8 4 2" xfId="43346" xr:uid="{00000000-0005-0000-0000-0000374C0000}"/>
    <cellStyle name="Normal 18 3 8 5" xfId="29912" xr:uid="{00000000-0005-0000-0000-0000384C0000}"/>
    <cellStyle name="Normal 18 3 9" xfId="9720" xr:uid="{00000000-0005-0000-0000-0000394C0000}"/>
    <cellStyle name="Normal 18 3 9 2" xfId="23154" xr:uid="{00000000-0005-0000-0000-00003A4C0000}"/>
    <cellStyle name="Normal 18 3 9 2 2" xfId="50066" xr:uid="{00000000-0005-0000-0000-00003B4C0000}"/>
    <cellStyle name="Normal 18 3 9 3" xfId="36632" xr:uid="{00000000-0005-0000-0000-00003C4C0000}"/>
    <cellStyle name="Normal 18 4" xfId="816" xr:uid="{00000000-0005-0000-0000-00003D4C0000}"/>
    <cellStyle name="Normal 18 4 10" xfId="27774" xr:uid="{00000000-0005-0000-0000-00003E4C0000}"/>
    <cellStyle name="Normal 18 4 2" xfId="1084" xr:uid="{00000000-0005-0000-0000-00003F4C0000}"/>
    <cellStyle name="Normal 18 4 2 2" xfId="1755" xr:uid="{00000000-0005-0000-0000-0000404C0000}"/>
    <cellStyle name="Normal 18 4 2 2 2" xfId="2873" xr:uid="{00000000-0005-0000-0000-0000414C0000}"/>
    <cellStyle name="Normal 18 4 2 2 2 2" xfId="5110" xr:uid="{00000000-0005-0000-0000-0000424C0000}"/>
    <cellStyle name="Normal 18 4 2 2 2 2 2" xfId="14067" xr:uid="{00000000-0005-0000-0000-0000434C0000}"/>
    <cellStyle name="Normal 18 4 2 2 2 2 2 2" xfId="27501" xr:uid="{00000000-0005-0000-0000-0000444C0000}"/>
    <cellStyle name="Normal 18 4 2 2 2 2 2 2 2" xfId="54413" xr:uid="{00000000-0005-0000-0000-0000454C0000}"/>
    <cellStyle name="Normal 18 4 2 2 2 2 2 3" xfId="40979" xr:uid="{00000000-0005-0000-0000-0000464C0000}"/>
    <cellStyle name="Normal 18 4 2 2 2 2 3" xfId="9589" xr:uid="{00000000-0005-0000-0000-0000474C0000}"/>
    <cellStyle name="Normal 18 4 2 2 2 2 3 2" xfId="23023" xr:uid="{00000000-0005-0000-0000-0000484C0000}"/>
    <cellStyle name="Normal 18 4 2 2 2 2 3 2 2" xfId="49935" xr:uid="{00000000-0005-0000-0000-0000494C0000}"/>
    <cellStyle name="Normal 18 4 2 2 2 2 3 3" xfId="36501" xr:uid="{00000000-0005-0000-0000-00004A4C0000}"/>
    <cellStyle name="Normal 18 4 2 2 2 2 4" xfId="18544" xr:uid="{00000000-0005-0000-0000-00004B4C0000}"/>
    <cellStyle name="Normal 18 4 2 2 2 2 4 2" xfId="45456" xr:uid="{00000000-0005-0000-0000-00004C4C0000}"/>
    <cellStyle name="Normal 18 4 2 2 2 2 5" xfId="32022" xr:uid="{00000000-0005-0000-0000-00004D4C0000}"/>
    <cellStyle name="Normal 18 4 2 2 2 3" xfId="11830" xr:uid="{00000000-0005-0000-0000-00004E4C0000}"/>
    <cellStyle name="Normal 18 4 2 2 2 3 2" xfId="25264" xr:uid="{00000000-0005-0000-0000-00004F4C0000}"/>
    <cellStyle name="Normal 18 4 2 2 2 3 2 2" xfId="52176" xr:uid="{00000000-0005-0000-0000-0000504C0000}"/>
    <cellStyle name="Normal 18 4 2 2 2 3 3" xfId="38742" xr:uid="{00000000-0005-0000-0000-0000514C0000}"/>
    <cellStyle name="Normal 18 4 2 2 2 4" xfId="7352" xr:uid="{00000000-0005-0000-0000-0000524C0000}"/>
    <cellStyle name="Normal 18 4 2 2 2 4 2" xfId="20786" xr:uid="{00000000-0005-0000-0000-0000534C0000}"/>
    <cellStyle name="Normal 18 4 2 2 2 4 2 2" xfId="47698" xr:uid="{00000000-0005-0000-0000-0000544C0000}"/>
    <cellStyle name="Normal 18 4 2 2 2 4 3" xfId="34264" xr:uid="{00000000-0005-0000-0000-0000554C0000}"/>
    <cellStyle name="Normal 18 4 2 2 2 5" xfId="16307" xr:uid="{00000000-0005-0000-0000-0000564C0000}"/>
    <cellStyle name="Normal 18 4 2 2 2 5 2" xfId="43219" xr:uid="{00000000-0005-0000-0000-0000574C0000}"/>
    <cellStyle name="Normal 18 4 2 2 2 6" xfId="29785" xr:uid="{00000000-0005-0000-0000-0000584C0000}"/>
    <cellStyle name="Normal 18 4 2 2 3" xfId="3992" xr:uid="{00000000-0005-0000-0000-0000594C0000}"/>
    <cellStyle name="Normal 18 4 2 2 3 2" xfId="12949" xr:uid="{00000000-0005-0000-0000-00005A4C0000}"/>
    <cellStyle name="Normal 18 4 2 2 3 2 2" xfId="26383" xr:uid="{00000000-0005-0000-0000-00005B4C0000}"/>
    <cellStyle name="Normal 18 4 2 2 3 2 2 2" xfId="53295" xr:uid="{00000000-0005-0000-0000-00005C4C0000}"/>
    <cellStyle name="Normal 18 4 2 2 3 2 3" xfId="39861" xr:uid="{00000000-0005-0000-0000-00005D4C0000}"/>
    <cellStyle name="Normal 18 4 2 2 3 3" xfId="8471" xr:uid="{00000000-0005-0000-0000-00005E4C0000}"/>
    <cellStyle name="Normal 18 4 2 2 3 3 2" xfId="21905" xr:uid="{00000000-0005-0000-0000-00005F4C0000}"/>
    <cellStyle name="Normal 18 4 2 2 3 3 2 2" xfId="48817" xr:uid="{00000000-0005-0000-0000-0000604C0000}"/>
    <cellStyle name="Normal 18 4 2 2 3 3 3" xfId="35383" xr:uid="{00000000-0005-0000-0000-0000614C0000}"/>
    <cellStyle name="Normal 18 4 2 2 3 4" xfId="17426" xr:uid="{00000000-0005-0000-0000-0000624C0000}"/>
    <cellStyle name="Normal 18 4 2 2 3 4 2" xfId="44338" xr:uid="{00000000-0005-0000-0000-0000634C0000}"/>
    <cellStyle name="Normal 18 4 2 2 3 5" xfId="30904" xr:uid="{00000000-0005-0000-0000-0000644C0000}"/>
    <cellStyle name="Normal 18 4 2 2 4" xfId="10712" xr:uid="{00000000-0005-0000-0000-0000654C0000}"/>
    <cellStyle name="Normal 18 4 2 2 4 2" xfId="24146" xr:uid="{00000000-0005-0000-0000-0000664C0000}"/>
    <cellStyle name="Normal 18 4 2 2 4 2 2" xfId="51058" xr:uid="{00000000-0005-0000-0000-0000674C0000}"/>
    <cellStyle name="Normal 18 4 2 2 4 3" xfId="37624" xr:uid="{00000000-0005-0000-0000-0000684C0000}"/>
    <cellStyle name="Normal 18 4 2 2 5" xfId="6234" xr:uid="{00000000-0005-0000-0000-0000694C0000}"/>
    <cellStyle name="Normal 18 4 2 2 5 2" xfId="19668" xr:uid="{00000000-0005-0000-0000-00006A4C0000}"/>
    <cellStyle name="Normal 18 4 2 2 5 2 2" xfId="46580" xr:uid="{00000000-0005-0000-0000-00006B4C0000}"/>
    <cellStyle name="Normal 18 4 2 2 5 3" xfId="33146" xr:uid="{00000000-0005-0000-0000-00006C4C0000}"/>
    <cellStyle name="Normal 18 4 2 2 6" xfId="15189" xr:uid="{00000000-0005-0000-0000-00006D4C0000}"/>
    <cellStyle name="Normal 18 4 2 2 6 2" xfId="42101" xr:uid="{00000000-0005-0000-0000-00006E4C0000}"/>
    <cellStyle name="Normal 18 4 2 2 7" xfId="28667" xr:uid="{00000000-0005-0000-0000-00006F4C0000}"/>
    <cellStyle name="Normal 18 4 2 3" xfId="2203" xr:uid="{00000000-0005-0000-0000-0000704C0000}"/>
    <cellStyle name="Normal 18 4 2 3 2" xfId="4440" xr:uid="{00000000-0005-0000-0000-0000714C0000}"/>
    <cellStyle name="Normal 18 4 2 3 2 2" xfId="13397" xr:uid="{00000000-0005-0000-0000-0000724C0000}"/>
    <cellStyle name="Normal 18 4 2 3 2 2 2" xfId="26831" xr:uid="{00000000-0005-0000-0000-0000734C0000}"/>
    <cellStyle name="Normal 18 4 2 3 2 2 2 2" xfId="53743" xr:uid="{00000000-0005-0000-0000-0000744C0000}"/>
    <cellStyle name="Normal 18 4 2 3 2 2 3" xfId="40309" xr:uid="{00000000-0005-0000-0000-0000754C0000}"/>
    <cellStyle name="Normal 18 4 2 3 2 3" xfId="8919" xr:uid="{00000000-0005-0000-0000-0000764C0000}"/>
    <cellStyle name="Normal 18 4 2 3 2 3 2" xfId="22353" xr:uid="{00000000-0005-0000-0000-0000774C0000}"/>
    <cellStyle name="Normal 18 4 2 3 2 3 2 2" xfId="49265" xr:uid="{00000000-0005-0000-0000-0000784C0000}"/>
    <cellStyle name="Normal 18 4 2 3 2 3 3" xfId="35831" xr:uid="{00000000-0005-0000-0000-0000794C0000}"/>
    <cellStyle name="Normal 18 4 2 3 2 4" xfId="17874" xr:uid="{00000000-0005-0000-0000-00007A4C0000}"/>
    <cellStyle name="Normal 18 4 2 3 2 4 2" xfId="44786" xr:uid="{00000000-0005-0000-0000-00007B4C0000}"/>
    <cellStyle name="Normal 18 4 2 3 2 5" xfId="31352" xr:uid="{00000000-0005-0000-0000-00007C4C0000}"/>
    <cellStyle name="Normal 18 4 2 3 3" xfId="11160" xr:uid="{00000000-0005-0000-0000-00007D4C0000}"/>
    <cellStyle name="Normal 18 4 2 3 3 2" xfId="24594" xr:uid="{00000000-0005-0000-0000-00007E4C0000}"/>
    <cellStyle name="Normal 18 4 2 3 3 2 2" xfId="51506" xr:uid="{00000000-0005-0000-0000-00007F4C0000}"/>
    <cellStyle name="Normal 18 4 2 3 3 3" xfId="38072" xr:uid="{00000000-0005-0000-0000-0000804C0000}"/>
    <cellStyle name="Normal 18 4 2 3 4" xfId="6682" xr:uid="{00000000-0005-0000-0000-0000814C0000}"/>
    <cellStyle name="Normal 18 4 2 3 4 2" xfId="20116" xr:uid="{00000000-0005-0000-0000-0000824C0000}"/>
    <cellStyle name="Normal 18 4 2 3 4 2 2" xfId="47028" xr:uid="{00000000-0005-0000-0000-0000834C0000}"/>
    <cellStyle name="Normal 18 4 2 3 4 3" xfId="33594" xr:uid="{00000000-0005-0000-0000-0000844C0000}"/>
    <cellStyle name="Normal 18 4 2 3 5" xfId="15637" xr:uid="{00000000-0005-0000-0000-0000854C0000}"/>
    <cellStyle name="Normal 18 4 2 3 5 2" xfId="42549" xr:uid="{00000000-0005-0000-0000-0000864C0000}"/>
    <cellStyle name="Normal 18 4 2 3 6" xfId="29115" xr:uid="{00000000-0005-0000-0000-0000874C0000}"/>
    <cellStyle name="Normal 18 4 2 4" xfId="3322" xr:uid="{00000000-0005-0000-0000-0000884C0000}"/>
    <cellStyle name="Normal 18 4 2 4 2" xfId="12279" xr:uid="{00000000-0005-0000-0000-0000894C0000}"/>
    <cellStyle name="Normal 18 4 2 4 2 2" xfId="25713" xr:uid="{00000000-0005-0000-0000-00008A4C0000}"/>
    <cellStyle name="Normal 18 4 2 4 2 2 2" xfId="52625" xr:uid="{00000000-0005-0000-0000-00008B4C0000}"/>
    <cellStyle name="Normal 18 4 2 4 2 3" xfId="39191" xr:uid="{00000000-0005-0000-0000-00008C4C0000}"/>
    <cellStyle name="Normal 18 4 2 4 3" xfId="7801" xr:uid="{00000000-0005-0000-0000-00008D4C0000}"/>
    <cellStyle name="Normal 18 4 2 4 3 2" xfId="21235" xr:uid="{00000000-0005-0000-0000-00008E4C0000}"/>
    <cellStyle name="Normal 18 4 2 4 3 2 2" xfId="48147" xr:uid="{00000000-0005-0000-0000-00008F4C0000}"/>
    <cellStyle name="Normal 18 4 2 4 3 3" xfId="34713" xr:uid="{00000000-0005-0000-0000-0000904C0000}"/>
    <cellStyle name="Normal 18 4 2 4 4" xfId="16756" xr:uid="{00000000-0005-0000-0000-0000914C0000}"/>
    <cellStyle name="Normal 18 4 2 4 4 2" xfId="43668" xr:uid="{00000000-0005-0000-0000-0000924C0000}"/>
    <cellStyle name="Normal 18 4 2 4 5" xfId="30234" xr:uid="{00000000-0005-0000-0000-0000934C0000}"/>
    <cellStyle name="Normal 18 4 2 5" xfId="10042" xr:uid="{00000000-0005-0000-0000-0000944C0000}"/>
    <cellStyle name="Normal 18 4 2 5 2" xfId="23476" xr:uid="{00000000-0005-0000-0000-0000954C0000}"/>
    <cellStyle name="Normal 18 4 2 5 2 2" xfId="50388" xr:uid="{00000000-0005-0000-0000-0000964C0000}"/>
    <cellStyle name="Normal 18 4 2 5 3" xfId="36954" xr:uid="{00000000-0005-0000-0000-0000974C0000}"/>
    <cellStyle name="Normal 18 4 2 6" xfId="5564" xr:uid="{00000000-0005-0000-0000-0000984C0000}"/>
    <cellStyle name="Normal 18 4 2 6 2" xfId="18998" xr:uid="{00000000-0005-0000-0000-0000994C0000}"/>
    <cellStyle name="Normal 18 4 2 6 2 2" xfId="45910" xr:uid="{00000000-0005-0000-0000-00009A4C0000}"/>
    <cellStyle name="Normal 18 4 2 6 3" xfId="32476" xr:uid="{00000000-0005-0000-0000-00009B4C0000}"/>
    <cellStyle name="Normal 18 4 2 7" xfId="14519" xr:uid="{00000000-0005-0000-0000-00009C4C0000}"/>
    <cellStyle name="Normal 18 4 2 7 2" xfId="41431" xr:uid="{00000000-0005-0000-0000-00009D4C0000}"/>
    <cellStyle name="Normal 18 4 2 8" xfId="27997" xr:uid="{00000000-0005-0000-0000-00009E4C0000}"/>
    <cellStyle name="Normal 18 4 3" xfId="1309" xr:uid="{00000000-0005-0000-0000-00009F4C0000}"/>
    <cellStyle name="Normal 18 4 3 2" xfId="2427" xr:uid="{00000000-0005-0000-0000-0000A04C0000}"/>
    <cellStyle name="Normal 18 4 3 2 2" xfId="4664" xr:uid="{00000000-0005-0000-0000-0000A14C0000}"/>
    <cellStyle name="Normal 18 4 3 2 2 2" xfId="13621" xr:uid="{00000000-0005-0000-0000-0000A24C0000}"/>
    <cellStyle name="Normal 18 4 3 2 2 2 2" xfId="27055" xr:uid="{00000000-0005-0000-0000-0000A34C0000}"/>
    <cellStyle name="Normal 18 4 3 2 2 2 2 2" xfId="53967" xr:uid="{00000000-0005-0000-0000-0000A44C0000}"/>
    <cellStyle name="Normal 18 4 3 2 2 2 3" xfId="40533" xr:uid="{00000000-0005-0000-0000-0000A54C0000}"/>
    <cellStyle name="Normal 18 4 3 2 2 3" xfId="9143" xr:uid="{00000000-0005-0000-0000-0000A64C0000}"/>
    <cellStyle name="Normal 18 4 3 2 2 3 2" xfId="22577" xr:uid="{00000000-0005-0000-0000-0000A74C0000}"/>
    <cellStyle name="Normal 18 4 3 2 2 3 2 2" xfId="49489" xr:uid="{00000000-0005-0000-0000-0000A84C0000}"/>
    <cellStyle name="Normal 18 4 3 2 2 3 3" xfId="36055" xr:uid="{00000000-0005-0000-0000-0000A94C0000}"/>
    <cellStyle name="Normal 18 4 3 2 2 4" xfId="18098" xr:uid="{00000000-0005-0000-0000-0000AA4C0000}"/>
    <cellStyle name="Normal 18 4 3 2 2 4 2" xfId="45010" xr:uid="{00000000-0005-0000-0000-0000AB4C0000}"/>
    <cellStyle name="Normal 18 4 3 2 2 5" xfId="31576" xr:uid="{00000000-0005-0000-0000-0000AC4C0000}"/>
    <cellStyle name="Normal 18 4 3 2 3" xfId="11384" xr:uid="{00000000-0005-0000-0000-0000AD4C0000}"/>
    <cellStyle name="Normal 18 4 3 2 3 2" xfId="24818" xr:uid="{00000000-0005-0000-0000-0000AE4C0000}"/>
    <cellStyle name="Normal 18 4 3 2 3 2 2" xfId="51730" xr:uid="{00000000-0005-0000-0000-0000AF4C0000}"/>
    <cellStyle name="Normal 18 4 3 2 3 3" xfId="38296" xr:uid="{00000000-0005-0000-0000-0000B04C0000}"/>
    <cellStyle name="Normal 18 4 3 2 4" xfId="6906" xr:uid="{00000000-0005-0000-0000-0000B14C0000}"/>
    <cellStyle name="Normal 18 4 3 2 4 2" xfId="20340" xr:uid="{00000000-0005-0000-0000-0000B24C0000}"/>
    <cellStyle name="Normal 18 4 3 2 4 2 2" xfId="47252" xr:uid="{00000000-0005-0000-0000-0000B34C0000}"/>
    <cellStyle name="Normal 18 4 3 2 4 3" xfId="33818" xr:uid="{00000000-0005-0000-0000-0000B44C0000}"/>
    <cellStyle name="Normal 18 4 3 2 5" xfId="15861" xr:uid="{00000000-0005-0000-0000-0000B54C0000}"/>
    <cellStyle name="Normal 18 4 3 2 5 2" xfId="42773" xr:uid="{00000000-0005-0000-0000-0000B64C0000}"/>
    <cellStyle name="Normal 18 4 3 2 6" xfId="29339" xr:uid="{00000000-0005-0000-0000-0000B74C0000}"/>
    <cellStyle name="Normal 18 4 3 3" xfId="3546" xr:uid="{00000000-0005-0000-0000-0000B84C0000}"/>
    <cellStyle name="Normal 18 4 3 3 2" xfId="12503" xr:uid="{00000000-0005-0000-0000-0000B94C0000}"/>
    <cellStyle name="Normal 18 4 3 3 2 2" xfId="25937" xr:uid="{00000000-0005-0000-0000-0000BA4C0000}"/>
    <cellStyle name="Normal 18 4 3 3 2 2 2" xfId="52849" xr:uid="{00000000-0005-0000-0000-0000BB4C0000}"/>
    <cellStyle name="Normal 18 4 3 3 2 3" xfId="39415" xr:uid="{00000000-0005-0000-0000-0000BC4C0000}"/>
    <cellStyle name="Normal 18 4 3 3 3" xfId="8025" xr:uid="{00000000-0005-0000-0000-0000BD4C0000}"/>
    <cellStyle name="Normal 18 4 3 3 3 2" xfId="21459" xr:uid="{00000000-0005-0000-0000-0000BE4C0000}"/>
    <cellStyle name="Normal 18 4 3 3 3 2 2" xfId="48371" xr:uid="{00000000-0005-0000-0000-0000BF4C0000}"/>
    <cellStyle name="Normal 18 4 3 3 3 3" xfId="34937" xr:uid="{00000000-0005-0000-0000-0000C04C0000}"/>
    <cellStyle name="Normal 18 4 3 3 4" xfId="16980" xr:uid="{00000000-0005-0000-0000-0000C14C0000}"/>
    <cellStyle name="Normal 18 4 3 3 4 2" xfId="43892" xr:uid="{00000000-0005-0000-0000-0000C24C0000}"/>
    <cellStyle name="Normal 18 4 3 3 5" xfId="30458" xr:uid="{00000000-0005-0000-0000-0000C34C0000}"/>
    <cellStyle name="Normal 18 4 3 4" xfId="10266" xr:uid="{00000000-0005-0000-0000-0000C44C0000}"/>
    <cellStyle name="Normal 18 4 3 4 2" xfId="23700" xr:uid="{00000000-0005-0000-0000-0000C54C0000}"/>
    <cellStyle name="Normal 18 4 3 4 2 2" xfId="50612" xr:uid="{00000000-0005-0000-0000-0000C64C0000}"/>
    <cellStyle name="Normal 18 4 3 4 3" xfId="37178" xr:uid="{00000000-0005-0000-0000-0000C74C0000}"/>
    <cellStyle name="Normal 18 4 3 5" xfId="5788" xr:uid="{00000000-0005-0000-0000-0000C84C0000}"/>
    <cellStyle name="Normal 18 4 3 5 2" xfId="19222" xr:uid="{00000000-0005-0000-0000-0000C94C0000}"/>
    <cellStyle name="Normal 18 4 3 5 2 2" xfId="46134" xr:uid="{00000000-0005-0000-0000-0000CA4C0000}"/>
    <cellStyle name="Normal 18 4 3 5 3" xfId="32700" xr:uid="{00000000-0005-0000-0000-0000CB4C0000}"/>
    <cellStyle name="Normal 18 4 3 6" xfId="14743" xr:uid="{00000000-0005-0000-0000-0000CC4C0000}"/>
    <cellStyle name="Normal 18 4 3 6 2" xfId="41655" xr:uid="{00000000-0005-0000-0000-0000CD4C0000}"/>
    <cellStyle name="Normal 18 4 3 7" xfId="28221" xr:uid="{00000000-0005-0000-0000-0000CE4C0000}"/>
    <cellStyle name="Normal 18 4 4" xfId="1532" xr:uid="{00000000-0005-0000-0000-0000CF4C0000}"/>
    <cellStyle name="Normal 18 4 4 2" xfId="2650" xr:uid="{00000000-0005-0000-0000-0000D04C0000}"/>
    <cellStyle name="Normal 18 4 4 2 2" xfId="4887" xr:uid="{00000000-0005-0000-0000-0000D14C0000}"/>
    <cellStyle name="Normal 18 4 4 2 2 2" xfId="13844" xr:uid="{00000000-0005-0000-0000-0000D24C0000}"/>
    <cellStyle name="Normal 18 4 4 2 2 2 2" xfId="27278" xr:uid="{00000000-0005-0000-0000-0000D34C0000}"/>
    <cellStyle name="Normal 18 4 4 2 2 2 2 2" xfId="54190" xr:uid="{00000000-0005-0000-0000-0000D44C0000}"/>
    <cellStyle name="Normal 18 4 4 2 2 2 3" xfId="40756" xr:uid="{00000000-0005-0000-0000-0000D54C0000}"/>
    <cellStyle name="Normal 18 4 4 2 2 3" xfId="9366" xr:uid="{00000000-0005-0000-0000-0000D64C0000}"/>
    <cellStyle name="Normal 18 4 4 2 2 3 2" xfId="22800" xr:uid="{00000000-0005-0000-0000-0000D74C0000}"/>
    <cellStyle name="Normal 18 4 4 2 2 3 2 2" xfId="49712" xr:uid="{00000000-0005-0000-0000-0000D84C0000}"/>
    <cellStyle name="Normal 18 4 4 2 2 3 3" xfId="36278" xr:uid="{00000000-0005-0000-0000-0000D94C0000}"/>
    <cellStyle name="Normal 18 4 4 2 2 4" xfId="18321" xr:uid="{00000000-0005-0000-0000-0000DA4C0000}"/>
    <cellStyle name="Normal 18 4 4 2 2 4 2" xfId="45233" xr:uid="{00000000-0005-0000-0000-0000DB4C0000}"/>
    <cellStyle name="Normal 18 4 4 2 2 5" xfId="31799" xr:uid="{00000000-0005-0000-0000-0000DC4C0000}"/>
    <cellStyle name="Normal 18 4 4 2 3" xfId="11607" xr:uid="{00000000-0005-0000-0000-0000DD4C0000}"/>
    <cellStyle name="Normal 18 4 4 2 3 2" xfId="25041" xr:uid="{00000000-0005-0000-0000-0000DE4C0000}"/>
    <cellStyle name="Normal 18 4 4 2 3 2 2" xfId="51953" xr:uid="{00000000-0005-0000-0000-0000DF4C0000}"/>
    <cellStyle name="Normal 18 4 4 2 3 3" xfId="38519" xr:uid="{00000000-0005-0000-0000-0000E04C0000}"/>
    <cellStyle name="Normal 18 4 4 2 4" xfId="7129" xr:uid="{00000000-0005-0000-0000-0000E14C0000}"/>
    <cellStyle name="Normal 18 4 4 2 4 2" xfId="20563" xr:uid="{00000000-0005-0000-0000-0000E24C0000}"/>
    <cellStyle name="Normal 18 4 4 2 4 2 2" xfId="47475" xr:uid="{00000000-0005-0000-0000-0000E34C0000}"/>
    <cellStyle name="Normal 18 4 4 2 4 3" xfId="34041" xr:uid="{00000000-0005-0000-0000-0000E44C0000}"/>
    <cellStyle name="Normal 18 4 4 2 5" xfId="16084" xr:uid="{00000000-0005-0000-0000-0000E54C0000}"/>
    <cellStyle name="Normal 18 4 4 2 5 2" xfId="42996" xr:uid="{00000000-0005-0000-0000-0000E64C0000}"/>
    <cellStyle name="Normal 18 4 4 2 6" xfId="29562" xr:uid="{00000000-0005-0000-0000-0000E74C0000}"/>
    <cellStyle name="Normal 18 4 4 3" xfId="3769" xr:uid="{00000000-0005-0000-0000-0000E84C0000}"/>
    <cellStyle name="Normal 18 4 4 3 2" xfId="12726" xr:uid="{00000000-0005-0000-0000-0000E94C0000}"/>
    <cellStyle name="Normal 18 4 4 3 2 2" xfId="26160" xr:uid="{00000000-0005-0000-0000-0000EA4C0000}"/>
    <cellStyle name="Normal 18 4 4 3 2 2 2" xfId="53072" xr:uid="{00000000-0005-0000-0000-0000EB4C0000}"/>
    <cellStyle name="Normal 18 4 4 3 2 3" xfId="39638" xr:uid="{00000000-0005-0000-0000-0000EC4C0000}"/>
    <cellStyle name="Normal 18 4 4 3 3" xfId="8248" xr:uid="{00000000-0005-0000-0000-0000ED4C0000}"/>
    <cellStyle name="Normal 18 4 4 3 3 2" xfId="21682" xr:uid="{00000000-0005-0000-0000-0000EE4C0000}"/>
    <cellStyle name="Normal 18 4 4 3 3 2 2" xfId="48594" xr:uid="{00000000-0005-0000-0000-0000EF4C0000}"/>
    <cellStyle name="Normal 18 4 4 3 3 3" xfId="35160" xr:uid="{00000000-0005-0000-0000-0000F04C0000}"/>
    <cellStyle name="Normal 18 4 4 3 4" xfId="17203" xr:uid="{00000000-0005-0000-0000-0000F14C0000}"/>
    <cellStyle name="Normal 18 4 4 3 4 2" xfId="44115" xr:uid="{00000000-0005-0000-0000-0000F24C0000}"/>
    <cellStyle name="Normal 18 4 4 3 5" xfId="30681" xr:uid="{00000000-0005-0000-0000-0000F34C0000}"/>
    <cellStyle name="Normal 18 4 4 4" xfId="10489" xr:uid="{00000000-0005-0000-0000-0000F44C0000}"/>
    <cellStyle name="Normal 18 4 4 4 2" xfId="23923" xr:uid="{00000000-0005-0000-0000-0000F54C0000}"/>
    <cellStyle name="Normal 18 4 4 4 2 2" xfId="50835" xr:uid="{00000000-0005-0000-0000-0000F64C0000}"/>
    <cellStyle name="Normal 18 4 4 4 3" xfId="37401" xr:uid="{00000000-0005-0000-0000-0000F74C0000}"/>
    <cellStyle name="Normal 18 4 4 5" xfId="6011" xr:uid="{00000000-0005-0000-0000-0000F84C0000}"/>
    <cellStyle name="Normal 18 4 4 5 2" xfId="19445" xr:uid="{00000000-0005-0000-0000-0000F94C0000}"/>
    <cellStyle name="Normal 18 4 4 5 2 2" xfId="46357" xr:uid="{00000000-0005-0000-0000-0000FA4C0000}"/>
    <cellStyle name="Normal 18 4 4 5 3" xfId="32923" xr:uid="{00000000-0005-0000-0000-0000FB4C0000}"/>
    <cellStyle name="Normal 18 4 4 6" xfId="14966" xr:uid="{00000000-0005-0000-0000-0000FC4C0000}"/>
    <cellStyle name="Normal 18 4 4 6 2" xfId="41878" xr:uid="{00000000-0005-0000-0000-0000FD4C0000}"/>
    <cellStyle name="Normal 18 4 4 7" xfId="28444" xr:uid="{00000000-0005-0000-0000-0000FE4C0000}"/>
    <cellStyle name="Normal 18 4 5" xfId="1980" xr:uid="{00000000-0005-0000-0000-0000FF4C0000}"/>
    <cellStyle name="Normal 18 4 5 2" xfId="4217" xr:uid="{00000000-0005-0000-0000-0000004D0000}"/>
    <cellStyle name="Normal 18 4 5 2 2" xfId="13174" xr:uid="{00000000-0005-0000-0000-0000014D0000}"/>
    <cellStyle name="Normal 18 4 5 2 2 2" xfId="26608" xr:uid="{00000000-0005-0000-0000-0000024D0000}"/>
    <cellStyle name="Normal 18 4 5 2 2 2 2" xfId="53520" xr:uid="{00000000-0005-0000-0000-0000034D0000}"/>
    <cellStyle name="Normal 18 4 5 2 2 3" xfId="40086" xr:uid="{00000000-0005-0000-0000-0000044D0000}"/>
    <cellStyle name="Normal 18 4 5 2 3" xfId="8696" xr:uid="{00000000-0005-0000-0000-0000054D0000}"/>
    <cellStyle name="Normal 18 4 5 2 3 2" xfId="22130" xr:uid="{00000000-0005-0000-0000-0000064D0000}"/>
    <cellStyle name="Normal 18 4 5 2 3 2 2" xfId="49042" xr:uid="{00000000-0005-0000-0000-0000074D0000}"/>
    <cellStyle name="Normal 18 4 5 2 3 3" xfId="35608" xr:uid="{00000000-0005-0000-0000-0000084D0000}"/>
    <cellStyle name="Normal 18 4 5 2 4" xfId="17651" xr:uid="{00000000-0005-0000-0000-0000094D0000}"/>
    <cellStyle name="Normal 18 4 5 2 4 2" xfId="44563" xr:uid="{00000000-0005-0000-0000-00000A4D0000}"/>
    <cellStyle name="Normal 18 4 5 2 5" xfId="31129" xr:uid="{00000000-0005-0000-0000-00000B4D0000}"/>
    <cellStyle name="Normal 18 4 5 3" xfId="10937" xr:uid="{00000000-0005-0000-0000-00000C4D0000}"/>
    <cellStyle name="Normal 18 4 5 3 2" xfId="24371" xr:uid="{00000000-0005-0000-0000-00000D4D0000}"/>
    <cellStyle name="Normal 18 4 5 3 2 2" xfId="51283" xr:uid="{00000000-0005-0000-0000-00000E4D0000}"/>
    <cellStyle name="Normal 18 4 5 3 3" xfId="37849" xr:uid="{00000000-0005-0000-0000-00000F4D0000}"/>
    <cellStyle name="Normal 18 4 5 4" xfId="6459" xr:uid="{00000000-0005-0000-0000-0000104D0000}"/>
    <cellStyle name="Normal 18 4 5 4 2" xfId="19893" xr:uid="{00000000-0005-0000-0000-0000114D0000}"/>
    <cellStyle name="Normal 18 4 5 4 2 2" xfId="46805" xr:uid="{00000000-0005-0000-0000-0000124D0000}"/>
    <cellStyle name="Normal 18 4 5 4 3" xfId="33371" xr:uid="{00000000-0005-0000-0000-0000134D0000}"/>
    <cellStyle name="Normal 18 4 5 5" xfId="15414" xr:uid="{00000000-0005-0000-0000-0000144D0000}"/>
    <cellStyle name="Normal 18 4 5 5 2" xfId="42326" xr:uid="{00000000-0005-0000-0000-0000154D0000}"/>
    <cellStyle name="Normal 18 4 5 6" xfId="28892" xr:uid="{00000000-0005-0000-0000-0000164D0000}"/>
    <cellStyle name="Normal 18 4 6" xfId="3099" xr:uid="{00000000-0005-0000-0000-0000174D0000}"/>
    <cellStyle name="Normal 18 4 6 2" xfId="12056" xr:uid="{00000000-0005-0000-0000-0000184D0000}"/>
    <cellStyle name="Normal 18 4 6 2 2" xfId="25490" xr:uid="{00000000-0005-0000-0000-0000194D0000}"/>
    <cellStyle name="Normal 18 4 6 2 2 2" xfId="52402" xr:uid="{00000000-0005-0000-0000-00001A4D0000}"/>
    <cellStyle name="Normal 18 4 6 2 3" xfId="38968" xr:uid="{00000000-0005-0000-0000-00001B4D0000}"/>
    <cellStyle name="Normal 18 4 6 3" xfId="7578" xr:uid="{00000000-0005-0000-0000-00001C4D0000}"/>
    <cellStyle name="Normal 18 4 6 3 2" xfId="21012" xr:uid="{00000000-0005-0000-0000-00001D4D0000}"/>
    <cellStyle name="Normal 18 4 6 3 2 2" xfId="47924" xr:uid="{00000000-0005-0000-0000-00001E4D0000}"/>
    <cellStyle name="Normal 18 4 6 3 3" xfId="34490" xr:uid="{00000000-0005-0000-0000-00001F4D0000}"/>
    <cellStyle name="Normal 18 4 6 4" xfId="16533" xr:uid="{00000000-0005-0000-0000-0000204D0000}"/>
    <cellStyle name="Normal 18 4 6 4 2" xfId="43445" xr:uid="{00000000-0005-0000-0000-0000214D0000}"/>
    <cellStyle name="Normal 18 4 6 5" xfId="30011" xr:uid="{00000000-0005-0000-0000-0000224D0000}"/>
    <cellStyle name="Normal 18 4 7" xfId="9819" xr:uid="{00000000-0005-0000-0000-0000234D0000}"/>
    <cellStyle name="Normal 18 4 7 2" xfId="23253" xr:uid="{00000000-0005-0000-0000-0000244D0000}"/>
    <cellStyle name="Normal 18 4 7 2 2" xfId="50165" xr:uid="{00000000-0005-0000-0000-0000254D0000}"/>
    <cellStyle name="Normal 18 4 7 3" xfId="36731" xr:uid="{00000000-0005-0000-0000-0000264D0000}"/>
    <cellStyle name="Normal 18 4 8" xfId="5341" xr:uid="{00000000-0005-0000-0000-0000274D0000}"/>
    <cellStyle name="Normal 18 4 8 2" xfId="18775" xr:uid="{00000000-0005-0000-0000-0000284D0000}"/>
    <cellStyle name="Normal 18 4 8 2 2" xfId="45687" xr:uid="{00000000-0005-0000-0000-0000294D0000}"/>
    <cellStyle name="Normal 18 4 8 3" xfId="32253" xr:uid="{00000000-0005-0000-0000-00002A4D0000}"/>
    <cellStyle name="Normal 18 4 9" xfId="14296" xr:uid="{00000000-0005-0000-0000-00002B4D0000}"/>
    <cellStyle name="Normal 18 4 9 2" xfId="41208" xr:uid="{00000000-0005-0000-0000-00002C4D0000}"/>
    <cellStyle name="Normal 18 5" xfId="744" xr:uid="{00000000-0005-0000-0000-00002D4D0000}"/>
    <cellStyle name="Normal 18 5 10" xfId="27702" xr:uid="{00000000-0005-0000-0000-00002E4D0000}"/>
    <cellStyle name="Normal 18 5 2" xfId="1012" xr:uid="{00000000-0005-0000-0000-00002F4D0000}"/>
    <cellStyle name="Normal 18 5 2 2" xfId="1683" xr:uid="{00000000-0005-0000-0000-0000304D0000}"/>
    <cellStyle name="Normal 18 5 2 2 2" xfId="2801" xr:uid="{00000000-0005-0000-0000-0000314D0000}"/>
    <cellStyle name="Normal 18 5 2 2 2 2" xfId="5038" xr:uid="{00000000-0005-0000-0000-0000324D0000}"/>
    <cellStyle name="Normal 18 5 2 2 2 2 2" xfId="13995" xr:uid="{00000000-0005-0000-0000-0000334D0000}"/>
    <cellStyle name="Normal 18 5 2 2 2 2 2 2" xfId="27429" xr:uid="{00000000-0005-0000-0000-0000344D0000}"/>
    <cellStyle name="Normal 18 5 2 2 2 2 2 2 2" xfId="54341" xr:uid="{00000000-0005-0000-0000-0000354D0000}"/>
    <cellStyle name="Normal 18 5 2 2 2 2 2 3" xfId="40907" xr:uid="{00000000-0005-0000-0000-0000364D0000}"/>
    <cellStyle name="Normal 18 5 2 2 2 2 3" xfId="9517" xr:uid="{00000000-0005-0000-0000-0000374D0000}"/>
    <cellStyle name="Normal 18 5 2 2 2 2 3 2" xfId="22951" xr:uid="{00000000-0005-0000-0000-0000384D0000}"/>
    <cellStyle name="Normal 18 5 2 2 2 2 3 2 2" xfId="49863" xr:uid="{00000000-0005-0000-0000-0000394D0000}"/>
    <cellStyle name="Normal 18 5 2 2 2 2 3 3" xfId="36429" xr:uid="{00000000-0005-0000-0000-00003A4D0000}"/>
    <cellStyle name="Normal 18 5 2 2 2 2 4" xfId="18472" xr:uid="{00000000-0005-0000-0000-00003B4D0000}"/>
    <cellStyle name="Normal 18 5 2 2 2 2 4 2" xfId="45384" xr:uid="{00000000-0005-0000-0000-00003C4D0000}"/>
    <cellStyle name="Normal 18 5 2 2 2 2 5" xfId="31950" xr:uid="{00000000-0005-0000-0000-00003D4D0000}"/>
    <cellStyle name="Normal 18 5 2 2 2 3" xfId="11758" xr:uid="{00000000-0005-0000-0000-00003E4D0000}"/>
    <cellStyle name="Normal 18 5 2 2 2 3 2" xfId="25192" xr:uid="{00000000-0005-0000-0000-00003F4D0000}"/>
    <cellStyle name="Normal 18 5 2 2 2 3 2 2" xfId="52104" xr:uid="{00000000-0005-0000-0000-0000404D0000}"/>
    <cellStyle name="Normal 18 5 2 2 2 3 3" xfId="38670" xr:uid="{00000000-0005-0000-0000-0000414D0000}"/>
    <cellStyle name="Normal 18 5 2 2 2 4" xfId="7280" xr:uid="{00000000-0005-0000-0000-0000424D0000}"/>
    <cellStyle name="Normal 18 5 2 2 2 4 2" xfId="20714" xr:uid="{00000000-0005-0000-0000-0000434D0000}"/>
    <cellStyle name="Normal 18 5 2 2 2 4 2 2" xfId="47626" xr:uid="{00000000-0005-0000-0000-0000444D0000}"/>
    <cellStyle name="Normal 18 5 2 2 2 4 3" xfId="34192" xr:uid="{00000000-0005-0000-0000-0000454D0000}"/>
    <cellStyle name="Normal 18 5 2 2 2 5" xfId="16235" xr:uid="{00000000-0005-0000-0000-0000464D0000}"/>
    <cellStyle name="Normal 18 5 2 2 2 5 2" xfId="43147" xr:uid="{00000000-0005-0000-0000-0000474D0000}"/>
    <cellStyle name="Normal 18 5 2 2 2 6" xfId="29713" xr:uid="{00000000-0005-0000-0000-0000484D0000}"/>
    <cellStyle name="Normal 18 5 2 2 3" xfId="3920" xr:uid="{00000000-0005-0000-0000-0000494D0000}"/>
    <cellStyle name="Normal 18 5 2 2 3 2" xfId="12877" xr:uid="{00000000-0005-0000-0000-00004A4D0000}"/>
    <cellStyle name="Normal 18 5 2 2 3 2 2" xfId="26311" xr:uid="{00000000-0005-0000-0000-00004B4D0000}"/>
    <cellStyle name="Normal 18 5 2 2 3 2 2 2" xfId="53223" xr:uid="{00000000-0005-0000-0000-00004C4D0000}"/>
    <cellStyle name="Normal 18 5 2 2 3 2 3" xfId="39789" xr:uid="{00000000-0005-0000-0000-00004D4D0000}"/>
    <cellStyle name="Normal 18 5 2 2 3 3" xfId="8399" xr:uid="{00000000-0005-0000-0000-00004E4D0000}"/>
    <cellStyle name="Normal 18 5 2 2 3 3 2" xfId="21833" xr:uid="{00000000-0005-0000-0000-00004F4D0000}"/>
    <cellStyle name="Normal 18 5 2 2 3 3 2 2" xfId="48745" xr:uid="{00000000-0005-0000-0000-0000504D0000}"/>
    <cellStyle name="Normal 18 5 2 2 3 3 3" xfId="35311" xr:uid="{00000000-0005-0000-0000-0000514D0000}"/>
    <cellStyle name="Normal 18 5 2 2 3 4" xfId="17354" xr:uid="{00000000-0005-0000-0000-0000524D0000}"/>
    <cellStyle name="Normal 18 5 2 2 3 4 2" xfId="44266" xr:uid="{00000000-0005-0000-0000-0000534D0000}"/>
    <cellStyle name="Normal 18 5 2 2 3 5" xfId="30832" xr:uid="{00000000-0005-0000-0000-0000544D0000}"/>
    <cellStyle name="Normal 18 5 2 2 4" xfId="10640" xr:uid="{00000000-0005-0000-0000-0000554D0000}"/>
    <cellStyle name="Normal 18 5 2 2 4 2" xfId="24074" xr:uid="{00000000-0005-0000-0000-0000564D0000}"/>
    <cellStyle name="Normal 18 5 2 2 4 2 2" xfId="50986" xr:uid="{00000000-0005-0000-0000-0000574D0000}"/>
    <cellStyle name="Normal 18 5 2 2 4 3" xfId="37552" xr:uid="{00000000-0005-0000-0000-0000584D0000}"/>
    <cellStyle name="Normal 18 5 2 2 5" xfId="6162" xr:uid="{00000000-0005-0000-0000-0000594D0000}"/>
    <cellStyle name="Normal 18 5 2 2 5 2" xfId="19596" xr:uid="{00000000-0005-0000-0000-00005A4D0000}"/>
    <cellStyle name="Normal 18 5 2 2 5 2 2" xfId="46508" xr:uid="{00000000-0005-0000-0000-00005B4D0000}"/>
    <cellStyle name="Normal 18 5 2 2 5 3" xfId="33074" xr:uid="{00000000-0005-0000-0000-00005C4D0000}"/>
    <cellStyle name="Normal 18 5 2 2 6" xfId="15117" xr:uid="{00000000-0005-0000-0000-00005D4D0000}"/>
    <cellStyle name="Normal 18 5 2 2 6 2" xfId="42029" xr:uid="{00000000-0005-0000-0000-00005E4D0000}"/>
    <cellStyle name="Normal 18 5 2 2 7" xfId="28595" xr:uid="{00000000-0005-0000-0000-00005F4D0000}"/>
    <cellStyle name="Normal 18 5 2 3" xfId="2131" xr:uid="{00000000-0005-0000-0000-0000604D0000}"/>
    <cellStyle name="Normal 18 5 2 3 2" xfId="4368" xr:uid="{00000000-0005-0000-0000-0000614D0000}"/>
    <cellStyle name="Normal 18 5 2 3 2 2" xfId="13325" xr:uid="{00000000-0005-0000-0000-0000624D0000}"/>
    <cellStyle name="Normal 18 5 2 3 2 2 2" xfId="26759" xr:uid="{00000000-0005-0000-0000-0000634D0000}"/>
    <cellStyle name="Normal 18 5 2 3 2 2 2 2" xfId="53671" xr:uid="{00000000-0005-0000-0000-0000644D0000}"/>
    <cellStyle name="Normal 18 5 2 3 2 2 3" xfId="40237" xr:uid="{00000000-0005-0000-0000-0000654D0000}"/>
    <cellStyle name="Normal 18 5 2 3 2 3" xfId="8847" xr:uid="{00000000-0005-0000-0000-0000664D0000}"/>
    <cellStyle name="Normal 18 5 2 3 2 3 2" xfId="22281" xr:uid="{00000000-0005-0000-0000-0000674D0000}"/>
    <cellStyle name="Normal 18 5 2 3 2 3 2 2" xfId="49193" xr:uid="{00000000-0005-0000-0000-0000684D0000}"/>
    <cellStyle name="Normal 18 5 2 3 2 3 3" xfId="35759" xr:uid="{00000000-0005-0000-0000-0000694D0000}"/>
    <cellStyle name="Normal 18 5 2 3 2 4" xfId="17802" xr:uid="{00000000-0005-0000-0000-00006A4D0000}"/>
    <cellStyle name="Normal 18 5 2 3 2 4 2" xfId="44714" xr:uid="{00000000-0005-0000-0000-00006B4D0000}"/>
    <cellStyle name="Normal 18 5 2 3 2 5" xfId="31280" xr:uid="{00000000-0005-0000-0000-00006C4D0000}"/>
    <cellStyle name="Normal 18 5 2 3 3" xfId="11088" xr:uid="{00000000-0005-0000-0000-00006D4D0000}"/>
    <cellStyle name="Normal 18 5 2 3 3 2" xfId="24522" xr:uid="{00000000-0005-0000-0000-00006E4D0000}"/>
    <cellStyle name="Normal 18 5 2 3 3 2 2" xfId="51434" xr:uid="{00000000-0005-0000-0000-00006F4D0000}"/>
    <cellStyle name="Normal 18 5 2 3 3 3" xfId="38000" xr:uid="{00000000-0005-0000-0000-0000704D0000}"/>
    <cellStyle name="Normal 18 5 2 3 4" xfId="6610" xr:uid="{00000000-0005-0000-0000-0000714D0000}"/>
    <cellStyle name="Normal 18 5 2 3 4 2" xfId="20044" xr:uid="{00000000-0005-0000-0000-0000724D0000}"/>
    <cellStyle name="Normal 18 5 2 3 4 2 2" xfId="46956" xr:uid="{00000000-0005-0000-0000-0000734D0000}"/>
    <cellStyle name="Normal 18 5 2 3 4 3" xfId="33522" xr:uid="{00000000-0005-0000-0000-0000744D0000}"/>
    <cellStyle name="Normal 18 5 2 3 5" xfId="15565" xr:uid="{00000000-0005-0000-0000-0000754D0000}"/>
    <cellStyle name="Normal 18 5 2 3 5 2" xfId="42477" xr:uid="{00000000-0005-0000-0000-0000764D0000}"/>
    <cellStyle name="Normal 18 5 2 3 6" xfId="29043" xr:uid="{00000000-0005-0000-0000-0000774D0000}"/>
    <cellStyle name="Normal 18 5 2 4" xfId="3250" xr:uid="{00000000-0005-0000-0000-0000784D0000}"/>
    <cellStyle name="Normal 18 5 2 4 2" xfId="12207" xr:uid="{00000000-0005-0000-0000-0000794D0000}"/>
    <cellStyle name="Normal 18 5 2 4 2 2" xfId="25641" xr:uid="{00000000-0005-0000-0000-00007A4D0000}"/>
    <cellStyle name="Normal 18 5 2 4 2 2 2" xfId="52553" xr:uid="{00000000-0005-0000-0000-00007B4D0000}"/>
    <cellStyle name="Normal 18 5 2 4 2 3" xfId="39119" xr:uid="{00000000-0005-0000-0000-00007C4D0000}"/>
    <cellStyle name="Normal 18 5 2 4 3" xfId="7729" xr:uid="{00000000-0005-0000-0000-00007D4D0000}"/>
    <cellStyle name="Normal 18 5 2 4 3 2" xfId="21163" xr:uid="{00000000-0005-0000-0000-00007E4D0000}"/>
    <cellStyle name="Normal 18 5 2 4 3 2 2" xfId="48075" xr:uid="{00000000-0005-0000-0000-00007F4D0000}"/>
    <cellStyle name="Normal 18 5 2 4 3 3" xfId="34641" xr:uid="{00000000-0005-0000-0000-0000804D0000}"/>
    <cellStyle name="Normal 18 5 2 4 4" xfId="16684" xr:uid="{00000000-0005-0000-0000-0000814D0000}"/>
    <cellStyle name="Normal 18 5 2 4 4 2" xfId="43596" xr:uid="{00000000-0005-0000-0000-0000824D0000}"/>
    <cellStyle name="Normal 18 5 2 4 5" xfId="30162" xr:uid="{00000000-0005-0000-0000-0000834D0000}"/>
    <cellStyle name="Normal 18 5 2 5" xfId="9970" xr:uid="{00000000-0005-0000-0000-0000844D0000}"/>
    <cellStyle name="Normal 18 5 2 5 2" xfId="23404" xr:uid="{00000000-0005-0000-0000-0000854D0000}"/>
    <cellStyle name="Normal 18 5 2 5 2 2" xfId="50316" xr:uid="{00000000-0005-0000-0000-0000864D0000}"/>
    <cellStyle name="Normal 18 5 2 5 3" xfId="36882" xr:uid="{00000000-0005-0000-0000-0000874D0000}"/>
    <cellStyle name="Normal 18 5 2 6" xfId="5492" xr:uid="{00000000-0005-0000-0000-0000884D0000}"/>
    <cellStyle name="Normal 18 5 2 6 2" xfId="18926" xr:uid="{00000000-0005-0000-0000-0000894D0000}"/>
    <cellStyle name="Normal 18 5 2 6 2 2" xfId="45838" xr:uid="{00000000-0005-0000-0000-00008A4D0000}"/>
    <cellStyle name="Normal 18 5 2 6 3" xfId="32404" xr:uid="{00000000-0005-0000-0000-00008B4D0000}"/>
    <cellStyle name="Normal 18 5 2 7" xfId="14447" xr:uid="{00000000-0005-0000-0000-00008C4D0000}"/>
    <cellStyle name="Normal 18 5 2 7 2" xfId="41359" xr:uid="{00000000-0005-0000-0000-00008D4D0000}"/>
    <cellStyle name="Normal 18 5 2 8" xfId="27925" xr:uid="{00000000-0005-0000-0000-00008E4D0000}"/>
    <cellStyle name="Normal 18 5 3" xfId="1237" xr:uid="{00000000-0005-0000-0000-00008F4D0000}"/>
    <cellStyle name="Normal 18 5 3 2" xfId="2355" xr:uid="{00000000-0005-0000-0000-0000904D0000}"/>
    <cellStyle name="Normal 18 5 3 2 2" xfId="4592" xr:uid="{00000000-0005-0000-0000-0000914D0000}"/>
    <cellStyle name="Normal 18 5 3 2 2 2" xfId="13549" xr:uid="{00000000-0005-0000-0000-0000924D0000}"/>
    <cellStyle name="Normal 18 5 3 2 2 2 2" xfId="26983" xr:uid="{00000000-0005-0000-0000-0000934D0000}"/>
    <cellStyle name="Normal 18 5 3 2 2 2 2 2" xfId="53895" xr:uid="{00000000-0005-0000-0000-0000944D0000}"/>
    <cellStyle name="Normal 18 5 3 2 2 2 3" xfId="40461" xr:uid="{00000000-0005-0000-0000-0000954D0000}"/>
    <cellStyle name="Normal 18 5 3 2 2 3" xfId="9071" xr:uid="{00000000-0005-0000-0000-0000964D0000}"/>
    <cellStyle name="Normal 18 5 3 2 2 3 2" xfId="22505" xr:uid="{00000000-0005-0000-0000-0000974D0000}"/>
    <cellStyle name="Normal 18 5 3 2 2 3 2 2" xfId="49417" xr:uid="{00000000-0005-0000-0000-0000984D0000}"/>
    <cellStyle name="Normal 18 5 3 2 2 3 3" xfId="35983" xr:uid="{00000000-0005-0000-0000-0000994D0000}"/>
    <cellStyle name="Normal 18 5 3 2 2 4" xfId="18026" xr:uid="{00000000-0005-0000-0000-00009A4D0000}"/>
    <cellStyle name="Normal 18 5 3 2 2 4 2" xfId="44938" xr:uid="{00000000-0005-0000-0000-00009B4D0000}"/>
    <cellStyle name="Normal 18 5 3 2 2 5" xfId="31504" xr:uid="{00000000-0005-0000-0000-00009C4D0000}"/>
    <cellStyle name="Normal 18 5 3 2 3" xfId="11312" xr:uid="{00000000-0005-0000-0000-00009D4D0000}"/>
    <cellStyle name="Normal 18 5 3 2 3 2" xfId="24746" xr:uid="{00000000-0005-0000-0000-00009E4D0000}"/>
    <cellStyle name="Normal 18 5 3 2 3 2 2" xfId="51658" xr:uid="{00000000-0005-0000-0000-00009F4D0000}"/>
    <cellStyle name="Normal 18 5 3 2 3 3" xfId="38224" xr:uid="{00000000-0005-0000-0000-0000A04D0000}"/>
    <cellStyle name="Normal 18 5 3 2 4" xfId="6834" xr:uid="{00000000-0005-0000-0000-0000A14D0000}"/>
    <cellStyle name="Normal 18 5 3 2 4 2" xfId="20268" xr:uid="{00000000-0005-0000-0000-0000A24D0000}"/>
    <cellStyle name="Normal 18 5 3 2 4 2 2" xfId="47180" xr:uid="{00000000-0005-0000-0000-0000A34D0000}"/>
    <cellStyle name="Normal 18 5 3 2 4 3" xfId="33746" xr:uid="{00000000-0005-0000-0000-0000A44D0000}"/>
    <cellStyle name="Normal 18 5 3 2 5" xfId="15789" xr:uid="{00000000-0005-0000-0000-0000A54D0000}"/>
    <cellStyle name="Normal 18 5 3 2 5 2" xfId="42701" xr:uid="{00000000-0005-0000-0000-0000A64D0000}"/>
    <cellStyle name="Normal 18 5 3 2 6" xfId="29267" xr:uid="{00000000-0005-0000-0000-0000A74D0000}"/>
    <cellStyle name="Normal 18 5 3 3" xfId="3474" xr:uid="{00000000-0005-0000-0000-0000A84D0000}"/>
    <cellStyle name="Normal 18 5 3 3 2" xfId="12431" xr:uid="{00000000-0005-0000-0000-0000A94D0000}"/>
    <cellStyle name="Normal 18 5 3 3 2 2" xfId="25865" xr:uid="{00000000-0005-0000-0000-0000AA4D0000}"/>
    <cellStyle name="Normal 18 5 3 3 2 2 2" xfId="52777" xr:uid="{00000000-0005-0000-0000-0000AB4D0000}"/>
    <cellStyle name="Normal 18 5 3 3 2 3" xfId="39343" xr:uid="{00000000-0005-0000-0000-0000AC4D0000}"/>
    <cellStyle name="Normal 18 5 3 3 3" xfId="7953" xr:uid="{00000000-0005-0000-0000-0000AD4D0000}"/>
    <cellStyle name="Normal 18 5 3 3 3 2" xfId="21387" xr:uid="{00000000-0005-0000-0000-0000AE4D0000}"/>
    <cellStyle name="Normal 18 5 3 3 3 2 2" xfId="48299" xr:uid="{00000000-0005-0000-0000-0000AF4D0000}"/>
    <cellStyle name="Normal 18 5 3 3 3 3" xfId="34865" xr:uid="{00000000-0005-0000-0000-0000B04D0000}"/>
    <cellStyle name="Normal 18 5 3 3 4" xfId="16908" xr:uid="{00000000-0005-0000-0000-0000B14D0000}"/>
    <cellStyle name="Normal 18 5 3 3 4 2" xfId="43820" xr:uid="{00000000-0005-0000-0000-0000B24D0000}"/>
    <cellStyle name="Normal 18 5 3 3 5" xfId="30386" xr:uid="{00000000-0005-0000-0000-0000B34D0000}"/>
    <cellStyle name="Normal 18 5 3 4" xfId="10194" xr:uid="{00000000-0005-0000-0000-0000B44D0000}"/>
    <cellStyle name="Normal 18 5 3 4 2" xfId="23628" xr:uid="{00000000-0005-0000-0000-0000B54D0000}"/>
    <cellStyle name="Normal 18 5 3 4 2 2" xfId="50540" xr:uid="{00000000-0005-0000-0000-0000B64D0000}"/>
    <cellStyle name="Normal 18 5 3 4 3" xfId="37106" xr:uid="{00000000-0005-0000-0000-0000B74D0000}"/>
    <cellStyle name="Normal 18 5 3 5" xfId="5716" xr:uid="{00000000-0005-0000-0000-0000B84D0000}"/>
    <cellStyle name="Normal 18 5 3 5 2" xfId="19150" xr:uid="{00000000-0005-0000-0000-0000B94D0000}"/>
    <cellStyle name="Normal 18 5 3 5 2 2" xfId="46062" xr:uid="{00000000-0005-0000-0000-0000BA4D0000}"/>
    <cellStyle name="Normal 18 5 3 5 3" xfId="32628" xr:uid="{00000000-0005-0000-0000-0000BB4D0000}"/>
    <cellStyle name="Normal 18 5 3 6" xfId="14671" xr:uid="{00000000-0005-0000-0000-0000BC4D0000}"/>
    <cellStyle name="Normal 18 5 3 6 2" xfId="41583" xr:uid="{00000000-0005-0000-0000-0000BD4D0000}"/>
    <cellStyle name="Normal 18 5 3 7" xfId="28149" xr:uid="{00000000-0005-0000-0000-0000BE4D0000}"/>
    <cellStyle name="Normal 18 5 4" xfId="1460" xr:uid="{00000000-0005-0000-0000-0000BF4D0000}"/>
    <cellStyle name="Normal 18 5 4 2" xfId="2578" xr:uid="{00000000-0005-0000-0000-0000C04D0000}"/>
    <cellStyle name="Normal 18 5 4 2 2" xfId="4815" xr:uid="{00000000-0005-0000-0000-0000C14D0000}"/>
    <cellStyle name="Normal 18 5 4 2 2 2" xfId="13772" xr:uid="{00000000-0005-0000-0000-0000C24D0000}"/>
    <cellStyle name="Normal 18 5 4 2 2 2 2" xfId="27206" xr:uid="{00000000-0005-0000-0000-0000C34D0000}"/>
    <cellStyle name="Normal 18 5 4 2 2 2 2 2" xfId="54118" xr:uid="{00000000-0005-0000-0000-0000C44D0000}"/>
    <cellStyle name="Normal 18 5 4 2 2 2 3" xfId="40684" xr:uid="{00000000-0005-0000-0000-0000C54D0000}"/>
    <cellStyle name="Normal 18 5 4 2 2 3" xfId="9294" xr:uid="{00000000-0005-0000-0000-0000C64D0000}"/>
    <cellStyle name="Normal 18 5 4 2 2 3 2" xfId="22728" xr:uid="{00000000-0005-0000-0000-0000C74D0000}"/>
    <cellStyle name="Normal 18 5 4 2 2 3 2 2" xfId="49640" xr:uid="{00000000-0005-0000-0000-0000C84D0000}"/>
    <cellStyle name="Normal 18 5 4 2 2 3 3" xfId="36206" xr:uid="{00000000-0005-0000-0000-0000C94D0000}"/>
    <cellStyle name="Normal 18 5 4 2 2 4" xfId="18249" xr:uid="{00000000-0005-0000-0000-0000CA4D0000}"/>
    <cellStyle name="Normal 18 5 4 2 2 4 2" xfId="45161" xr:uid="{00000000-0005-0000-0000-0000CB4D0000}"/>
    <cellStyle name="Normal 18 5 4 2 2 5" xfId="31727" xr:uid="{00000000-0005-0000-0000-0000CC4D0000}"/>
    <cellStyle name="Normal 18 5 4 2 3" xfId="11535" xr:uid="{00000000-0005-0000-0000-0000CD4D0000}"/>
    <cellStyle name="Normal 18 5 4 2 3 2" xfId="24969" xr:uid="{00000000-0005-0000-0000-0000CE4D0000}"/>
    <cellStyle name="Normal 18 5 4 2 3 2 2" xfId="51881" xr:uid="{00000000-0005-0000-0000-0000CF4D0000}"/>
    <cellStyle name="Normal 18 5 4 2 3 3" xfId="38447" xr:uid="{00000000-0005-0000-0000-0000D04D0000}"/>
    <cellStyle name="Normal 18 5 4 2 4" xfId="7057" xr:uid="{00000000-0005-0000-0000-0000D14D0000}"/>
    <cellStyle name="Normal 18 5 4 2 4 2" xfId="20491" xr:uid="{00000000-0005-0000-0000-0000D24D0000}"/>
    <cellStyle name="Normal 18 5 4 2 4 2 2" xfId="47403" xr:uid="{00000000-0005-0000-0000-0000D34D0000}"/>
    <cellStyle name="Normal 18 5 4 2 4 3" xfId="33969" xr:uid="{00000000-0005-0000-0000-0000D44D0000}"/>
    <cellStyle name="Normal 18 5 4 2 5" xfId="16012" xr:uid="{00000000-0005-0000-0000-0000D54D0000}"/>
    <cellStyle name="Normal 18 5 4 2 5 2" xfId="42924" xr:uid="{00000000-0005-0000-0000-0000D64D0000}"/>
    <cellStyle name="Normal 18 5 4 2 6" xfId="29490" xr:uid="{00000000-0005-0000-0000-0000D74D0000}"/>
    <cellStyle name="Normal 18 5 4 3" xfId="3697" xr:uid="{00000000-0005-0000-0000-0000D84D0000}"/>
    <cellStyle name="Normal 18 5 4 3 2" xfId="12654" xr:uid="{00000000-0005-0000-0000-0000D94D0000}"/>
    <cellStyle name="Normal 18 5 4 3 2 2" xfId="26088" xr:uid="{00000000-0005-0000-0000-0000DA4D0000}"/>
    <cellStyle name="Normal 18 5 4 3 2 2 2" xfId="53000" xr:uid="{00000000-0005-0000-0000-0000DB4D0000}"/>
    <cellStyle name="Normal 18 5 4 3 2 3" xfId="39566" xr:uid="{00000000-0005-0000-0000-0000DC4D0000}"/>
    <cellStyle name="Normal 18 5 4 3 3" xfId="8176" xr:uid="{00000000-0005-0000-0000-0000DD4D0000}"/>
    <cellStyle name="Normal 18 5 4 3 3 2" xfId="21610" xr:uid="{00000000-0005-0000-0000-0000DE4D0000}"/>
    <cellStyle name="Normal 18 5 4 3 3 2 2" xfId="48522" xr:uid="{00000000-0005-0000-0000-0000DF4D0000}"/>
    <cellStyle name="Normal 18 5 4 3 3 3" xfId="35088" xr:uid="{00000000-0005-0000-0000-0000E04D0000}"/>
    <cellStyle name="Normal 18 5 4 3 4" xfId="17131" xr:uid="{00000000-0005-0000-0000-0000E14D0000}"/>
    <cellStyle name="Normal 18 5 4 3 4 2" xfId="44043" xr:uid="{00000000-0005-0000-0000-0000E24D0000}"/>
    <cellStyle name="Normal 18 5 4 3 5" xfId="30609" xr:uid="{00000000-0005-0000-0000-0000E34D0000}"/>
    <cellStyle name="Normal 18 5 4 4" xfId="10417" xr:uid="{00000000-0005-0000-0000-0000E44D0000}"/>
    <cellStyle name="Normal 18 5 4 4 2" xfId="23851" xr:uid="{00000000-0005-0000-0000-0000E54D0000}"/>
    <cellStyle name="Normal 18 5 4 4 2 2" xfId="50763" xr:uid="{00000000-0005-0000-0000-0000E64D0000}"/>
    <cellStyle name="Normal 18 5 4 4 3" xfId="37329" xr:uid="{00000000-0005-0000-0000-0000E74D0000}"/>
    <cellStyle name="Normal 18 5 4 5" xfId="5939" xr:uid="{00000000-0005-0000-0000-0000E84D0000}"/>
    <cellStyle name="Normal 18 5 4 5 2" xfId="19373" xr:uid="{00000000-0005-0000-0000-0000E94D0000}"/>
    <cellStyle name="Normal 18 5 4 5 2 2" xfId="46285" xr:uid="{00000000-0005-0000-0000-0000EA4D0000}"/>
    <cellStyle name="Normal 18 5 4 5 3" xfId="32851" xr:uid="{00000000-0005-0000-0000-0000EB4D0000}"/>
    <cellStyle name="Normal 18 5 4 6" xfId="14894" xr:uid="{00000000-0005-0000-0000-0000EC4D0000}"/>
    <cellStyle name="Normal 18 5 4 6 2" xfId="41806" xr:uid="{00000000-0005-0000-0000-0000ED4D0000}"/>
    <cellStyle name="Normal 18 5 4 7" xfId="28372" xr:uid="{00000000-0005-0000-0000-0000EE4D0000}"/>
    <cellStyle name="Normal 18 5 5" xfId="1908" xr:uid="{00000000-0005-0000-0000-0000EF4D0000}"/>
    <cellStyle name="Normal 18 5 5 2" xfId="4145" xr:uid="{00000000-0005-0000-0000-0000F04D0000}"/>
    <cellStyle name="Normal 18 5 5 2 2" xfId="13102" xr:uid="{00000000-0005-0000-0000-0000F14D0000}"/>
    <cellStyle name="Normal 18 5 5 2 2 2" xfId="26536" xr:uid="{00000000-0005-0000-0000-0000F24D0000}"/>
    <cellStyle name="Normal 18 5 5 2 2 2 2" xfId="53448" xr:uid="{00000000-0005-0000-0000-0000F34D0000}"/>
    <cellStyle name="Normal 18 5 5 2 2 3" xfId="40014" xr:uid="{00000000-0005-0000-0000-0000F44D0000}"/>
    <cellStyle name="Normal 18 5 5 2 3" xfId="8624" xr:uid="{00000000-0005-0000-0000-0000F54D0000}"/>
    <cellStyle name="Normal 18 5 5 2 3 2" xfId="22058" xr:uid="{00000000-0005-0000-0000-0000F64D0000}"/>
    <cellStyle name="Normal 18 5 5 2 3 2 2" xfId="48970" xr:uid="{00000000-0005-0000-0000-0000F74D0000}"/>
    <cellStyle name="Normal 18 5 5 2 3 3" xfId="35536" xr:uid="{00000000-0005-0000-0000-0000F84D0000}"/>
    <cellStyle name="Normal 18 5 5 2 4" xfId="17579" xr:uid="{00000000-0005-0000-0000-0000F94D0000}"/>
    <cellStyle name="Normal 18 5 5 2 4 2" xfId="44491" xr:uid="{00000000-0005-0000-0000-0000FA4D0000}"/>
    <cellStyle name="Normal 18 5 5 2 5" xfId="31057" xr:uid="{00000000-0005-0000-0000-0000FB4D0000}"/>
    <cellStyle name="Normal 18 5 5 3" xfId="10865" xr:uid="{00000000-0005-0000-0000-0000FC4D0000}"/>
    <cellStyle name="Normal 18 5 5 3 2" xfId="24299" xr:uid="{00000000-0005-0000-0000-0000FD4D0000}"/>
    <cellStyle name="Normal 18 5 5 3 2 2" xfId="51211" xr:uid="{00000000-0005-0000-0000-0000FE4D0000}"/>
    <cellStyle name="Normal 18 5 5 3 3" xfId="37777" xr:uid="{00000000-0005-0000-0000-0000FF4D0000}"/>
    <cellStyle name="Normal 18 5 5 4" xfId="6387" xr:uid="{00000000-0005-0000-0000-0000004E0000}"/>
    <cellStyle name="Normal 18 5 5 4 2" xfId="19821" xr:uid="{00000000-0005-0000-0000-0000014E0000}"/>
    <cellStyle name="Normal 18 5 5 4 2 2" xfId="46733" xr:uid="{00000000-0005-0000-0000-0000024E0000}"/>
    <cellStyle name="Normal 18 5 5 4 3" xfId="33299" xr:uid="{00000000-0005-0000-0000-0000034E0000}"/>
    <cellStyle name="Normal 18 5 5 5" xfId="15342" xr:uid="{00000000-0005-0000-0000-0000044E0000}"/>
    <cellStyle name="Normal 18 5 5 5 2" xfId="42254" xr:uid="{00000000-0005-0000-0000-0000054E0000}"/>
    <cellStyle name="Normal 18 5 5 6" xfId="28820" xr:uid="{00000000-0005-0000-0000-0000064E0000}"/>
    <cellStyle name="Normal 18 5 6" xfId="3027" xr:uid="{00000000-0005-0000-0000-0000074E0000}"/>
    <cellStyle name="Normal 18 5 6 2" xfId="11984" xr:uid="{00000000-0005-0000-0000-0000084E0000}"/>
    <cellStyle name="Normal 18 5 6 2 2" xfId="25418" xr:uid="{00000000-0005-0000-0000-0000094E0000}"/>
    <cellStyle name="Normal 18 5 6 2 2 2" xfId="52330" xr:uid="{00000000-0005-0000-0000-00000A4E0000}"/>
    <cellStyle name="Normal 18 5 6 2 3" xfId="38896" xr:uid="{00000000-0005-0000-0000-00000B4E0000}"/>
    <cellStyle name="Normal 18 5 6 3" xfId="7506" xr:uid="{00000000-0005-0000-0000-00000C4E0000}"/>
    <cellStyle name="Normal 18 5 6 3 2" xfId="20940" xr:uid="{00000000-0005-0000-0000-00000D4E0000}"/>
    <cellStyle name="Normal 18 5 6 3 2 2" xfId="47852" xr:uid="{00000000-0005-0000-0000-00000E4E0000}"/>
    <cellStyle name="Normal 18 5 6 3 3" xfId="34418" xr:uid="{00000000-0005-0000-0000-00000F4E0000}"/>
    <cellStyle name="Normal 18 5 6 4" xfId="16461" xr:uid="{00000000-0005-0000-0000-0000104E0000}"/>
    <cellStyle name="Normal 18 5 6 4 2" xfId="43373" xr:uid="{00000000-0005-0000-0000-0000114E0000}"/>
    <cellStyle name="Normal 18 5 6 5" xfId="29939" xr:uid="{00000000-0005-0000-0000-0000124E0000}"/>
    <cellStyle name="Normal 18 5 7" xfId="9747" xr:uid="{00000000-0005-0000-0000-0000134E0000}"/>
    <cellStyle name="Normal 18 5 7 2" xfId="23181" xr:uid="{00000000-0005-0000-0000-0000144E0000}"/>
    <cellStyle name="Normal 18 5 7 2 2" xfId="50093" xr:uid="{00000000-0005-0000-0000-0000154E0000}"/>
    <cellStyle name="Normal 18 5 7 3" xfId="36659" xr:uid="{00000000-0005-0000-0000-0000164E0000}"/>
    <cellStyle name="Normal 18 5 8" xfId="5269" xr:uid="{00000000-0005-0000-0000-0000174E0000}"/>
    <cellStyle name="Normal 18 5 8 2" xfId="18703" xr:uid="{00000000-0005-0000-0000-0000184E0000}"/>
    <cellStyle name="Normal 18 5 8 2 2" xfId="45615" xr:uid="{00000000-0005-0000-0000-0000194E0000}"/>
    <cellStyle name="Normal 18 5 8 3" xfId="32181" xr:uid="{00000000-0005-0000-0000-00001A4E0000}"/>
    <cellStyle name="Normal 18 5 9" xfId="14224" xr:uid="{00000000-0005-0000-0000-00001B4E0000}"/>
    <cellStyle name="Normal 18 5 9 2" xfId="41136" xr:uid="{00000000-0005-0000-0000-00001C4E0000}"/>
    <cellStyle name="Normal 18 6" xfId="940" xr:uid="{00000000-0005-0000-0000-00001D4E0000}"/>
    <cellStyle name="Normal 18 6 2" xfId="1611" xr:uid="{00000000-0005-0000-0000-00001E4E0000}"/>
    <cellStyle name="Normal 18 6 2 2" xfId="2729" xr:uid="{00000000-0005-0000-0000-00001F4E0000}"/>
    <cellStyle name="Normal 18 6 2 2 2" xfId="4966" xr:uid="{00000000-0005-0000-0000-0000204E0000}"/>
    <cellStyle name="Normal 18 6 2 2 2 2" xfId="13923" xr:uid="{00000000-0005-0000-0000-0000214E0000}"/>
    <cellStyle name="Normal 18 6 2 2 2 2 2" xfId="27357" xr:uid="{00000000-0005-0000-0000-0000224E0000}"/>
    <cellStyle name="Normal 18 6 2 2 2 2 2 2" xfId="54269" xr:uid="{00000000-0005-0000-0000-0000234E0000}"/>
    <cellStyle name="Normal 18 6 2 2 2 2 3" xfId="40835" xr:uid="{00000000-0005-0000-0000-0000244E0000}"/>
    <cellStyle name="Normal 18 6 2 2 2 3" xfId="9445" xr:uid="{00000000-0005-0000-0000-0000254E0000}"/>
    <cellStyle name="Normal 18 6 2 2 2 3 2" xfId="22879" xr:uid="{00000000-0005-0000-0000-0000264E0000}"/>
    <cellStyle name="Normal 18 6 2 2 2 3 2 2" xfId="49791" xr:uid="{00000000-0005-0000-0000-0000274E0000}"/>
    <cellStyle name="Normal 18 6 2 2 2 3 3" xfId="36357" xr:uid="{00000000-0005-0000-0000-0000284E0000}"/>
    <cellStyle name="Normal 18 6 2 2 2 4" xfId="18400" xr:uid="{00000000-0005-0000-0000-0000294E0000}"/>
    <cellStyle name="Normal 18 6 2 2 2 4 2" xfId="45312" xr:uid="{00000000-0005-0000-0000-00002A4E0000}"/>
    <cellStyle name="Normal 18 6 2 2 2 5" xfId="31878" xr:uid="{00000000-0005-0000-0000-00002B4E0000}"/>
    <cellStyle name="Normal 18 6 2 2 3" xfId="11686" xr:uid="{00000000-0005-0000-0000-00002C4E0000}"/>
    <cellStyle name="Normal 18 6 2 2 3 2" xfId="25120" xr:uid="{00000000-0005-0000-0000-00002D4E0000}"/>
    <cellStyle name="Normal 18 6 2 2 3 2 2" xfId="52032" xr:uid="{00000000-0005-0000-0000-00002E4E0000}"/>
    <cellStyle name="Normal 18 6 2 2 3 3" xfId="38598" xr:uid="{00000000-0005-0000-0000-00002F4E0000}"/>
    <cellStyle name="Normal 18 6 2 2 4" xfId="7208" xr:uid="{00000000-0005-0000-0000-0000304E0000}"/>
    <cellStyle name="Normal 18 6 2 2 4 2" xfId="20642" xr:uid="{00000000-0005-0000-0000-0000314E0000}"/>
    <cellStyle name="Normal 18 6 2 2 4 2 2" xfId="47554" xr:uid="{00000000-0005-0000-0000-0000324E0000}"/>
    <cellStyle name="Normal 18 6 2 2 4 3" xfId="34120" xr:uid="{00000000-0005-0000-0000-0000334E0000}"/>
    <cellStyle name="Normal 18 6 2 2 5" xfId="16163" xr:uid="{00000000-0005-0000-0000-0000344E0000}"/>
    <cellStyle name="Normal 18 6 2 2 5 2" xfId="43075" xr:uid="{00000000-0005-0000-0000-0000354E0000}"/>
    <cellStyle name="Normal 18 6 2 2 6" xfId="29641" xr:uid="{00000000-0005-0000-0000-0000364E0000}"/>
    <cellStyle name="Normal 18 6 2 3" xfId="3848" xr:uid="{00000000-0005-0000-0000-0000374E0000}"/>
    <cellStyle name="Normal 18 6 2 3 2" xfId="12805" xr:uid="{00000000-0005-0000-0000-0000384E0000}"/>
    <cellStyle name="Normal 18 6 2 3 2 2" xfId="26239" xr:uid="{00000000-0005-0000-0000-0000394E0000}"/>
    <cellStyle name="Normal 18 6 2 3 2 2 2" xfId="53151" xr:uid="{00000000-0005-0000-0000-00003A4E0000}"/>
    <cellStyle name="Normal 18 6 2 3 2 3" xfId="39717" xr:uid="{00000000-0005-0000-0000-00003B4E0000}"/>
    <cellStyle name="Normal 18 6 2 3 3" xfId="8327" xr:uid="{00000000-0005-0000-0000-00003C4E0000}"/>
    <cellStyle name="Normal 18 6 2 3 3 2" xfId="21761" xr:uid="{00000000-0005-0000-0000-00003D4E0000}"/>
    <cellStyle name="Normal 18 6 2 3 3 2 2" xfId="48673" xr:uid="{00000000-0005-0000-0000-00003E4E0000}"/>
    <cellStyle name="Normal 18 6 2 3 3 3" xfId="35239" xr:uid="{00000000-0005-0000-0000-00003F4E0000}"/>
    <cellStyle name="Normal 18 6 2 3 4" xfId="17282" xr:uid="{00000000-0005-0000-0000-0000404E0000}"/>
    <cellStyle name="Normal 18 6 2 3 4 2" xfId="44194" xr:uid="{00000000-0005-0000-0000-0000414E0000}"/>
    <cellStyle name="Normal 18 6 2 3 5" xfId="30760" xr:uid="{00000000-0005-0000-0000-0000424E0000}"/>
    <cellStyle name="Normal 18 6 2 4" xfId="10568" xr:uid="{00000000-0005-0000-0000-0000434E0000}"/>
    <cellStyle name="Normal 18 6 2 4 2" xfId="24002" xr:uid="{00000000-0005-0000-0000-0000444E0000}"/>
    <cellStyle name="Normal 18 6 2 4 2 2" xfId="50914" xr:uid="{00000000-0005-0000-0000-0000454E0000}"/>
    <cellStyle name="Normal 18 6 2 4 3" xfId="37480" xr:uid="{00000000-0005-0000-0000-0000464E0000}"/>
    <cellStyle name="Normal 18 6 2 5" xfId="6090" xr:uid="{00000000-0005-0000-0000-0000474E0000}"/>
    <cellStyle name="Normal 18 6 2 5 2" xfId="19524" xr:uid="{00000000-0005-0000-0000-0000484E0000}"/>
    <cellStyle name="Normal 18 6 2 5 2 2" xfId="46436" xr:uid="{00000000-0005-0000-0000-0000494E0000}"/>
    <cellStyle name="Normal 18 6 2 5 3" xfId="33002" xr:uid="{00000000-0005-0000-0000-00004A4E0000}"/>
    <cellStyle name="Normal 18 6 2 6" xfId="15045" xr:uid="{00000000-0005-0000-0000-00004B4E0000}"/>
    <cellStyle name="Normal 18 6 2 6 2" xfId="41957" xr:uid="{00000000-0005-0000-0000-00004C4E0000}"/>
    <cellStyle name="Normal 18 6 2 7" xfId="28523" xr:uid="{00000000-0005-0000-0000-00004D4E0000}"/>
    <cellStyle name="Normal 18 6 3" xfId="2059" xr:uid="{00000000-0005-0000-0000-00004E4E0000}"/>
    <cellStyle name="Normal 18 6 3 2" xfId="4296" xr:uid="{00000000-0005-0000-0000-00004F4E0000}"/>
    <cellStyle name="Normal 18 6 3 2 2" xfId="13253" xr:uid="{00000000-0005-0000-0000-0000504E0000}"/>
    <cellStyle name="Normal 18 6 3 2 2 2" xfId="26687" xr:uid="{00000000-0005-0000-0000-0000514E0000}"/>
    <cellStyle name="Normal 18 6 3 2 2 2 2" xfId="53599" xr:uid="{00000000-0005-0000-0000-0000524E0000}"/>
    <cellStyle name="Normal 18 6 3 2 2 3" xfId="40165" xr:uid="{00000000-0005-0000-0000-0000534E0000}"/>
    <cellStyle name="Normal 18 6 3 2 3" xfId="8775" xr:uid="{00000000-0005-0000-0000-0000544E0000}"/>
    <cellStyle name="Normal 18 6 3 2 3 2" xfId="22209" xr:uid="{00000000-0005-0000-0000-0000554E0000}"/>
    <cellStyle name="Normal 18 6 3 2 3 2 2" xfId="49121" xr:uid="{00000000-0005-0000-0000-0000564E0000}"/>
    <cellStyle name="Normal 18 6 3 2 3 3" xfId="35687" xr:uid="{00000000-0005-0000-0000-0000574E0000}"/>
    <cellStyle name="Normal 18 6 3 2 4" xfId="17730" xr:uid="{00000000-0005-0000-0000-0000584E0000}"/>
    <cellStyle name="Normal 18 6 3 2 4 2" xfId="44642" xr:uid="{00000000-0005-0000-0000-0000594E0000}"/>
    <cellStyle name="Normal 18 6 3 2 5" xfId="31208" xr:uid="{00000000-0005-0000-0000-00005A4E0000}"/>
    <cellStyle name="Normal 18 6 3 3" xfId="11016" xr:uid="{00000000-0005-0000-0000-00005B4E0000}"/>
    <cellStyle name="Normal 18 6 3 3 2" xfId="24450" xr:uid="{00000000-0005-0000-0000-00005C4E0000}"/>
    <cellStyle name="Normal 18 6 3 3 2 2" xfId="51362" xr:uid="{00000000-0005-0000-0000-00005D4E0000}"/>
    <cellStyle name="Normal 18 6 3 3 3" xfId="37928" xr:uid="{00000000-0005-0000-0000-00005E4E0000}"/>
    <cellStyle name="Normal 18 6 3 4" xfId="6538" xr:uid="{00000000-0005-0000-0000-00005F4E0000}"/>
    <cellStyle name="Normal 18 6 3 4 2" xfId="19972" xr:uid="{00000000-0005-0000-0000-0000604E0000}"/>
    <cellStyle name="Normal 18 6 3 4 2 2" xfId="46884" xr:uid="{00000000-0005-0000-0000-0000614E0000}"/>
    <cellStyle name="Normal 18 6 3 4 3" xfId="33450" xr:uid="{00000000-0005-0000-0000-0000624E0000}"/>
    <cellStyle name="Normal 18 6 3 5" xfId="15493" xr:uid="{00000000-0005-0000-0000-0000634E0000}"/>
    <cellStyle name="Normal 18 6 3 5 2" xfId="42405" xr:uid="{00000000-0005-0000-0000-0000644E0000}"/>
    <cellStyle name="Normal 18 6 3 6" xfId="28971" xr:uid="{00000000-0005-0000-0000-0000654E0000}"/>
    <cellStyle name="Normal 18 6 4" xfId="3178" xr:uid="{00000000-0005-0000-0000-0000664E0000}"/>
    <cellStyle name="Normal 18 6 4 2" xfId="12135" xr:uid="{00000000-0005-0000-0000-0000674E0000}"/>
    <cellStyle name="Normal 18 6 4 2 2" xfId="25569" xr:uid="{00000000-0005-0000-0000-0000684E0000}"/>
    <cellStyle name="Normal 18 6 4 2 2 2" xfId="52481" xr:uid="{00000000-0005-0000-0000-0000694E0000}"/>
    <cellStyle name="Normal 18 6 4 2 3" xfId="39047" xr:uid="{00000000-0005-0000-0000-00006A4E0000}"/>
    <cellStyle name="Normal 18 6 4 3" xfId="7657" xr:uid="{00000000-0005-0000-0000-00006B4E0000}"/>
    <cellStyle name="Normal 18 6 4 3 2" xfId="21091" xr:uid="{00000000-0005-0000-0000-00006C4E0000}"/>
    <cellStyle name="Normal 18 6 4 3 2 2" xfId="48003" xr:uid="{00000000-0005-0000-0000-00006D4E0000}"/>
    <cellStyle name="Normal 18 6 4 3 3" xfId="34569" xr:uid="{00000000-0005-0000-0000-00006E4E0000}"/>
    <cellStyle name="Normal 18 6 4 4" xfId="16612" xr:uid="{00000000-0005-0000-0000-00006F4E0000}"/>
    <cellStyle name="Normal 18 6 4 4 2" xfId="43524" xr:uid="{00000000-0005-0000-0000-0000704E0000}"/>
    <cellStyle name="Normal 18 6 4 5" xfId="30090" xr:uid="{00000000-0005-0000-0000-0000714E0000}"/>
    <cellStyle name="Normal 18 6 5" xfId="9898" xr:uid="{00000000-0005-0000-0000-0000724E0000}"/>
    <cellStyle name="Normal 18 6 5 2" xfId="23332" xr:uid="{00000000-0005-0000-0000-0000734E0000}"/>
    <cellStyle name="Normal 18 6 5 2 2" xfId="50244" xr:uid="{00000000-0005-0000-0000-0000744E0000}"/>
    <cellStyle name="Normal 18 6 5 3" xfId="36810" xr:uid="{00000000-0005-0000-0000-0000754E0000}"/>
    <cellStyle name="Normal 18 6 6" xfId="5420" xr:uid="{00000000-0005-0000-0000-0000764E0000}"/>
    <cellStyle name="Normal 18 6 6 2" xfId="18854" xr:uid="{00000000-0005-0000-0000-0000774E0000}"/>
    <cellStyle name="Normal 18 6 6 2 2" xfId="45766" xr:uid="{00000000-0005-0000-0000-0000784E0000}"/>
    <cellStyle name="Normal 18 6 6 3" xfId="32332" xr:uid="{00000000-0005-0000-0000-0000794E0000}"/>
    <cellStyle name="Normal 18 6 7" xfId="14375" xr:uid="{00000000-0005-0000-0000-00007A4E0000}"/>
    <cellStyle name="Normal 18 6 7 2" xfId="41287" xr:uid="{00000000-0005-0000-0000-00007B4E0000}"/>
    <cellStyle name="Normal 18 6 8" xfId="27853" xr:uid="{00000000-0005-0000-0000-00007C4E0000}"/>
    <cellStyle name="Normal 18 7" xfId="1165" xr:uid="{00000000-0005-0000-0000-00007D4E0000}"/>
    <cellStyle name="Normal 18 7 2" xfId="2283" xr:uid="{00000000-0005-0000-0000-00007E4E0000}"/>
    <cellStyle name="Normal 18 7 2 2" xfId="4520" xr:uid="{00000000-0005-0000-0000-00007F4E0000}"/>
    <cellStyle name="Normal 18 7 2 2 2" xfId="13477" xr:uid="{00000000-0005-0000-0000-0000804E0000}"/>
    <cellStyle name="Normal 18 7 2 2 2 2" xfId="26911" xr:uid="{00000000-0005-0000-0000-0000814E0000}"/>
    <cellStyle name="Normal 18 7 2 2 2 2 2" xfId="53823" xr:uid="{00000000-0005-0000-0000-0000824E0000}"/>
    <cellStyle name="Normal 18 7 2 2 2 3" xfId="40389" xr:uid="{00000000-0005-0000-0000-0000834E0000}"/>
    <cellStyle name="Normal 18 7 2 2 3" xfId="8999" xr:uid="{00000000-0005-0000-0000-0000844E0000}"/>
    <cellStyle name="Normal 18 7 2 2 3 2" xfId="22433" xr:uid="{00000000-0005-0000-0000-0000854E0000}"/>
    <cellStyle name="Normal 18 7 2 2 3 2 2" xfId="49345" xr:uid="{00000000-0005-0000-0000-0000864E0000}"/>
    <cellStyle name="Normal 18 7 2 2 3 3" xfId="35911" xr:uid="{00000000-0005-0000-0000-0000874E0000}"/>
    <cellStyle name="Normal 18 7 2 2 4" xfId="17954" xr:uid="{00000000-0005-0000-0000-0000884E0000}"/>
    <cellStyle name="Normal 18 7 2 2 4 2" xfId="44866" xr:uid="{00000000-0005-0000-0000-0000894E0000}"/>
    <cellStyle name="Normal 18 7 2 2 5" xfId="31432" xr:uid="{00000000-0005-0000-0000-00008A4E0000}"/>
    <cellStyle name="Normal 18 7 2 3" xfId="11240" xr:uid="{00000000-0005-0000-0000-00008B4E0000}"/>
    <cellStyle name="Normal 18 7 2 3 2" xfId="24674" xr:uid="{00000000-0005-0000-0000-00008C4E0000}"/>
    <cellStyle name="Normal 18 7 2 3 2 2" xfId="51586" xr:uid="{00000000-0005-0000-0000-00008D4E0000}"/>
    <cellStyle name="Normal 18 7 2 3 3" xfId="38152" xr:uid="{00000000-0005-0000-0000-00008E4E0000}"/>
    <cellStyle name="Normal 18 7 2 4" xfId="6762" xr:uid="{00000000-0005-0000-0000-00008F4E0000}"/>
    <cellStyle name="Normal 18 7 2 4 2" xfId="20196" xr:uid="{00000000-0005-0000-0000-0000904E0000}"/>
    <cellStyle name="Normal 18 7 2 4 2 2" xfId="47108" xr:uid="{00000000-0005-0000-0000-0000914E0000}"/>
    <cellStyle name="Normal 18 7 2 4 3" xfId="33674" xr:uid="{00000000-0005-0000-0000-0000924E0000}"/>
    <cellStyle name="Normal 18 7 2 5" xfId="15717" xr:uid="{00000000-0005-0000-0000-0000934E0000}"/>
    <cellStyle name="Normal 18 7 2 5 2" xfId="42629" xr:uid="{00000000-0005-0000-0000-0000944E0000}"/>
    <cellStyle name="Normal 18 7 2 6" xfId="29195" xr:uid="{00000000-0005-0000-0000-0000954E0000}"/>
    <cellStyle name="Normal 18 7 3" xfId="3402" xr:uid="{00000000-0005-0000-0000-0000964E0000}"/>
    <cellStyle name="Normal 18 7 3 2" xfId="12359" xr:uid="{00000000-0005-0000-0000-0000974E0000}"/>
    <cellStyle name="Normal 18 7 3 2 2" xfId="25793" xr:uid="{00000000-0005-0000-0000-0000984E0000}"/>
    <cellStyle name="Normal 18 7 3 2 2 2" xfId="52705" xr:uid="{00000000-0005-0000-0000-0000994E0000}"/>
    <cellStyle name="Normal 18 7 3 2 3" xfId="39271" xr:uid="{00000000-0005-0000-0000-00009A4E0000}"/>
    <cellStyle name="Normal 18 7 3 3" xfId="7881" xr:uid="{00000000-0005-0000-0000-00009B4E0000}"/>
    <cellStyle name="Normal 18 7 3 3 2" xfId="21315" xr:uid="{00000000-0005-0000-0000-00009C4E0000}"/>
    <cellStyle name="Normal 18 7 3 3 2 2" xfId="48227" xr:uid="{00000000-0005-0000-0000-00009D4E0000}"/>
    <cellStyle name="Normal 18 7 3 3 3" xfId="34793" xr:uid="{00000000-0005-0000-0000-00009E4E0000}"/>
    <cellStyle name="Normal 18 7 3 4" xfId="16836" xr:uid="{00000000-0005-0000-0000-00009F4E0000}"/>
    <cellStyle name="Normal 18 7 3 4 2" xfId="43748" xr:uid="{00000000-0005-0000-0000-0000A04E0000}"/>
    <cellStyle name="Normal 18 7 3 5" xfId="30314" xr:uid="{00000000-0005-0000-0000-0000A14E0000}"/>
    <cellStyle name="Normal 18 7 4" xfId="10122" xr:uid="{00000000-0005-0000-0000-0000A24E0000}"/>
    <cellStyle name="Normal 18 7 4 2" xfId="23556" xr:uid="{00000000-0005-0000-0000-0000A34E0000}"/>
    <cellStyle name="Normal 18 7 4 2 2" xfId="50468" xr:uid="{00000000-0005-0000-0000-0000A44E0000}"/>
    <cellStyle name="Normal 18 7 4 3" xfId="37034" xr:uid="{00000000-0005-0000-0000-0000A54E0000}"/>
    <cellStyle name="Normal 18 7 5" xfId="5644" xr:uid="{00000000-0005-0000-0000-0000A64E0000}"/>
    <cellStyle name="Normal 18 7 5 2" xfId="19078" xr:uid="{00000000-0005-0000-0000-0000A74E0000}"/>
    <cellStyle name="Normal 18 7 5 2 2" xfId="45990" xr:uid="{00000000-0005-0000-0000-0000A84E0000}"/>
    <cellStyle name="Normal 18 7 5 3" xfId="32556" xr:uid="{00000000-0005-0000-0000-0000A94E0000}"/>
    <cellStyle name="Normal 18 7 6" xfId="14599" xr:uid="{00000000-0005-0000-0000-0000AA4E0000}"/>
    <cellStyle name="Normal 18 7 6 2" xfId="41511" xr:uid="{00000000-0005-0000-0000-0000AB4E0000}"/>
    <cellStyle name="Normal 18 7 7" xfId="28077" xr:uid="{00000000-0005-0000-0000-0000AC4E0000}"/>
    <cellStyle name="Normal 18 8" xfId="1388" xr:uid="{00000000-0005-0000-0000-0000AD4E0000}"/>
    <cellStyle name="Normal 18 8 2" xfId="2506" xr:uid="{00000000-0005-0000-0000-0000AE4E0000}"/>
    <cellStyle name="Normal 18 8 2 2" xfId="4743" xr:uid="{00000000-0005-0000-0000-0000AF4E0000}"/>
    <cellStyle name="Normal 18 8 2 2 2" xfId="13700" xr:uid="{00000000-0005-0000-0000-0000B04E0000}"/>
    <cellStyle name="Normal 18 8 2 2 2 2" xfId="27134" xr:uid="{00000000-0005-0000-0000-0000B14E0000}"/>
    <cellStyle name="Normal 18 8 2 2 2 2 2" xfId="54046" xr:uid="{00000000-0005-0000-0000-0000B24E0000}"/>
    <cellStyle name="Normal 18 8 2 2 2 3" xfId="40612" xr:uid="{00000000-0005-0000-0000-0000B34E0000}"/>
    <cellStyle name="Normal 18 8 2 2 3" xfId="9222" xr:uid="{00000000-0005-0000-0000-0000B44E0000}"/>
    <cellStyle name="Normal 18 8 2 2 3 2" xfId="22656" xr:uid="{00000000-0005-0000-0000-0000B54E0000}"/>
    <cellStyle name="Normal 18 8 2 2 3 2 2" xfId="49568" xr:uid="{00000000-0005-0000-0000-0000B64E0000}"/>
    <cellStyle name="Normal 18 8 2 2 3 3" xfId="36134" xr:uid="{00000000-0005-0000-0000-0000B74E0000}"/>
    <cellStyle name="Normal 18 8 2 2 4" xfId="18177" xr:uid="{00000000-0005-0000-0000-0000B84E0000}"/>
    <cellStyle name="Normal 18 8 2 2 4 2" xfId="45089" xr:uid="{00000000-0005-0000-0000-0000B94E0000}"/>
    <cellStyle name="Normal 18 8 2 2 5" xfId="31655" xr:uid="{00000000-0005-0000-0000-0000BA4E0000}"/>
    <cellStyle name="Normal 18 8 2 3" xfId="11463" xr:uid="{00000000-0005-0000-0000-0000BB4E0000}"/>
    <cellStyle name="Normal 18 8 2 3 2" xfId="24897" xr:uid="{00000000-0005-0000-0000-0000BC4E0000}"/>
    <cellStyle name="Normal 18 8 2 3 2 2" xfId="51809" xr:uid="{00000000-0005-0000-0000-0000BD4E0000}"/>
    <cellStyle name="Normal 18 8 2 3 3" xfId="38375" xr:uid="{00000000-0005-0000-0000-0000BE4E0000}"/>
    <cellStyle name="Normal 18 8 2 4" xfId="6985" xr:uid="{00000000-0005-0000-0000-0000BF4E0000}"/>
    <cellStyle name="Normal 18 8 2 4 2" xfId="20419" xr:uid="{00000000-0005-0000-0000-0000C04E0000}"/>
    <cellStyle name="Normal 18 8 2 4 2 2" xfId="47331" xr:uid="{00000000-0005-0000-0000-0000C14E0000}"/>
    <cellStyle name="Normal 18 8 2 4 3" xfId="33897" xr:uid="{00000000-0005-0000-0000-0000C24E0000}"/>
    <cellStyle name="Normal 18 8 2 5" xfId="15940" xr:uid="{00000000-0005-0000-0000-0000C34E0000}"/>
    <cellStyle name="Normal 18 8 2 5 2" xfId="42852" xr:uid="{00000000-0005-0000-0000-0000C44E0000}"/>
    <cellStyle name="Normal 18 8 2 6" xfId="29418" xr:uid="{00000000-0005-0000-0000-0000C54E0000}"/>
    <cellStyle name="Normal 18 8 3" xfId="3625" xr:uid="{00000000-0005-0000-0000-0000C64E0000}"/>
    <cellStyle name="Normal 18 8 3 2" xfId="12582" xr:uid="{00000000-0005-0000-0000-0000C74E0000}"/>
    <cellStyle name="Normal 18 8 3 2 2" xfId="26016" xr:uid="{00000000-0005-0000-0000-0000C84E0000}"/>
    <cellStyle name="Normal 18 8 3 2 2 2" xfId="52928" xr:uid="{00000000-0005-0000-0000-0000C94E0000}"/>
    <cellStyle name="Normal 18 8 3 2 3" xfId="39494" xr:uid="{00000000-0005-0000-0000-0000CA4E0000}"/>
    <cellStyle name="Normal 18 8 3 3" xfId="8104" xr:uid="{00000000-0005-0000-0000-0000CB4E0000}"/>
    <cellStyle name="Normal 18 8 3 3 2" xfId="21538" xr:uid="{00000000-0005-0000-0000-0000CC4E0000}"/>
    <cellStyle name="Normal 18 8 3 3 2 2" xfId="48450" xr:uid="{00000000-0005-0000-0000-0000CD4E0000}"/>
    <cellStyle name="Normal 18 8 3 3 3" xfId="35016" xr:uid="{00000000-0005-0000-0000-0000CE4E0000}"/>
    <cellStyle name="Normal 18 8 3 4" xfId="17059" xr:uid="{00000000-0005-0000-0000-0000CF4E0000}"/>
    <cellStyle name="Normal 18 8 3 4 2" xfId="43971" xr:uid="{00000000-0005-0000-0000-0000D04E0000}"/>
    <cellStyle name="Normal 18 8 3 5" xfId="30537" xr:uid="{00000000-0005-0000-0000-0000D14E0000}"/>
    <cellStyle name="Normal 18 8 4" xfId="10345" xr:uid="{00000000-0005-0000-0000-0000D24E0000}"/>
    <cellStyle name="Normal 18 8 4 2" xfId="23779" xr:uid="{00000000-0005-0000-0000-0000D34E0000}"/>
    <cellStyle name="Normal 18 8 4 2 2" xfId="50691" xr:uid="{00000000-0005-0000-0000-0000D44E0000}"/>
    <cellStyle name="Normal 18 8 4 3" xfId="37257" xr:uid="{00000000-0005-0000-0000-0000D54E0000}"/>
    <cellStyle name="Normal 18 8 5" xfId="5867" xr:uid="{00000000-0005-0000-0000-0000D64E0000}"/>
    <cellStyle name="Normal 18 8 5 2" xfId="19301" xr:uid="{00000000-0005-0000-0000-0000D74E0000}"/>
    <cellStyle name="Normal 18 8 5 2 2" xfId="46213" xr:uid="{00000000-0005-0000-0000-0000D84E0000}"/>
    <cellStyle name="Normal 18 8 5 3" xfId="32779" xr:uid="{00000000-0005-0000-0000-0000D94E0000}"/>
    <cellStyle name="Normal 18 8 6" xfId="14822" xr:uid="{00000000-0005-0000-0000-0000DA4E0000}"/>
    <cellStyle name="Normal 18 8 6 2" xfId="41734" xr:uid="{00000000-0005-0000-0000-0000DB4E0000}"/>
    <cellStyle name="Normal 18 8 7" xfId="28300" xr:uid="{00000000-0005-0000-0000-0000DC4E0000}"/>
    <cellStyle name="Normal 18 9" xfId="1836" xr:uid="{00000000-0005-0000-0000-0000DD4E0000}"/>
    <cellStyle name="Normal 18 9 2" xfId="4073" xr:uid="{00000000-0005-0000-0000-0000DE4E0000}"/>
    <cellStyle name="Normal 18 9 2 2" xfId="13030" xr:uid="{00000000-0005-0000-0000-0000DF4E0000}"/>
    <cellStyle name="Normal 18 9 2 2 2" xfId="26464" xr:uid="{00000000-0005-0000-0000-0000E04E0000}"/>
    <cellStyle name="Normal 18 9 2 2 2 2" xfId="53376" xr:uid="{00000000-0005-0000-0000-0000E14E0000}"/>
    <cellStyle name="Normal 18 9 2 2 3" xfId="39942" xr:uid="{00000000-0005-0000-0000-0000E24E0000}"/>
    <cellStyle name="Normal 18 9 2 3" xfId="8552" xr:uid="{00000000-0005-0000-0000-0000E34E0000}"/>
    <cellStyle name="Normal 18 9 2 3 2" xfId="21986" xr:uid="{00000000-0005-0000-0000-0000E44E0000}"/>
    <cellStyle name="Normal 18 9 2 3 2 2" xfId="48898" xr:uid="{00000000-0005-0000-0000-0000E54E0000}"/>
    <cellStyle name="Normal 18 9 2 3 3" xfId="35464" xr:uid="{00000000-0005-0000-0000-0000E64E0000}"/>
    <cellStyle name="Normal 18 9 2 4" xfId="17507" xr:uid="{00000000-0005-0000-0000-0000E74E0000}"/>
    <cellStyle name="Normal 18 9 2 4 2" xfId="44419" xr:uid="{00000000-0005-0000-0000-0000E84E0000}"/>
    <cellStyle name="Normal 18 9 2 5" xfId="30985" xr:uid="{00000000-0005-0000-0000-0000E94E0000}"/>
    <cellStyle name="Normal 18 9 3" xfId="10793" xr:uid="{00000000-0005-0000-0000-0000EA4E0000}"/>
    <cellStyle name="Normal 18 9 3 2" xfId="24227" xr:uid="{00000000-0005-0000-0000-0000EB4E0000}"/>
    <cellStyle name="Normal 18 9 3 2 2" xfId="51139" xr:uid="{00000000-0005-0000-0000-0000EC4E0000}"/>
    <cellStyle name="Normal 18 9 3 3" xfId="37705" xr:uid="{00000000-0005-0000-0000-0000ED4E0000}"/>
    <cellStyle name="Normal 18 9 4" xfId="6315" xr:uid="{00000000-0005-0000-0000-0000EE4E0000}"/>
    <cellStyle name="Normal 18 9 4 2" xfId="19749" xr:uid="{00000000-0005-0000-0000-0000EF4E0000}"/>
    <cellStyle name="Normal 18 9 4 2 2" xfId="46661" xr:uid="{00000000-0005-0000-0000-0000F04E0000}"/>
    <cellStyle name="Normal 18 9 4 3" xfId="33227" xr:uid="{00000000-0005-0000-0000-0000F14E0000}"/>
    <cellStyle name="Normal 18 9 5" xfId="15270" xr:uid="{00000000-0005-0000-0000-0000F24E0000}"/>
    <cellStyle name="Normal 18 9 5 2" xfId="42182" xr:uid="{00000000-0005-0000-0000-0000F34E0000}"/>
    <cellStyle name="Normal 18 9 6" xfId="28748" xr:uid="{00000000-0005-0000-0000-0000F44E0000}"/>
    <cellStyle name="Normal 19" xfId="723" xr:uid="{00000000-0005-0000-0000-0000F54E0000}"/>
    <cellStyle name="Normal 19 10" xfId="5248" xr:uid="{00000000-0005-0000-0000-0000F64E0000}"/>
    <cellStyle name="Normal 19 10 2" xfId="18682" xr:uid="{00000000-0005-0000-0000-0000F74E0000}"/>
    <cellStyle name="Normal 19 10 2 2" xfId="45594" xr:uid="{00000000-0005-0000-0000-0000F84E0000}"/>
    <cellStyle name="Normal 19 10 3" xfId="32160" xr:uid="{00000000-0005-0000-0000-0000F94E0000}"/>
    <cellStyle name="Normal 19 11" xfId="14203" xr:uid="{00000000-0005-0000-0000-0000FA4E0000}"/>
    <cellStyle name="Normal 19 11 2" xfId="41115" xr:uid="{00000000-0005-0000-0000-0000FB4E0000}"/>
    <cellStyle name="Normal 19 12" xfId="27681" xr:uid="{00000000-0005-0000-0000-0000FC4E0000}"/>
    <cellStyle name="Normal 19 2" xfId="867" xr:uid="{00000000-0005-0000-0000-0000FD4E0000}"/>
    <cellStyle name="Normal 19 2 10" xfId="27825" xr:uid="{00000000-0005-0000-0000-0000FE4E0000}"/>
    <cellStyle name="Normal 19 2 2" xfId="1135" xr:uid="{00000000-0005-0000-0000-0000FF4E0000}"/>
    <cellStyle name="Normal 19 2 2 2" xfId="1806" xr:uid="{00000000-0005-0000-0000-0000004F0000}"/>
    <cellStyle name="Normal 19 2 2 2 2" xfId="2924" xr:uid="{00000000-0005-0000-0000-0000014F0000}"/>
    <cellStyle name="Normal 19 2 2 2 2 2" xfId="5161" xr:uid="{00000000-0005-0000-0000-0000024F0000}"/>
    <cellStyle name="Normal 19 2 2 2 2 2 2" xfId="14118" xr:uid="{00000000-0005-0000-0000-0000034F0000}"/>
    <cellStyle name="Normal 19 2 2 2 2 2 2 2" xfId="27552" xr:uid="{00000000-0005-0000-0000-0000044F0000}"/>
    <cellStyle name="Normal 19 2 2 2 2 2 2 2 2" xfId="54464" xr:uid="{00000000-0005-0000-0000-0000054F0000}"/>
    <cellStyle name="Normal 19 2 2 2 2 2 2 3" xfId="41030" xr:uid="{00000000-0005-0000-0000-0000064F0000}"/>
    <cellStyle name="Normal 19 2 2 2 2 2 3" xfId="9640" xr:uid="{00000000-0005-0000-0000-0000074F0000}"/>
    <cellStyle name="Normal 19 2 2 2 2 2 3 2" xfId="23074" xr:uid="{00000000-0005-0000-0000-0000084F0000}"/>
    <cellStyle name="Normal 19 2 2 2 2 2 3 2 2" xfId="49986" xr:uid="{00000000-0005-0000-0000-0000094F0000}"/>
    <cellStyle name="Normal 19 2 2 2 2 2 3 3" xfId="36552" xr:uid="{00000000-0005-0000-0000-00000A4F0000}"/>
    <cellStyle name="Normal 19 2 2 2 2 2 4" xfId="18595" xr:uid="{00000000-0005-0000-0000-00000B4F0000}"/>
    <cellStyle name="Normal 19 2 2 2 2 2 4 2" xfId="45507" xr:uid="{00000000-0005-0000-0000-00000C4F0000}"/>
    <cellStyle name="Normal 19 2 2 2 2 2 5" xfId="32073" xr:uid="{00000000-0005-0000-0000-00000D4F0000}"/>
    <cellStyle name="Normal 19 2 2 2 2 3" xfId="11881" xr:uid="{00000000-0005-0000-0000-00000E4F0000}"/>
    <cellStyle name="Normal 19 2 2 2 2 3 2" xfId="25315" xr:uid="{00000000-0005-0000-0000-00000F4F0000}"/>
    <cellStyle name="Normal 19 2 2 2 2 3 2 2" xfId="52227" xr:uid="{00000000-0005-0000-0000-0000104F0000}"/>
    <cellStyle name="Normal 19 2 2 2 2 3 3" xfId="38793" xr:uid="{00000000-0005-0000-0000-0000114F0000}"/>
    <cellStyle name="Normal 19 2 2 2 2 4" xfId="7403" xr:uid="{00000000-0005-0000-0000-0000124F0000}"/>
    <cellStyle name="Normal 19 2 2 2 2 4 2" xfId="20837" xr:uid="{00000000-0005-0000-0000-0000134F0000}"/>
    <cellStyle name="Normal 19 2 2 2 2 4 2 2" xfId="47749" xr:uid="{00000000-0005-0000-0000-0000144F0000}"/>
    <cellStyle name="Normal 19 2 2 2 2 4 3" xfId="34315" xr:uid="{00000000-0005-0000-0000-0000154F0000}"/>
    <cellStyle name="Normal 19 2 2 2 2 5" xfId="16358" xr:uid="{00000000-0005-0000-0000-0000164F0000}"/>
    <cellStyle name="Normal 19 2 2 2 2 5 2" xfId="43270" xr:uid="{00000000-0005-0000-0000-0000174F0000}"/>
    <cellStyle name="Normal 19 2 2 2 2 6" xfId="29836" xr:uid="{00000000-0005-0000-0000-0000184F0000}"/>
    <cellStyle name="Normal 19 2 2 2 3" xfId="4043" xr:uid="{00000000-0005-0000-0000-0000194F0000}"/>
    <cellStyle name="Normal 19 2 2 2 3 2" xfId="13000" xr:uid="{00000000-0005-0000-0000-00001A4F0000}"/>
    <cellStyle name="Normal 19 2 2 2 3 2 2" xfId="26434" xr:uid="{00000000-0005-0000-0000-00001B4F0000}"/>
    <cellStyle name="Normal 19 2 2 2 3 2 2 2" xfId="53346" xr:uid="{00000000-0005-0000-0000-00001C4F0000}"/>
    <cellStyle name="Normal 19 2 2 2 3 2 3" xfId="39912" xr:uid="{00000000-0005-0000-0000-00001D4F0000}"/>
    <cellStyle name="Normal 19 2 2 2 3 3" xfId="8522" xr:uid="{00000000-0005-0000-0000-00001E4F0000}"/>
    <cellStyle name="Normal 19 2 2 2 3 3 2" xfId="21956" xr:uid="{00000000-0005-0000-0000-00001F4F0000}"/>
    <cellStyle name="Normal 19 2 2 2 3 3 2 2" xfId="48868" xr:uid="{00000000-0005-0000-0000-0000204F0000}"/>
    <cellStyle name="Normal 19 2 2 2 3 3 3" xfId="35434" xr:uid="{00000000-0005-0000-0000-0000214F0000}"/>
    <cellStyle name="Normal 19 2 2 2 3 4" xfId="17477" xr:uid="{00000000-0005-0000-0000-0000224F0000}"/>
    <cellStyle name="Normal 19 2 2 2 3 4 2" xfId="44389" xr:uid="{00000000-0005-0000-0000-0000234F0000}"/>
    <cellStyle name="Normal 19 2 2 2 3 5" xfId="30955" xr:uid="{00000000-0005-0000-0000-0000244F0000}"/>
    <cellStyle name="Normal 19 2 2 2 4" xfId="10763" xr:uid="{00000000-0005-0000-0000-0000254F0000}"/>
    <cellStyle name="Normal 19 2 2 2 4 2" xfId="24197" xr:uid="{00000000-0005-0000-0000-0000264F0000}"/>
    <cellStyle name="Normal 19 2 2 2 4 2 2" xfId="51109" xr:uid="{00000000-0005-0000-0000-0000274F0000}"/>
    <cellStyle name="Normal 19 2 2 2 4 3" xfId="37675" xr:uid="{00000000-0005-0000-0000-0000284F0000}"/>
    <cellStyle name="Normal 19 2 2 2 5" xfId="6285" xr:uid="{00000000-0005-0000-0000-0000294F0000}"/>
    <cellStyle name="Normal 19 2 2 2 5 2" xfId="19719" xr:uid="{00000000-0005-0000-0000-00002A4F0000}"/>
    <cellStyle name="Normal 19 2 2 2 5 2 2" xfId="46631" xr:uid="{00000000-0005-0000-0000-00002B4F0000}"/>
    <cellStyle name="Normal 19 2 2 2 5 3" xfId="33197" xr:uid="{00000000-0005-0000-0000-00002C4F0000}"/>
    <cellStyle name="Normal 19 2 2 2 6" xfId="15240" xr:uid="{00000000-0005-0000-0000-00002D4F0000}"/>
    <cellStyle name="Normal 19 2 2 2 6 2" xfId="42152" xr:uid="{00000000-0005-0000-0000-00002E4F0000}"/>
    <cellStyle name="Normal 19 2 2 2 7" xfId="28718" xr:uid="{00000000-0005-0000-0000-00002F4F0000}"/>
    <cellStyle name="Normal 19 2 2 3" xfId="2254" xr:uid="{00000000-0005-0000-0000-0000304F0000}"/>
    <cellStyle name="Normal 19 2 2 3 2" xfId="4491" xr:uid="{00000000-0005-0000-0000-0000314F0000}"/>
    <cellStyle name="Normal 19 2 2 3 2 2" xfId="13448" xr:uid="{00000000-0005-0000-0000-0000324F0000}"/>
    <cellStyle name="Normal 19 2 2 3 2 2 2" xfId="26882" xr:uid="{00000000-0005-0000-0000-0000334F0000}"/>
    <cellStyle name="Normal 19 2 2 3 2 2 2 2" xfId="53794" xr:uid="{00000000-0005-0000-0000-0000344F0000}"/>
    <cellStyle name="Normal 19 2 2 3 2 2 3" xfId="40360" xr:uid="{00000000-0005-0000-0000-0000354F0000}"/>
    <cellStyle name="Normal 19 2 2 3 2 3" xfId="8970" xr:uid="{00000000-0005-0000-0000-0000364F0000}"/>
    <cellStyle name="Normal 19 2 2 3 2 3 2" xfId="22404" xr:uid="{00000000-0005-0000-0000-0000374F0000}"/>
    <cellStyle name="Normal 19 2 2 3 2 3 2 2" xfId="49316" xr:uid="{00000000-0005-0000-0000-0000384F0000}"/>
    <cellStyle name="Normal 19 2 2 3 2 3 3" xfId="35882" xr:uid="{00000000-0005-0000-0000-0000394F0000}"/>
    <cellStyle name="Normal 19 2 2 3 2 4" xfId="17925" xr:uid="{00000000-0005-0000-0000-00003A4F0000}"/>
    <cellStyle name="Normal 19 2 2 3 2 4 2" xfId="44837" xr:uid="{00000000-0005-0000-0000-00003B4F0000}"/>
    <cellStyle name="Normal 19 2 2 3 2 5" xfId="31403" xr:uid="{00000000-0005-0000-0000-00003C4F0000}"/>
    <cellStyle name="Normal 19 2 2 3 3" xfId="11211" xr:uid="{00000000-0005-0000-0000-00003D4F0000}"/>
    <cellStyle name="Normal 19 2 2 3 3 2" xfId="24645" xr:uid="{00000000-0005-0000-0000-00003E4F0000}"/>
    <cellStyle name="Normal 19 2 2 3 3 2 2" xfId="51557" xr:uid="{00000000-0005-0000-0000-00003F4F0000}"/>
    <cellStyle name="Normal 19 2 2 3 3 3" xfId="38123" xr:uid="{00000000-0005-0000-0000-0000404F0000}"/>
    <cellStyle name="Normal 19 2 2 3 4" xfId="6733" xr:uid="{00000000-0005-0000-0000-0000414F0000}"/>
    <cellStyle name="Normal 19 2 2 3 4 2" xfId="20167" xr:uid="{00000000-0005-0000-0000-0000424F0000}"/>
    <cellStyle name="Normal 19 2 2 3 4 2 2" xfId="47079" xr:uid="{00000000-0005-0000-0000-0000434F0000}"/>
    <cellStyle name="Normal 19 2 2 3 4 3" xfId="33645" xr:uid="{00000000-0005-0000-0000-0000444F0000}"/>
    <cellStyle name="Normal 19 2 2 3 5" xfId="15688" xr:uid="{00000000-0005-0000-0000-0000454F0000}"/>
    <cellStyle name="Normal 19 2 2 3 5 2" xfId="42600" xr:uid="{00000000-0005-0000-0000-0000464F0000}"/>
    <cellStyle name="Normal 19 2 2 3 6" xfId="29166" xr:uid="{00000000-0005-0000-0000-0000474F0000}"/>
    <cellStyle name="Normal 19 2 2 4" xfId="3373" xr:uid="{00000000-0005-0000-0000-0000484F0000}"/>
    <cellStyle name="Normal 19 2 2 4 2" xfId="12330" xr:uid="{00000000-0005-0000-0000-0000494F0000}"/>
    <cellStyle name="Normal 19 2 2 4 2 2" xfId="25764" xr:uid="{00000000-0005-0000-0000-00004A4F0000}"/>
    <cellStyle name="Normal 19 2 2 4 2 2 2" xfId="52676" xr:uid="{00000000-0005-0000-0000-00004B4F0000}"/>
    <cellStyle name="Normal 19 2 2 4 2 3" xfId="39242" xr:uid="{00000000-0005-0000-0000-00004C4F0000}"/>
    <cellStyle name="Normal 19 2 2 4 3" xfId="7852" xr:uid="{00000000-0005-0000-0000-00004D4F0000}"/>
    <cellStyle name="Normal 19 2 2 4 3 2" xfId="21286" xr:uid="{00000000-0005-0000-0000-00004E4F0000}"/>
    <cellStyle name="Normal 19 2 2 4 3 2 2" xfId="48198" xr:uid="{00000000-0005-0000-0000-00004F4F0000}"/>
    <cellStyle name="Normal 19 2 2 4 3 3" xfId="34764" xr:uid="{00000000-0005-0000-0000-0000504F0000}"/>
    <cellStyle name="Normal 19 2 2 4 4" xfId="16807" xr:uid="{00000000-0005-0000-0000-0000514F0000}"/>
    <cellStyle name="Normal 19 2 2 4 4 2" xfId="43719" xr:uid="{00000000-0005-0000-0000-0000524F0000}"/>
    <cellStyle name="Normal 19 2 2 4 5" xfId="30285" xr:uid="{00000000-0005-0000-0000-0000534F0000}"/>
    <cellStyle name="Normal 19 2 2 5" xfId="10093" xr:uid="{00000000-0005-0000-0000-0000544F0000}"/>
    <cellStyle name="Normal 19 2 2 5 2" xfId="23527" xr:uid="{00000000-0005-0000-0000-0000554F0000}"/>
    <cellStyle name="Normal 19 2 2 5 2 2" xfId="50439" xr:uid="{00000000-0005-0000-0000-0000564F0000}"/>
    <cellStyle name="Normal 19 2 2 5 3" xfId="37005" xr:uid="{00000000-0005-0000-0000-0000574F0000}"/>
    <cellStyle name="Normal 19 2 2 6" xfId="5615" xr:uid="{00000000-0005-0000-0000-0000584F0000}"/>
    <cellStyle name="Normal 19 2 2 6 2" xfId="19049" xr:uid="{00000000-0005-0000-0000-0000594F0000}"/>
    <cellStyle name="Normal 19 2 2 6 2 2" xfId="45961" xr:uid="{00000000-0005-0000-0000-00005A4F0000}"/>
    <cellStyle name="Normal 19 2 2 6 3" xfId="32527" xr:uid="{00000000-0005-0000-0000-00005B4F0000}"/>
    <cellStyle name="Normal 19 2 2 7" xfId="14570" xr:uid="{00000000-0005-0000-0000-00005C4F0000}"/>
    <cellStyle name="Normal 19 2 2 7 2" xfId="41482" xr:uid="{00000000-0005-0000-0000-00005D4F0000}"/>
    <cellStyle name="Normal 19 2 2 8" xfId="28048" xr:uid="{00000000-0005-0000-0000-00005E4F0000}"/>
    <cellStyle name="Normal 19 2 3" xfId="1360" xr:uid="{00000000-0005-0000-0000-00005F4F0000}"/>
    <cellStyle name="Normal 19 2 3 2" xfId="2478" xr:uid="{00000000-0005-0000-0000-0000604F0000}"/>
    <cellStyle name="Normal 19 2 3 2 2" xfId="4715" xr:uid="{00000000-0005-0000-0000-0000614F0000}"/>
    <cellStyle name="Normal 19 2 3 2 2 2" xfId="13672" xr:uid="{00000000-0005-0000-0000-0000624F0000}"/>
    <cellStyle name="Normal 19 2 3 2 2 2 2" xfId="27106" xr:uid="{00000000-0005-0000-0000-0000634F0000}"/>
    <cellStyle name="Normal 19 2 3 2 2 2 2 2" xfId="54018" xr:uid="{00000000-0005-0000-0000-0000644F0000}"/>
    <cellStyle name="Normal 19 2 3 2 2 2 3" xfId="40584" xr:uid="{00000000-0005-0000-0000-0000654F0000}"/>
    <cellStyle name="Normal 19 2 3 2 2 3" xfId="9194" xr:uid="{00000000-0005-0000-0000-0000664F0000}"/>
    <cellStyle name="Normal 19 2 3 2 2 3 2" xfId="22628" xr:uid="{00000000-0005-0000-0000-0000674F0000}"/>
    <cellStyle name="Normal 19 2 3 2 2 3 2 2" xfId="49540" xr:uid="{00000000-0005-0000-0000-0000684F0000}"/>
    <cellStyle name="Normal 19 2 3 2 2 3 3" xfId="36106" xr:uid="{00000000-0005-0000-0000-0000694F0000}"/>
    <cellStyle name="Normal 19 2 3 2 2 4" xfId="18149" xr:uid="{00000000-0005-0000-0000-00006A4F0000}"/>
    <cellStyle name="Normal 19 2 3 2 2 4 2" xfId="45061" xr:uid="{00000000-0005-0000-0000-00006B4F0000}"/>
    <cellStyle name="Normal 19 2 3 2 2 5" xfId="31627" xr:uid="{00000000-0005-0000-0000-00006C4F0000}"/>
    <cellStyle name="Normal 19 2 3 2 3" xfId="11435" xr:uid="{00000000-0005-0000-0000-00006D4F0000}"/>
    <cellStyle name="Normal 19 2 3 2 3 2" xfId="24869" xr:uid="{00000000-0005-0000-0000-00006E4F0000}"/>
    <cellStyle name="Normal 19 2 3 2 3 2 2" xfId="51781" xr:uid="{00000000-0005-0000-0000-00006F4F0000}"/>
    <cellStyle name="Normal 19 2 3 2 3 3" xfId="38347" xr:uid="{00000000-0005-0000-0000-0000704F0000}"/>
    <cellStyle name="Normal 19 2 3 2 4" xfId="6957" xr:uid="{00000000-0005-0000-0000-0000714F0000}"/>
    <cellStyle name="Normal 19 2 3 2 4 2" xfId="20391" xr:uid="{00000000-0005-0000-0000-0000724F0000}"/>
    <cellStyle name="Normal 19 2 3 2 4 2 2" xfId="47303" xr:uid="{00000000-0005-0000-0000-0000734F0000}"/>
    <cellStyle name="Normal 19 2 3 2 4 3" xfId="33869" xr:uid="{00000000-0005-0000-0000-0000744F0000}"/>
    <cellStyle name="Normal 19 2 3 2 5" xfId="15912" xr:uid="{00000000-0005-0000-0000-0000754F0000}"/>
    <cellStyle name="Normal 19 2 3 2 5 2" xfId="42824" xr:uid="{00000000-0005-0000-0000-0000764F0000}"/>
    <cellStyle name="Normal 19 2 3 2 6" xfId="29390" xr:uid="{00000000-0005-0000-0000-0000774F0000}"/>
    <cellStyle name="Normal 19 2 3 3" xfId="3597" xr:uid="{00000000-0005-0000-0000-0000784F0000}"/>
    <cellStyle name="Normal 19 2 3 3 2" xfId="12554" xr:uid="{00000000-0005-0000-0000-0000794F0000}"/>
    <cellStyle name="Normal 19 2 3 3 2 2" xfId="25988" xr:uid="{00000000-0005-0000-0000-00007A4F0000}"/>
    <cellStyle name="Normal 19 2 3 3 2 2 2" xfId="52900" xr:uid="{00000000-0005-0000-0000-00007B4F0000}"/>
    <cellStyle name="Normal 19 2 3 3 2 3" xfId="39466" xr:uid="{00000000-0005-0000-0000-00007C4F0000}"/>
    <cellStyle name="Normal 19 2 3 3 3" xfId="8076" xr:uid="{00000000-0005-0000-0000-00007D4F0000}"/>
    <cellStyle name="Normal 19 2 3 3 3 2" xfId="21510" xr:uid="{00000000-0005-0000-0000-00007E4F0000}"/>
    <cellStyle name="Normal 19 2 3 3 3 2 2" xfId="48422" xr:uid="{00000000-0005-0000-0000-00007F4F0000}"/>
    <cellStyle name="Normal 19 2 3 3 3 3" xfId="34988" xr:uid="{00000000-0005-0000-0000-0000804F0000}"/>
    <cellStyle name="Normal 19 2 3 3 4" xfId="17031" xr:uid="{00000000-0005-0000-0000-0000814F0000}"/>
    <cellStyle name="Normal 19 2 3 3 4 2" xfId="43943" xr:uid="{00000000-0005-0000-0000-0000824F0000}"/>
    <cellStyle name="Normal 19 2 3 3 5" xfId="30509" xr:uid="{00000000-0005-0000-0000-0000834F0000}"/>
    <cellStyle name="Normal 19 2 3 4" xfId="10317" xr:uid="{00000000-0005-0000-0000-0000844F0000}"/>
    <cellStyle name="Normal 19 2 3 4 2" xfId="23751" xr:uid="{00000000-0005-0000-0000-0000854F0000}"/>
    <cellStyle name="Normal 19 2 3 4 2 2" xfId="50663" xr:uid="{00000000-0005-0000-0000-0000864F0000}"/>
    <cellStyle name="Normal 19 2 3 4 3" xfId="37229" xr:uid="{00000000-0005-0000-0000-0000874F0000}"/>
    <cellStyle name="Normal 19 2 3 5" xfId="5839" xr:uid="{00000000-0005-0000-0000-0000884F0000}"/>
    <cellStyle name="Normal 19 2 3 5 2" xfId="19273" xr:uid="{00000000-0005-0000-0000-0000894F0000}"/>
    <cellStyle name="Normal 19 2 3 5 2 2" xfId="46185" xr:uid="{00000000-0005-0000-0000-00008A4F0000}"/>
    <cellStyle name="Normal 19 2 3 5 3" xfId="32751" xr:uid="{00000000-0005-0000-0000-00008B4F0000}"/>
    <cellStyle name="Normal 19 2 3 6" xfId="14794" xr:uid="{00000000-0005-0000-0000-00008C4F0000}"/>
    <cellStyle name="Normal 19 2 3 6 2" xfId="41706" xr:uid="{00000000-0005-0000-0000-00008D4F0000}"/>
    <cellStyle name="Normal 19 2 3 7" xfId="28272" xr:uid="{00000000-0005-0000-0000-00008E4F0000}"/>
    <cellStyle name="Normal 19 2 4" xfId="1583" xr:uid="{00000000-0005-0000-0000-00008F4F0000}"/>
    <cellStyle name="Normal 19 2 4 2" xfId="2701" xr:uid="{00000000-0005-0000-0000-0000904F0000}"/>
    <cellStyle name="Normal 19 2 4 2 2" xfId="4938" xr:uid="{00000000-0005-0000-0000-0000914F0000}"/>
    <cellStyle name="Normal 19 2 4 2 2 2" xfId="13895" xr:uid="{00000000-0005-0000-0000-0000924F0000}"/>
    <cellStyle name="Normal 19 2 4 2 2 2 2" xfId="27329" xr:uid="{00000000-0005-0000-0000-0000934F0000}"/>
    <cellStyle name="Normal 19 2 4 2 2 2 2 2" xfId="54241" xr:uid="{00000000-0005-0000-0000-0000944F0000}"/>
    <cellStyle name="Normal 19 2 4 2 2 2 3" xfId="40807" xr:uid="{00000000-0005-0000-0000-0000954F0000}"/>
    <cellStyle name="Normal 19 2 4 2 2 3" xfId="9417" xr:uid="{00000000-0005-0000-0000-0000964F0000}"/>
    <cellStyle name="Normal 19 2 4 2 2 3 2" xfId="22851" xr:uid="{00000000-0005-0000-0000-0000974F0000}"/>
    <cellStyle name="Normal 19 2 4 2 2 3 2 2" xfId="49763" xr:uid="{00000000-0005-0000-0000-0000984F0000}"/>
    <cellStyle name="Normal 19 2 4 2 2 3 3" xfId="36329" xr:uid="{00000000-0005-0000-0000-0000994F0000}"/>
    <cellStyle name="Normal 19 2 4 2 2 4" xfId="18372" xr:uid="{00000000-0005-0000-0000-00009A4F0000}"/>
    <cellStyle name="Normal 19 2 4 2 2 4 2" xfId="45284" xr:uid="{00000000-0005-0000-0000-00009B4F0000}"/>
    <cellStyle name="Normal 19 2 4 2 2 5" xfId="31850" xr:uid="{00000000-0005-0000-0000-00009C4F0000}"/>
    <cellStyle name="Normal 19 2 4 2 3" xfId="11658" xr:uid="{00000000-0005-0000-0000-00009D4F0000}"/>
    <cellStyle name="Normal 19 2 4 2 3 2" xfId="25092" xr:uid="{00000000-0005-0000-0000-00009E4F0000}"/>
    <cellStyle name="Normal 19 2 4 2 3 2 2" xfId="52004" xr:uid="{00000000-0005-0000-0000-00009F4F0000}"/>
    <cellStyle name="Normal 19 2 4 2 3 3" xfId="38570" xr:uid="{00000000-0005-0000-0000-0000A04F0000}"/>
    <cellStyle name="Normal 19 2 4 2 4" xfId="7180" xr:uid="{00000000-0005-0000-0000-0000A14F0000}"/>
    <cellStyle name="Normal 19 2 4 2 4 2" xfId="20614" xr:uid="{00000000-0005-0000-0000-0000A24F0000}"/>
    <cellStyle name="Normal 19 2 4 2 4 2 2" xfId="47526" xr:uid="{00000000-0005-0000-0000-0000A34F0000}"/>
    <cellStyle name="Normal 19 2 4 2 4 3" xfId="34092" xr:uid="{00000000-0005-0000-0000-0000A44F0000}"/>
    <cellStyle name="Normal 19 2 4 2 5" xfId="16135" xr:uid="{00000000-0005-0000-0000-0000A54F0000}"/>
    <cellStyle name="Normal 19 2 4 2 5 2" xfId="43047" xr:uid="{00000000-0005-0000-0000-0000A64F0000}"/>
    <cellStyle name="Normal 19 2 4 2 6" xfId="29613" xr:uid="{00000000-0005-0000-0000-0000A74F0000}"/>
    <cellStyle name="Normal 19 2 4 3" xfId="3820" xr:uid="{00000000-0005-0000-0000-0000A84F0000}"/>
    <cellStyle name="Normal 19 2 4 3 2" xfId="12777" xr:uid="{00000000-0005-0000-0000-0000A94F0000}"/>
    <cellStyle name="Normal 19 2 4 3 2 2" xfId="26211" xr:uid="{00000000-0005-0000-0000-0000AA4F0000}"/>
    <cellStyle name="Normal 19 2 4 3 2 2 2" xfId="53123" xr:uid="{00000000-0005-0000-0000-0000AB4F0000}"/>
    <cellStyle name="Normal 19 2 4 3 2 3" xfId="39689" xr:uid="{00000000-0005-0000-0000-0000AC4F0000}"/>
    <cellStyle name="Normal 19 2 4 3 3" xfId="8299" xr:uid="{00000000-0005-0000-0000-0000AD4F0000}"/>
    <cellStyle name="Normal 19 2 4 3 3 2" xfId="21733" xr:uid="{00000000-0005-0000-0000-0000AE4F0000}"/>
    <cellStyle name="Normal 19 2 4 3 3 2 2" xfId="48645" xr:uid="{00000000-0005-0000-0000-0000AF4F0000}"/>
    <cellStyle name="Normal 19 2 4 3 3 3" xfId="35211" xr:uid="{00000000-0005-0000-0000-0000B04F0000}"/>
    <cellStyle name="Normal 19 2 4 3 4" xfId="17254" xr:uid="{00000000-0005-0000-0000-0000B14F0000}"/>
    <cellStyle name="Normal 19 2 4 3 4 2" xfId="44166" xr:uid="{00000000-0005-0000-0000-0000B24F0000}"/>
    <cellStyle name="Normal 19 2 4 3 5" xfId="30732" xr:uid="{00000000-0005-0000-0000-0000B34F0000}"/>
    <cellStyle name="Normal 19 2 4 4" xfId="10540" xr:uid="{00000000-0005-0000-0000-0000B44F0000}"/>
    <cellStyle name="Normal 19 2 4 4 2" xfId="23974" xr:uid="{00000000-0005-0000-0000-0000B54F0000}"/>
    <cellStyle name="Normal 19 2 4 4 2 2" xfId="50886" xr:uid="{00000000-0005-0000-0000-0000B64F0000}"/>
    <cellStyle name="Normal 19 2 4 4 3" xfId="37452" xr:uid="{00000000-0005-0000-0000-0000B74F0000}"/>
    <cellStyle name="Normal 19 2 4 5" xfId="6062" xr:uid="{00000000-0005-0000-0000-0000B84F0000}"/>
    <cellStyle name="Normal 19 2 4 5 2" xfId="19496" xr:uid="{00000000-0005-0000-0000-0000B94F0000}"/>
    <cellStyle name="Normal 19 2 4 5 2 2" xfId="46408" xr:uid="{00000000-0005-0000-0000-0000BA4F0000}"/>
    <cellStyle name="Normal 19 2 4 5 3" xfId="32974" xr:uid="{00000000-0005-0000-0000-0000BB4F0000}"/>
    <cellStyle name="Normal 19 2 4 6" xfId="15017" xr:uid="{00000000-0005-0000-0000-0000BC4F0000}"/>
    <cellStyle name="Normal 19 2 4 6 2" xfId="41929" xr:uid="{00000000-0005-0000-0000-0000BD4F0000}"/>
    <cellStyle name="Normal 19 2 4 7" xfId="28495" xr:uid="{00000000-0005-0000-0000-0000BE4F0000}"/>
    <cellStyle name="Normal 19 2 5" xfId="2031" xr:uid="{00000000-0005-0000-0000-0000BF4F0000}"/>
    <cellStyle name="Normal 19 2 5 2" xfId="4268" xr:uid="{00000000-0005-0000-0000-0000C04F0000}"/>
    <cellStyle name="Normal 19 2 5 2 2" xfId="13225" xr:uid="{00000000-0005-0000-0000-0000C14F0000}"/>
    <cellStyle name="Normal 19 2 5 2 2 2" xfId="26659" xr:uid="{00000000-0005-0000-0000-0000C24F0000}"/>
    <cellStyle name="Normal 19 2 5 2 2 2 2" xfId="53571" xr:uid="{00000000-0005-0000-0000-0000C34F0000}"/>
    <cellStyle name="Normal 19 2 5 2 2 3" xfId="40137" xr:uid="{00000000-0005-0000-0000-0000C44F0000}"/>
    <cellStyle name="Normal 19 2 5 2 3" xfId="8747" xr:uid="{00000000-0005-0000-0000-0000C54F0000}"/>
    <cellStyle name="Normal 19 2 5 2 3 2" xfId="22181" xr:uid="{00000000-0005-0000-0000-0000C64F0000}"/>
    <cellStyle name="Normal 19 2 5 2 3 2 2" xfId="49093" xr:uid="{00000000-0005-0000-0000-0000C74F0000}"/>
    <cellStyle name="Normal 19 2 5 2 3 3" xfId="35659" xr:uid="{00000000-0005-0000-0000-0000C84F0000}"/>
    <cellStyle name="Normal 19 2 5 2 4" xfId="17702" xr:uid="{00000000-0005-0000-0000-0000C94F0000}"/>
    <cellStyle name="Normal 19 2 5 2 4 2" xfId="44614" xr:uid="{00000000-0005-0000-0000-0000CA4F0000}"/>
    <cellStyle name="Normal 19 2 5 2 5" xfId="31180" xr:uid="{00000000-0005-0000-0000-0000CB4F0000}"/>
    <cellStyle name="Normal 19 2 5 3" xfId="10988" xr:uid="{00000000-0005-0000-0000-0000CC4F0000}"/>
    <cellStyle name="Normal 19 2 5 3 2" xfId="24422" xr:uid="{00000000-0005-0000-0000-0000CD4F0000}"/>
    <cellStyle name="Normal 19 2 5 3 2 2" xfId="51334" xr:uid="{00000000-0005-0000-0000-0000CE4F0000}"/>
    <cellStyle name="Normal 19 2 5 3 3" xfId="37900" xr:uid="{00000000-0005-0000-0000-0000CF4F0000}"/>
    <cellStyle name="Normal 19 2 5 4" xfId="6510" xr:uid="{00000000-0005-0000-0000-0000D04F0000}"/>
    <cellStyle name="Normal 19 2 5 4 2" xfId="19944" xr:uid="{00000000-0005-0000-0000-0000D14F0000}"/>
    <cellStyle name="Normal 19 2 5 4 2 2" xfId="46856" xr:uid="{00000000-0005-0000-0000-0000D24F0000}"/>
    <cellStyle name="Normal 19 2 5 4 3" xfId="33422" xr:uid="{00000000-0005-0000-0000-0000D34F0000}"/>
    <cellStyle name="Normal 19 2 5 5" xfId="15465" xr:uid="{00000000-0005-0000-0000-0000D44F0000}"/>
    <cellStyle name="Normal 19 2 5 5 2" xfId="42377" xr:uid="{00000000-0005-0000-0000-0000D54F0000}"/>
    <cellStyle name="Normal 19 2 5 6" xfId="28943" xr:uid="{00000000-0005-0000-0000-0000D64F0000}"/>
    <cellStyle name="Normal 19 2 6" xfId="3150" xr:uid="{00000000-0005-0000-0000-0000D74F0000}"/>
    <cellStyle name="Normal 19 2 6 2" xfId="12107" xr:uid="{00000000-0005-0000-0000-0000D84F0000}"/>
    <cellStyle name="Normal 19 2 6 2 2" xfId="25541" xr:uid="{00000000-0005-0000-0000-0000D94F0000}"/>
    <cellStyle name="Normal 19 2 6 2 2 2" xfId="52453" xr:uid="{00000000-0005-0000-0000-0000DA4F0000}"/>
    <cellStyle name="Normal 19 2 6 2 3" xfId="39019" xr:uid="{00000000-0005-0000-0000-0000DB4F0000}"/>
    <cellStyle name="Normal 19 2 6 3" xfId="7629" xr:uid="{00000000-0005-0000-0000-0000DC4F0000}"/>
    <cellStyle name="Normal 19 2 6 3 2" xfId="21063" xr:uid="{00000000-0005-0000-0000-0000DD4F0000}"/>
    <cellStyle name="Normal 19 2 6 3 2 2" xfId="47975" xr:uid="{00000000-0005-0000-0000-0000DE4F0000}"/>
    <cellStyle name="Normal 19 2 6 3 3" xfId="34541" xr:uid="{00000000-0005-0000-0000-0000DF4F0000}"/>
    <cellStyle name="Normal 19 2 6 4" xfId="16584" xr:uid="{00000000-0005-0000-0000-0000E04F0000}"/>
    <cellStyle name="Normal 19 2 6 4 2" xfId="43496" xr:uid="{00000000-0005-0000-0000-0000E14F0000}"/>
    <cellStyle name="Normal 19 2 6 5" xfId="30062" xr:uid="{00000000-0005-0000-0000-0000E24F0000}"/>
    <cellStyle name="Normal 19 2 7" xfId="9870" xr:uid="{00000000-0005-0000-0000-0000E34F0000}"/>
    <cellStyle name="Normal 19 2 7 2" xfId="23304" xr:uid="{00000000-0005-0000-0000-0000E44F0000}"/>
    <cellStyle name="Normal 19 2 7 2 2" xfId="50216" xr:uid="{00000000-0005-0000-0000-0000E54F0000}"/>
    <cellStyle name="Normal 19 2 7 3" xfId="36782" xr:uid="{00000000-0005-0000-0000-0000E64F0000}"/>
    <cellStyle name="Normal 19 2 8" xfId="5392" xr:uid="{00000000-0005-0000-0000-0000E74F0000}"/>
    <cellStyle name="Normal 19 2 8 2" xfId="18826" xr:uid="{00000000-0005-0000-0000-0000E84F0000}"/>
    <cellStyle name="Normal 19 2 8 2 2" xfId="45738" xr:uid="{00000000-0005-0000-0000-0000E94F0000}"/>
    <cellStyle name="Normal 19 2 8 3" xfId="32304" xr:uid="{00000000-0005-0000-0000-0000EA4F0000}"/>
    <cellStyle name="Normal 19 2 9" xfId="14347" xr:uid="{00000000-0005-0000-0000-0000EB4F0000}"/>
    <cellStyle name="Normal 19 2 9 2" xfId="41259" xr:uid="{00000000-0005-0000-0000-0000EC4F0000}"/>
    <cellStyle name="Normal 19 3" xfId="795" xr:uid="{00000000-0005-0000-0000-0000ED4F0000}"/>
    <cellStyle name="Normal 19 3 10" xfId="27753" xr:uid="{00000000-0005-0000-0000-0000EE4F0000}"/>
    <cellStyle name="Normal 19 3 2" xfId="1063" xr:uid="{00000000-0005-0000-0000-0000EF4F0000}"/>
    <cellStyle name="Normal 19 3 2 2" xfId="1734" xr:uid="{00000000-0005-0000-0000-0000F04F0000}"/>
    <cellStyle name="Normal 19 3 2 2 2" xfId="2852" xr:uid="{00000000-0005-0000-0000-0000F14F0000}"/>
    <cellStyle name="Normal 19 3 2 2 2 2" xfId="5089" xr:uid="{00000000-0005-0000-0000-0000F24F0000}"/>
    <cellStyle name="Normal 19 3 2 2 2 2 2" xfId="14046" xr:uid="{00000000-0005-0000-0000-0000F34F0000}"/>
    <cellStyle name="Normal 19 3 2 2 2 2 2 2" xfId="27480" xr:uid="{00000000-0005-0000-0000-0000F44F0000}"/>
    <cellStyle name="Normal 19 3 2 2 2 2 2 2 2" xfId="54392" xr:uid="{00000000-0005-0000-0000-0000F54F0000}"/>
    <cellStyle name="Normal 19 3 2 2 2 2 2 3" xfId="40958" xr:uid="{00000000-0005-0000-0000-0000F64F0000}"/>
    <cellStyle name="Normal 19 3 2 2 2 2 3" xfId="9568" xr:uid="{00000000-0005-0000-0000-0000F74F0000}"/>
    <cellStyle name="Normal 19 3 2 2 2 2 3 2" xfId="23002" xr:uid="{00000000-0005-0000-0000-0000F84F0000}"/>
    <cellStyle name="Normal 19 3 2 2 2 2 3 2 2" xfId="49914" xr:uid="{00000000-0005-0000-0000-0000F94F0000}"/>
    <cellStyle name="Normal 19 3 2 2 2 2 3 3" xfId="36480" xr:uid="{00000000-0005-0000-0000-0000FA4F0000}"/>
    <cellStyle name="Normal 19 3 2 2 2 2 4" xfId="18523" xr:uid="{00000000-0005-0000-0000-0000FB4F0000}"/>
    <cellStyle name="Normal 19 3 2 2 2 2 4 2" xfId="45435" xr:uid="{00000000-0005-0000-0000-0000FC4F0000}"/>
    <cellStyle name="Normal 19 3 2 2 2 2 5" xfId="32001" xr:uid="{00000000-0005-0000-0000-0000FD4F0000}"/>
    <cellStyle name="Normal 19 3 2 2 2 3" xfId="11809" xr:uid="{00000000-0005-0000-0000-0000FE4F0000}"/>
    <cellStyle name="Normal 19 3 2 2 2 3 2" xfId="25243" xr:uid="{00000000-0005-0000-0000-0000FF4F0000}"/>
    <cellStyle name="Normal 19 3 2 2 2 3 2 2" xfId="52155" xr:uid="{00000000-0005-0000-0000-000000500000}"/>
    <cellStyle name="Normal 19 3 2 2 2 3 3" xfId="38721" xr:uid="{00000000-0005-0000-0000-000001500000}"/>
    <cellStyle name="Normal 19 3 2 2 2 4" xfId="7331" xr:uid="{00000000-0005-0000-0000-000002500000}"/>
    <cellStyle name="Normal 19 3 2 2 2 4 2" xfId="20765" xr:uid="{00000000-0005-0000-0000-000003500000}"/>
    <cellStyle name="Normal 19 3 2 2 2 4 2 2" xfId="47677" xr:uid="{00000000-0005-0000-0000-000004500000}"/>
    <cellStyle name="Normal 19 3 2 2 2 4 3" xfId="34243" xr:uid="{00000000-0005-0000-0000-000005500000}"/>
    <cellStyle name="Normal 19 3 2 2 2 5" xfId="16286" xr:uid="{00000000-0005-0000-0000-000006500000}"/>
    <cellStyle name="Normal 19 3 2 2 2 5 2" xfId="43198" xr:uid="{00000000-0005-0000-0000-000007500000}"/>
    <cellStyle name="Normal 19 3 2 2 2 6" xfId="29764" xr:uid="{00000000-0005-0000-0000-000008500000}"/>
    <cellStyle name="Normal 19 3 2 2 3" xfId="3971" xr:uid="{00000000-0005-0000-0000-000009500000}"/>
    <cellStyle name="Normal 19 3 2 2 3 2" xfId="12928" xr:uid="{00000000-0005-0000-0000-00000A500000}"/>
    <cellStyle name="Normal 19 3 2 2 3 2 2" xfId="26362" xr:uid="{00000000-0005-0000-0000-00000B500000}"/>
    <cellStyle name="Normal 19 3 2 2 3 2 2 2" xfId="53274" xr:uid="{00000000-0005-0000-0000-00000C500000}"/>
    <cellStyle name="Normal 19 3 2 2 3 2 3" xfId="39840" xr:uid="{00000000-0005-0000-0000-00000D500000}"/>
    <cellStyle name="Normal 19 3 2 2 3 3" xfId="8450" xr:uid="{00000000-0005-0000-0000-00000E500000}"/>
    <cellStyle name="Normal 19 3 2 2 3 3 2" xfId="21884" xr:uid="{00000000-0005-0000-0000-00000F500000}"/>
    <cellStyle name="Normal 19 3 2 2 3 3 2 2" xfId="48796" xr:uid="{00000000-0005-0000-0000-000010500000}"/>
    <cellStyle name="Normal 19 3 2 2 3 3 3" xfId="35362" xr:uid="{00000000-0005-0000-0000-000011500000}"/>
    <cellStyle name="Normal 19 3 2 2 3 4" xfId="17405" xr:uid="{00000000-0005-0000-0000-000012500000}"/>
    <cellStyle name="Normal 19 3 2 2 3 4 2" xfId="44317" xr:uid="{00000000-0005-0000-0000-000013500000}"/>
    <cellStyle name="Normal 19 3 2 2 3 5" xfId="30883" xr:uid="{00000000-0005-0000-0000-000014500000}"/>
    <cellStyle name="Normal 19 3 2 2 4" xfId="10691" xr:uid="{00000000-0005-0000-0000-000015500000}"/>
    <cellStyle name="Normal 19 3 2 2 4 2" xfId="24125" xr:uid="{00000000-0005-0000-0000-000016500000}"/>
    <cellStyle name="Normal 19 3 2 2 4 2 2" xfId="51037" xr:uid="{00000000-0005-0000-0000-000017500000}"/>
    <cellStyle name="Normal 19 3 2 2 4 3" xfId="37603" xr:uid="{00000000-0005-0000-0000-000018500000}"/>
    <cellStyle name="Normal 19 3 2 2 5" xfId="6213" xr:uid="{00000000-0005-0000-0000-000019500000}"/>
    <cellStyle name="Normal 19 3 2 2 5 2" xfId="19647" xr:uid="{00000000-0005-0000-0000-00001A500000}"/>
    <cellStyle name="Normal 19 3 2 2 5 2 2" xfId="46559" xr:uid="{00000000-0005-0000-0000-00001B500000}"/>
    <cellStyle name="Normal 19 3 2 2 5 3" xfId="33125" xr:uid="{00000000-0005-0000-0000-00001C500000}"/>
    <cellStyle name="Normal 19 3 2 2 6" xfId="15168" xr:uid="{00000000-0005-0000-0000-00001D500000}"/>
    <cellStyle name="Normal 19 3 2 2 6 2" xfId="42080" xr:uid="{00000000-0005-0000-0000-00001E500000}"/>
    <cellStyle name="Normal 19 3 2 2 7" xfId="28646" xr:uid="{00000000-0005-0000-0000-00001F500000}"/>
    <cellStyle name="Normal 19 3 2 3" xfId="2182" xr:uid="{00000000-0005-0000-0000-000020500000}"/>
    <cellStyle name="Normal 19 3 2 3 2" xfId="4419" xr:uid="{00000000-0005-0000-0000-000021500000}"/>
    <cellStyle name="Normal 19 3 2 3 2 2" xfId="13376" xr:uid="{00000000-0005-0000-0000-000022500000}"/>
    <cellStyle name="Normal 19 3 2 3 2 2 2" xfId="26810" xr:uid="{00000000-0005-0000-0000-000023500000}"/>
    <cellStyle name="Normal 19 3 2 3 2 2 2 2" xfId="53722" xr:uid="{00000000-0005-0000-0000-000024500000}"/>
    <cellStyle name="Normal 19 3 2 3 2 2 3" xfId="40288" xr:uid="{00000000-0005-0000-0000-000025500000}"/>
    <cellStyle name="Normal 19 3 2 3 2 3" xfId="8898" xr:uid="{00000000-0005-0000-0000-000026500000}"/>
    <cellStyle name="Normal 19 3 2 3 2 3 2" xfId="22332" xr:uid="{00000000-0005-0000-0000-000027500000}"/>
    <cellStyle name="Normal 19 3 2 3 2 3 2 2" xfId="49244" xr:uid="{00000000-0005-0000-0000-000028500000}"/>
    <cellStyle name="Normal 19 3 2 3 2 3 3" xfId="35810" xr:uid="{00000000-0005-0000-0000-000029500000}"/>
    <cellStyle name="Normal 19 3 2 3 2 4" xfId="17853" xr:uid="{00000000-0005-0000-0000-00002A500000}"/>
    <cellStyle name="Normal 19 3 2 3 2 4 2" xfId="44765" xr:uid="{00000000-0005-0000-0000-00002B500000}"/>
    <cellStyle name="Normal 19 3 2 3 2 5" xfId="31331" xr:uid="{00000000-0005-0000-0000-00002C500000}"/>
    <cellStyle name="Normal 19 3 2 3 3" xfId="11139" xr:uid="{00000000-0005-0000-0000-00002D500000}"/>
    <cellStyle name="Normal 19 3 2 3 3 2" xfId="24573" xr:uid="{00000000-0005-0000-0000-00002E500000}"/>
    <cellStyle name="Normal 19 3 2 3 3 2 2" xfId="51485" xr:uid="{00000000-0005-0000-0000-00002F500000}"/>
    <cellStyle name="Normal 19 3 2 3 3 3" xfId="38051" xr:uid="{00000000-0005-0000-0000-000030500000}"/>
    <cellStyle name="Normal 19 3 2 3 4" xfId="6661" xr:uid="{00000000-0005-0000-0000-000031500000}"/>
    <cellStyle name="Normal 19 3 2 3 4 2" xfId="20095" xr:uid="{00000000-0005-0000-0000-000032500000}"/>
    <cellStyle name="Normal 19 3 2 3 4 2 2" xfId="47007" xr:uid="{00000000-0005-0000-0000-000033500000}"/>
    <cellStyle name="Normal 19 3 2 3 4 3" xfId="33573" xr:uid="{00000000-0005-0000-0000-000034500000}"/>
    <cellStyle name="Normal 19 3 2 3 5" xfId="15616" xr:uid="{00000000-0005-0000-0000-000035500000}"/>
    <cellStyle name="Normal 19 3 2 3 5 2" xfId="42528" xr:uid="{00000000-0005-0000-0000-000036500000}"/>
    <cellStyle name="Normal 19 3 2 3 6" xfId="29094" xr:uid="{00000000-0005-0000-0000-000037500000}"/>
    <cellStyle name="Normal 19 3 2 4" xfId="3301" xr:uid="{00000000-0005-0000-0000-000038500000}"/>
    <cellStyle name="Normal 19 3 2 4 2" xfId="12258" xr:uid="{00000000-0005-0000-0000-000039500000}"/>
    <cellStyle name="Normal 19 3 2 4 2 2" xfId="25692" xr:uid="{00000000-0005-0000-0000-00003A500000}"/>
    <cellStyle name="Normal 19 3 2 4 2 2 2" xfId="52604" xr:uid="{00000000-0005-0000-0000-00003B500000}"/>
    <cellStyle name="Normal 19 3 2 4 2 3" xfId="39170" xr:uid="{00000000-0005-0000-0000-00003C500000}"/>
    <cellStyle name="Normal 19 3 2 4 3" xfId="7780" xr:uid="{00000000-0005-0000-0000-00003D500000}"/>
    <cellStyle name="Normal 19 3 2 4 3 2" xfId="21214" xr:uid="{00000000-0005-0000-0000-00003E500000}"/>
    <cellStyle name="Normal 19 3 2 4 3 2 2" xfId="48126" xr:uid="{00000000-0005-0000-0000-00003F500000}"/>
    <cellStyle name="Normal 19 3 2 4 3 3" xfId="34692" xr:uid="{00000000-0005-0000-0000-000040500000}"/>
    <cellStyle name="Normal 19 3 2 4 4" xfId="16735" xr:uid="{00000000-0005-0000-0000-000041500000}"/>
    <cellStyle name="Normal 19 3 2 4 4 2" xfId="43647" xr:uid="{00000000-0005-0000-0000-000042500000}"/>
    <cellStyle name="Normal 19 3 2 4 5" xfId="30213" xr:uid="{00000000-0005-0000-0000-000043500000}"/>
    <cellStyle name="Normal 19 3 2 5" xfId="10021" xr:uid="{00000000-0005-0000-0000-000044500000}"/>
    <cellStyle name="Normal 19 3 2 5 2" xfId="23455" xr:uid="{00000000-0005-0000-0000-000045500000}"/>
    <cellStyle name="Normal 19 3 2 5 2 2" xfId="50367" xr:uid="{00000000-0005-0000-0000-000046500000}"/>
    <cellStyle name="Normal 19 3 2 5 3" xfId="36933" xr:uid="{00000000-0005-0000-0000-000047500000}"/>
    <cellStyle name="Normal 19 3 2 6" xfId="5543" xr:uid="{00000000-0005-0000-0000-000048500000}"/>
    <cellStyle name="Normal 19 3 2 6 2" xfId="18977" xr:uid="{00000000-0005-0000-0000-000049500000}"/>
    <cellStyle name="Normal 19 3 2 6 2 2" xfId="45889" xr:uid="{00000000-0005-0000-0000-00004A500000}"/>
    <cellStyle name="Normal 19 3 2 6 3" xfId="32455" xr:uid="{00000000-0005-0000-0000-00004B500000}"/>
    <cellStyle name="Normal 19 3 2 7" xfId="14498" xr:uid="{00000000-0005-0000-0000-00004C500000}"/>
    <cellStyle name="Normal 19 3 2 7 2" xfId="41410" xr:uid="{00000000-0005-0000-0000-00004D500000}"/>
    <cellStyle name="Normal 19 3 2 8" xfId="27976" xr:uid="{00000000-0005-0000-0000-00004E500000}"/>
    <cellStyle name="Normal 19 3 3" xfId="1288" xr:uid="{00000000-0005-0000-0000-00004F500000}"/>
    <cellStyle name="Normal 19 3 3 2" xfId="2406" xr:uid="{00000000-0005-0000-0000-000050500000}"/>
    <cellStyle name="Normal 19 3 3 2 2" xfId="4643" xr:uid="{00000000-0005-0000-0000-000051500000}"/>
    <cellStyle name="Normal 19 3 3 2 2 2" xfId="13600" xr:uid="{00000000-0005-0000-0000-000052500000}"/>
    <cellStyle name="Normal 19 3 3 2 2 2 2" xfId="27034" xr:uid="{00000000-0005-0000-0000-000053500000}"/>
    <cellStyle name="Normal 19 3 3 2 2 2 2 2" xfId="53946" xr:uid="{00000000-0005-0000-0000-000054500000}"/>
    <cellStyle name="Normal 19 3 3 2 2 2 3" xfId="40512" xr:uid="{00000000-0005-0000-0000-000055500000}"/>
    <cellStyle name="Normal 19 3 3 2 2 3" xfId="9122" xr:uid="{00000000-0005-0000-0000-000056500000}"/>
    <cellStyle name="Normal 19 3 3 2 2 3 2" xfId="22556" xr:uid="{00000000-0005-0000-0000-000057500000}"/>
    <cellStyle name="Normal 19 3 3 2 2 3 2 2" xfId="49468" xr:uid="{00000000-0005-0000-0000-000058500000}"/>
    <cellStyle name="Normal 19 3 3 2 2 3 3" xfId="36034" xr:uid="{00000000-0005-0000-0000-000059500000}"/>
    <cellStyle name="Normal 19 3 3 2 2 4" xfId="18077" xr:uid="{00000000-0005-0000-0000-00005A500000}"/>
    <cellStyle name="Normal 19 3 3 2 2 4 2" xfId="44989" xr:uid="{00000000-0005-0000-0000-00005B500000}"/>
    <cellStyle name="Normal 19 3 3 2 2 5" xfId="31555" xr:uid="{00000000-0005-0000-0000-00005C500000}"/>
    <cellStyle name="Normal 19 3 3 2 3" xfId="11363" xr:uid="{00000000-0005-0000-0000-00005D500000}"/>
    <cellStyle name="Normal 19 3 3 2 3 2" xfId="24797" xr:uid="{00000000-0005-0000-0000-00005E500000}"/>
    <cellStyle name="Normal 19 3 3 2 3 2 2" xfId="51709" xr:uid="{00000000-0005-0000-0000-00005F500000}"/>
    <cellStyle name="Normal 19 3 3 2 3 3" xfId="38275" xr:uid="{00000000-0005-0000-0000-000060500000}"/>
    <cellStyle name="Normal 19 3 3 2 4" xfId="6885" xr:uid="{00000000-0005-0000-0000-000061500000}"/>
    <cellStyle name="Normal 19 3 3 2 4 2" xfId="20319" xr:uid="{00000000-0005-0000-0000-000062500000}"/>
    <cellStyle name="Normal 19 3 3 2 4 2 2" xfId="47231" xr:uid="{00000000-0005-0000-0000-000063500000}"/>
    <cellStyle name="Normal 19 3 3 2 4 3" xfId="33797" xr:uid="{00000000-0005-0000-0000-000064500000}"/>
    <cellStyle name="Normal 19 3 3 2 5" xfId="15840" xr:uid="{00000000-0005-0000-0000-000065500000}"/>
    <cellStyle name="Normal 19 3 3 2 5 2" xfId="42752" xr:uid="{00000000-0005-0000-0000-000066500000}"/>
    <cellStyle name="Normal 19 3 3 2 6" xfId="29318" xr:uid="{00000000-0005-0000-0000-000067500000}"/>
    <cellStyle name="Normal 19 3 3 3" xfId="3525" xr:uid="{00000000-0005-0000-0000-000068500000}"/>
    <cellStyle name="Normal 19 3 3 3 2" xfId="12482" xr:uid="{00000000-0005-0000-0000-000069500000}"/>
    <cellStyle name="Normal 19 3 3 3 2 2" xfId="25916" xr:uid="{00000000-0005-0000-0000-00006A500000}"/>
    <cellStyle name="Normal 19 3 3 3 2 2 2" xfId="52828" xr:uid="{00000000-0005-0000-0000-00006B500000}"/>
    <cellStyle name="Normal 19 3 3 3 2 3" xfId="39394" xr:uid="{00000000-0005-0000-0000-00006C500000}"/>
    <cellStyle name="Normal 19 3 3 3 3" xfId="8004" xr:uid="{00000000-0005-0000-0000-00006D500000}"/>
    <cellStyle name="Normal 19 3 3 3 3 2" xfId="21438" xr:uid="{00000000-0005-0000-0000-00006E500000}"/>
    <cellStyle name="Normal 19 3 3 3 3 2 2" xfId="48350" xr:uid="{00000000-0005-0000-0000-00006F500000}"/>
    <cellStyle name="Normal 19 3 3 3 3 3" xfId="34916" xr:uid="{00000000-0005-0000-0000-000070500000}"/>
    <cellStyle name="Normal 19 3 3 3 4" xfId="16959" xr:uid="{00000000-0005-0000-0000-000071500000}"/>
    <cellStyle name="Normal 19 3 3 3 4 2" xfId="43871" xr:uid="{00000000-0005-0000-0000-000072500000}"/>
    <cellStyle name="Normal 19 3 3 3 5" xfId="30437" xr:uid="{00000000-0005-0000-0000-000073500000}"/>
    <cellStyle name="Normal 19 3 3 4" xfId="10245" xr:uid="{00000000-0005-0000-0000-000074500000}"/>
    <cellStyle name="Normal 19 3 3 4 2" xfId="23679" xr:uid="{00000000-0005-0000-0000-000075500000}"/>
    <cellStyle name="Normal 19 3 3 4 2 2" xfId="50591" xr:uid="{00000000-0005-0000-0000-000076500000}"/>
    <cellStyle name="Normal 19 3 3 4 3" xfId="37157" xr:uid="{00000000-0005-0000-0000-000077500000}"/>
    <cellStyle name="Normal 19 3 3 5" xfId="5767" xr:uid="{00000000-0005-0000-0000-000078500000}"/>
    <cellStyle name="Normal 19 3 3 5 2" xfId="19201" xr:uid="{00000000-0005-0000-0000-000079500000}"/>
    <cellStyle name="Normal 19 3 3 5 2 2" xfId="46113" xr:uid="{00000000-0005-0000-0000-00007A500000}"/>
    <cellStyle name="Normal 19 3 3 5 3" xfId="32679" xr:uid="{00000000-0005-0000-0000-00007B500000}"/>
    <cellStyle name="Normal 19 3 3 6" xfId="14722" xr:uid="{00000000-0005-0000-0000-00007C500000}"/>
    <cellStyle name="Normal 19 3 3 6 2" xfId="41634" xr:uid="{00000000-0005-0000-0000-00007D500000}"/>
    <cellStyle name="Normal 19 3 3 7" xfId="28200" xr:uid="{00000000-0005-0000-0000-00007E500000}"/>
    <cellStyle name="Normal 19 3 4" xfId="1511" xr:uid="{00000000-0005-0000-0000-00007F500000}"/>
    <cellStyle name="Normal 19 3 4 2" xfId="2629" xr:uid="{00000000-0005-0000-0000-000080500000}"/>
    <cellStyle name="Normal 19 3 4 2 2" xfId="4866" xr:uid="{00000000-0005-0000-0000-000081500000}"/>
    <cellStyle name="Normal 19 3 4 2 2 2" xfId="13823" xr:uid="{00000000-0005-0000-0000-000082500000}"/>
    <cellStyle name="Normal 19 3 4 2 2 2 2" xfId="27257" xr:uid="{00000000-0005-0000-0000-000083500000}"/>
    <cellStyle name="Normal 19 3 4 2 2 2 2 2" xfId="54169" xr:uid="{00000000-0005-0000-0000-000084500000}"/>
    <cellStyle name="Normal 19 3 4 2 2 2 3" xfId="40735" xr:uid="{00000000-0005-0000-0000-000085500000}"/>
    <cellStyle name="Normal 19 3 4 2 2 3" xfId="9345" xr:uid="{00000000-0005-0000-0000-000086500000}"/>
    <cellStyle name="Normal 19 3 4 2 2 3 2" xfId="22779" xr:uid="{00000000-0005-0000-0000-000087500000}"/>
    <cellStyle name="Normal 19 3 4 2 2 3 2 2" xfId="49691" xr:uid="{00000000-0005-0000-0000-000088500000}"/>
    <cellStyle name="Normal 19 3 4 2 2 3 3" xfId="36257" xr:uid="{00000000-0005-0000-0000-000089500000}"/>
    <cellStyle name="Normal 19 3 4 2 2 4" xfId="18300" xr:uid="{00000000-0005-0000-0000-00008A500000}"/>
    <cellStyle name="Normal 19 3 4 2 2 4 2" xfId="45212" xr:uid="{00000000-0005-0000-0000-00008B500000}"/>
    <cellStyle name="Normal 19 3 4 2 2 5" xfId="31778" xr:uid="{00000000-0005-0000-0000-00008C500000}"/>
    <cellStyle name="Normal 19 3 4 2 3" xfId="11586" xr:uid="{00000000-0005-0000-0000-00008D500000}"/>
    <cellStyle name="Normal 19 3 4 2 3 2" xfId="25020" xr:uid="{00000000-0005-0000-0000-00008E500000}"/>
    <cellStyle name="Normal 19 3 4 2 3 2 2" xfId="51932" xr:uid="{00000000-0005-0000-0000-00008F500000}"/>
    <cellStyle name="Normal 19 3 4 2 3 3" xfId="38498" xr:uid="{00000000-0005-0000-0000-000090500000}"/>
    <cellStyle name="Normal 19 3 4 2 4" xfId="7108" xr:uid="{00000000-0005-0000-0000-000091500000}"/>
    <cellStyle name="Normal 19 3 4 2 4 2" xfId="20542" xr:uid="{00000000-0005-0000-0000-000092500000}"/>
    <cellStyle name="Normal 19 3 4 2 4 2 2" xfId="47454" xr:uid="{00000000-0005-0000-0000-000093500000}"/>
    <cellStyle name="Normal 19 3 4 2 4 3" xfId="34020" xr:uid="{00000000-0005-0000-0000-000094500000}"/>
    <cellStyle name="Normal 19 3 4 2 5" xfId="16063" xr:uid="{00000000-0005-0000-0000-000095500000}"/>
    <cellStyle name="Normal 19 3 4 2 5 2" xfId="42975" xr:uid="{00000000-0005-0000-0000-000096500000}"/>
    <cellStyle name="Normal 19 3 4 2 6" xfId="29541" xr:uid="{00000000-0005-0000-0000-000097500000}"/>
    <cellStyle name="Normal 19 3 4 3" xfId="3748" xr:uid="{00000000-0005-0000-0000-000098500000}"/>
    <cellStyle name="Normal 19 3 4 3 2" xfId="12705" xr:uid="{00000000-0005-0000-0000-000099500000}"/>
    <cellStyle name="Normal 19 3 4 3 2 2" xfId="26139" xr:uid="{00000000-0005-0000-0000-00009A500000}"/>
    <cellStyle name="Normal 19 3 4 3 2 2 2" xfId="53051" xr:uid="{00000000-0005-0000-0000-00009B500000}"/>
    <cellStyle name="Normal 19 3 4 3 2 3" xfId="39617" xr:uid="{00000000-0005-0000-0000-00009C500000}"/>
    <cellStyle name="Normal 19 3 4 3 3" xfId="8227" xr:uid="{00000000-0005-0000-0000-00009D500000}"/>
    <cellStyle name="Normal 19 3 4 3 3 2" xfId="21661" xr:uid="{00000000-0005-0000-0000-00009E500000}"/>
    <cellStyle name="Normal 19 3 4 3 3 2 2" xfId="48573" xr:uid="{00000000-0005-0000-0000-00009F500000}"/>
    <cellStyle name="Normal 19 3 4 3 3 3" xfId="35139" xr:uid="{00000000-0005-0000-0000-0000A0500000}"/>
    <cellStyle name="Normal 19 3 4 3 4" xfId="17182" xr:uid="{00000000-0005-0000-0000-0000A1500000}"/>
    <cellStyle name="Normal 19 3 4 3 4 2" xfId="44094" xr:uid="{00000000-0005-0000-0000-0000A2500000}"/>
    <cellStyle name="Normal 19 3 4 3 5" xfId="30660" xr:uid="{00000000-0005-0000-0000-0000A3500000}"/>
    <cellStyle name="Normal 19 3 4 4" xfId="10468" xr:uid="{00000000-0005-0000-0000-0000A4500000}"/>
    <cellStyle name="Normal 19 3 4 4 2" xfId="23902" xr:uid="{00000000-0005-0000-0000-0000A5500000}"/>
    <cellStyle name="Normal 19 3 4 4 2 2" xfId="50814" xr:uid="{00000000-0005-0000-0000-0000A6500000}"/>
    <cellStyle name="Normal 19 3 4 4 3" xfId="37380" xr:uid="{00000000-0005-0000-0000-0000A7500000}"/>
    <cellStyle name="Normal 19 3 4 5" xfId="5990" xr:uid="{00000000-0005-0000-0000-0000A8500000}"/>
    <cellStyle name="Normal 19 3 4 5 2" xfId="19424" xr:uid="{00000000-0005-0000-0000-0000A9500000}"/>
    <cellStyle name="Normal 19 3 4 5 2 2" xfId="46336" xr:uid="{00000000-0005-0000-0000-0000AA500000}"/>
    <cellStyle name="Normal 19 3 4 5 3" xfId="32902" xr:uid="{00000000-0005-0000-0000-0000AB500000}"/>
    <cellStyle name="Normal 19 3 4 6" xfId="14945" xr:uid="{00000000-0005-0000-0000-0000AC500000}"/>
    <cellStyle name="Normal 19 3 4 6 2" xfId="41857" xr:uid="{00000000-0005-0000-0000-0000AD500000}"/>
    <cellStyle name="Normal 19 3 4 7" xfId="28423" xr:uid="{00000000-0005-0000-0000-0000AE500000}"/>
    <cellStyle name="Normal 19 3 5" xfId="1959" xr:uid="{00000000-0005-0000-0000-0000AF500000}"/>
    <cellStyle name="Normal 19 3 5 2" xfId="4196" xr:uid="{00000000-0005-0000-0000-0000B0500000}"/>
    <cellStyle name="Normal 19 3 5 2 2" xfId="13153" xr:uid="{00000000-0005-0000-0000-0000B1500000}"/>
    <cellStyle name="Normal 19 3 5 2 2 2" xfId="26587" xr:uid="{00000000-0005-0000-0000-0000B2500000}"/>
    <cellStyle name="Normal 19 3 5 2 2 2 2" xfId="53499" xr:uid="{00000000-0005-0000-0000-0000B3500000}"/>
    <cellStyle name="Normal 19 3 5 2 2 3" xfId="40065" xr:uid="{00000000-0005-0000-0000-0000B4500000}"/>
    <cellStyle name="Normal 19 3 5 2 3" xfId="8675" xr:uid="{00000000-0005-0000-0000-0000B5500000}"/>
    <cellStyle name="Normal 19 3 5 2 3 2" xfId="22109" xr:uid="{00000000-0005-0000-0000-0000B6500000}"/>
    <cellStyle name="Normal 19 3 5 2 3 2 2" xfId="49021" xr:uid="{00000000-0005-0000-0000-0000B7500000}"/>
    <cellStyle name="Normal 19 3 5 2 3 3" xfId="35587" xr:uid="{00000000-0005-0000-0000-0000B8500000}"/>
    <cellStyle name="Normal 19 3 5 2 4" xfId="17630" xr:uid="{00000000-0005-0000-0000-0000B9500000}"/>
    <cellStyle name="Normal 19 3 5 2 4 2" xfId="44542" xr:uid="{00000000-0005-0000-0000-0000BA500000}"/>
    <cellStyle name="Normal 19 3 5 2 5" xfId="31108" xr:uid="{00000000-0005-0000-0000-0000BB500000}"/>
    <cellStyle name="Normal 19 3 5 3" xfId="10916" xr:uid="{00000000-0005-0000-0000-0000BC500000}"/>
    <cellStyle name="Normal 19 3 5 3 2" xfId="24350" xr:uid="{00000000-0005-0000-0000-0000BD500000}"/>
    <cellStyle name="Normal 19 3 5 3 2 2" xfId="51262" xr:uid="{00000000-0005-0000-0000-0000BE500000}"/>
    <cellStyle name="Normal 19 3 5 3 3" xfId="37828" xr:uid="{00000000-0005-0000-0000-0000BF500000}"/>
    <cellStyle name="Normal 19 3 5 4" xfId="6438" xr:uid="{00000000-0005-0000-0000-0000C0500000}"/>
    <cellStyle name="Normal 19 3 5 4 2" xfId="19872" xr:uid="{00000000-0005-0000-0000-0000C1500000}"/>
    <cellStyle name="Normal 19 3 5 4 2 2" xfId="46784" xr:uid="{00000000-0005-0000-0000-0000C2500000}"/>
    <cellStyle name="Normal 19 3 5 4 3" xfId="33350" xr:uid="{00000000-0005-0000-0000-0000C3500000}"/>
    <cellStyle name="Normal 19 3 5 5" xfId="15393" xr:uid="{00000000-0005-0000-0000-0000C4500000}"/>
    <cellStyle name="Normal 19 3 5 5 2" xfId="42305" xr:uid="{00000000-0005-0000-0000-0000C5500000}"/>
    <cellStyle name="Normal 19 3 5 6" xfId="28871" xr:uid="{00000000-0005-0000-0000-0000C6500000}"/>
    <cellStyle name="Normal 19 3 6" xfId="3078" xr:uid="{00000000-0005-0000-0000-0000C7500000}"/>
    <cellStyle name="Normal 19 3 6 2" xfId="12035" xr:uid="{00000000-0005-0000-0000-0000C8500000}"/>
    <cellStyle name="Normal 19 3 6 2 2" xfId="25469" xr:uid="{00000000-0005-0000-0000-0000C9500000}"/>
    <cellStyle name="Normal 19 3 6 2 2 2" xfId="52381" xr:uid="{00000000-0005-0000-0000-0000CA500000}"/>
    <cellStyle name="Normal 19 3 6 2 3" xfId="38947" xr:uid="{00000000-0005-0000-0000-0000CB500000}"/>
    <cellStyle name="Normal 19 3 6 3" xfId="7557" xr:uid="{00000000-0005-0000-0000-0000CC500000}"/>
    <cellStyle name="Normal 19 3 6 3 2" xfId="20991" xr:uid="{00000000-0005-0000-0000-0000CD500000}"/>
    <cellStyle name="Normal 19 3 6 3 2 2" xfId="47903" xr:uid="{00000000-0005-0000-0000-0000CE500000}"/>
    <cellStyle name="Normal 19 3 6 3 3" xfId="34469" xr:uid="{00000000-0005-0000-0000-0000CF500000}"/>
    <cellStyle name="Normal 19 3 6 4" xfId="16512" xr:uid="{00000000-0005-0000-0000-0000D0500000}"/>
    <cellStyle name="Normal 19 3 6 4 2" xfId="43424" xr:uid="{00000000-0005-0000-0000-0000D1500000}"/>
    <cellStyle name="Normal 19 3 6 5" xfId="29990" xr:uid="{00000000-0005-0000-0000-0000D2500000}"/>
    <cellStyle name="Normal 19 3 7" xfId="9798" xr:uid="{00000000-0005-0000-0000-0000D3500000}"/>
    <cellStyle name="Normal 19 3 7 2" xfId="23232" xr:uid="{00000000-0005-0000-0000-0000D4500000}"/>
    <cellStyle name="Normal 19 3 7 2 2" xfId="50144" xr:uid="{00000000-0005-0000-0000-0000D5500000}"/>
    <cellStyle name="Normal 19 3 7 3" xfId="36710" xr:uid="{00000000-0005-0000-0000-0000D6500000}"/>
    <cellStyle name="Normal 19 3 8" xfId="5320" xr:uid="{00000000-0005-0000-0000-0000D7500000}"/>
    <cellStyle name="Normal 19 3 8 2" xfId="18754" xr:uid="{00000000-0005-0000-0000-0000D8500000}"/>
    <cellStyle name="Normal 19 3 8 2 2" xfId="45666" xr:uid="{00000000-0005-0000-0000-0000D9500000}"/>
    <cellStyle name="Normal 19 3 8 3" xfId="32232" xr:uid="{00000000-0005-0000-0000-0000DA500000}"/>
    <cellStyle name="Normal 19 3 9" xfId="14275" xr:uid="{00000000-0005-0000-0000-0000DB500000}"/>
    <cellStyle name="Normal 19 3 9 2" xfId="41187" xr:uid="{00000000-0005-0000-0000-0000DC500000}"/>
    <cellStyle name="Normal 19 4" xfId="991" xr:uid="{00000000-0005-0000-0000-0000DD500000}"/>
    <cellStyle name="Normal 19 4 2" xfId="1662" xr:uid="{00000000-0005-0000-0000-0000DE500000}"/>
    <cellStyle name="Normal 19 4 2 2" xfId="2780" xr:uid="{00000000-0005-0000-0000-0000DF500000}"/>
    <cellStyle name="Normal 19 4 2 2 2" xfId="5017" xr:uid="{00000000-0005-0000-0000-0000E0500000}"/>
    <cellStyle name="Normal 19 4 2 2 2 2" xfId="13974" xr:uid="{00000000-0005-0000-0000-0000E1500000}"/>
    <cellStyle name="Normal 19 4 2 2 2 2 2" xfId="27408" xr:uid="{00000000-0005-0000-0000-0000E2500000}"/>
    <cellStyle name="Normal 19 4 2 2 2 2 2 2" xfId="54320" xr:uid="{00000000-0005-0000-0000-0000E3500000}"/>
    <cellStyle name="Normal 19 4 2 2 2 2 3" xfId="40886" xr:uid="{00000000-0005-0000-0000-0000E4500000}"/>
    <cellStyle name="Normal 19 4 2 2 2 3" xfId="9496" xr:uid="{00000000-0005-0000-0000-0000E5500000}"/>
    <cellStyle name="Normal 19 4 2 2 2 3 2" xfId="22930" xr:uid="{00000000-0005-0000-0000-0000E6500000}"/>
    <cellStyle name="Normal 19 4 2 2 2 3 2 2" xfId="49842" xr:uid="{00000000-0005-0000-0000-0000E7500000}"/>
    <cellStyle name="Normal 19 4 2 2 2 3 3" xfId="36408" xr:uid="{00000000-0005-0000-0000-0000E8500000}"/>
    <cellStyle name="Normal 19 4 2 2 2 4" xfId="18451" xr:uid="{00000000-0005-0000-0000-0000E9500000}"/>
    <cellStyle name="Normal 19 4 2 2 2 4 2" xfId="45363" xr:uid="{00000000-0005-0000-0000-0000EA500000}"/>
    <cellStyle name="Normal 19 4 2 2 2 5" xfId="31929" xr:uid="{00000000-0005-0000-0000-0000EB500000}"/>
    <cellStyle name="Normal 19 4 2 2 3" xfId="11737" xr:uid="{00000000-0005-0000-0000-0000EC500000}"/>
    <cellStyle name="Normal 19 4 2 2 3 2" xfId="25171" xr:uid="{00000000-0005-0000-0000-0000ED500000}"/>
    <cellStyle name="Normal 19 4 2 2 3 2 2" xfId="52083" xr:uid="{00000000-0005-0000-0000-0000EE500000}"/>
    <cellStyle name="Normal 19 4 2 2 3 3" xfId="38649" xr:uid="{00000000-0005-0000-0000-0000EF500000}"/>
    <cellStyle name="Normal 19 4 2 2 4" xfId="7259" xr:uid="{00000000-0005-0000-0000-0000F0500000}"/>
    <cellStyle name="Normal 19 4 2 2 4 2" xfId="20693" xr:uid="{00000000-0005-0000-0000-0000F1500000}"/>
    <cellStyle name="Normal 19 4 2 2 4 2 2" xfId="47605" xr:uid="{00000000-0005-0000-0000-0000F2500000}"/>
    <cellStyle name="Normal 19 4 2 2 4 3" xfId="34171" xr:uid="{00000000-0005-0000-0000-0000F3500000}"/>
    <cellStyle name="Normal 19 4 2 2 5" xfId="16214" xr:uid="{00000000-0005-0000-0000-0000F4500000}"/>
    <cellStyle name="Normal 19 4 2 2 5 2" xfId="43126" xr:uid="{00000000-0005-0000-0000-0000F5500000}"/>
    <cellStyle name="Normal 19 4 2 2 6" xfId="29692" xr:uid="{00000000-0005-0000-0000-0000F6500000}"/>
    <cellStyle name="Normal 19 4 2 3" xfId="3899" xr:uid="{00000000-0005-0000-0000-0000F7500000}"/>
    <cellStyle name="Normal 19 4 2 3 2" xfId="12856" xr:uid="{00000000-0005-0000-0000-0000F8500000}"/>
    <cellStyle name="Normal 19 4 2 3 2 2" xfId="26290" xr:uid="{00000000-0005-0000-0000-0000F9500000}"/>
    <cellStyle name="Normal 19 4 2 3 2 2 2" xfId="53202" xr:uid="{00000000-0005-0000-0000-0000FA500000}"/>
    <cellStyle name="Normal 19 4 2 3 2 3" xfId="39768" xr:uid="{00000000-0005-0000-0000-0000FB500000}"/>
    <cellStyle name="Normal 19 4 2 3 3" xfId="8378" xr:uid="{00000000-0005-0000-0000-0000FC500000}"/>
    <cellStyle name="Normal 19 4 2 3 3 2" xfId="21812" xr:uid="{00000000-0005-0000-0000-0000FD500000}"/>
    <cellStyle name="Normal 19 4 2 3 3 2 2" xfId="48724" xr:uid="{00000000-0005-0000-0000-0000FE500000}"/>
    <cellStyle name="Normal 19 4 2 3 3 3" xfId="35290" xr:uid="{00000000-0005-0000-0000-0000FF500000}"/>
    <cellStyle name="Normal 19 4 2 3 4" xfId="17333" xr:uid="{00000000-0005-0000-0000-000000510000}"/>
    <cellStyle name="Normal 19 4 2 3 4 2" xfId="44245" xr:uid="{00000000-0005-0000-0000-000001510000}"/>
    <cellStyle name="Normal 19 4 2 3 5" xfId="30811" xr:uid="{00000000-0005-0000-0000-000002510000}"/>
    <cellStyle name="Normal 19 4 2 4" xfId="10619" xr:uid="{00000000-0005-0000-0000-000003510000}"/>
    <cellStyle name="Normal 19 4 2 4 2" xfId="24053" xr:uid="{00000000-0005-0000-0000-000004510000}"/>
    <cellStyle name="Normal 19 4 2 4 2 2" xfId="50965" xr:uid="{00000000-0005-0000-0000-000005510000}"/>
    <cellStyle name="Normal 19 4 2 4 3" xfId="37531" xr:uid="{00000000-0005-0000-0000-000006510000}"/>
    <cellStyle name="Normal 19 4 2 5" xfId="6141" xr:uid="{00000000-0005-0000-0000-000007510000}"/>
    <cellStyle name="Normal 19 4 2 5 2" xfId="19575" xr:uid="{00000000-0005-0000-0000-000008510000}"/>
    <cellStyle name="Normal 19 4 2 5 2 2" xfId="46487" xr:uid="{00000000-0005-0000-0000-000009510000}"/>
    <cellStyle name="Normal 19 4 2 5 3" xfId="33053" xr:uid="{00000000-0005-0000-0000-00000A510000}"/>
    <cellStyle name="Normal 19 4 2 6" xfId="15096" xr:uid="{00000000-0005-0000-0000-00000B510000}"/>
    <cellStyle name="Normal 19 4 2 6 2" xfId="42008" xr:uid="{00000000-0005-0000-0000-00000C510000}"/>
    <cellStyle name="Normal 19 4 2 7" xfId="28574" xr:uid="{00000000-0005-0000-0000-00000D510000}"/>
    <cellStyle name="Normal 19 4 3" xfId="2110" xr:uid="{00000000-0005-0000-0000-00000E510000}"/>
    <cellStyle name="Normal 19 4 3 2" xfId="4347" xr:uid="{00000000-0005-0000-0000-00000F510000}"/>
    <cellStyle name="Normal 19 4 3 2 2" xfId="13304" xr:uid="{00000000-0005-0000-0000-000010510000}"/>
    <cellStyle name="Normal 19 4 3 2 2 2" xfId="26738" xr:uid="{00000000-0005-0000-0000-000011510000}"/>
    <cellStyle name="Normal 19 4 3 2 2 2 2" xfId="53650" xr:uid="{00000000-0005-0000-0000-000012510000}"/>
    <cellStyle name="Normal 19 4 3 2 2 3" xfId="40216" xr:uid="{00000000-0005-0000-0000-000013510000}"/>
    <cellStyle name="Normal 19 4 3 2 3" xfId="8826" xr:uid="{00000000-0005-0000-0000-000014510000}"/>
    <cellStyle name="Normal 19 4 3 2 3 2" xfId="22260" xr:uid="{00000000-0005-0000-0000-000015510000}"/>
    <cellStyle name="Normal 19 4 3 2 3 2 2" xfId="49172" xr:uid="{00000000-0005-0000-0000-000016510000}"/>
    <cellStyle name="Normal 19 4 3 2 3 3" xfId="35738" xr:uid="{00000000-0005-0000-0000-000017510000}"/>
    <cellStyle name="Normal 19 4 3 2 4" xfId="17781" xr:uid="{00000000-0005-0000-0000-000018510000}"/>
    <cellStyle name="Normal 19 4 3 2 4 2" xfId="44693" xr:uid="{00000000-0005-0000-0000-000019510000}"/>
    <cellStyle name="Normal 19 4 3 2 5" xfId="31259" xr:uid="{00000000-0005-0000-0000-00001A510000}"/>
    <cellStyle name="Normal 19 4 3 3" xfId="11067" xr:uid="{00000000-0005-0000-0000-00001B510000}"/>
    <cellStyle name="Normal 19 4 3 3 2" xfId="24501" xr:uid="{00000000-0005-0000-0000-00001C510000}"/>
    <cellStyle name="Normal 19 4 3 3 2 2" xfId="51413" xr:uid="{00000000-0005-0000-0000-00001D510000}"/>
    <cellStyle name="Normal 19 4 3 3 3" xfId="37979" xr:uid="{00000000-0005-0000-0000-00001E510000}"/>
    <cellStyle name="Normal 19 4 3 4" xfId="6589" xr:uid="{00000000-0005-0000-0000-00001F510000}"/>
    <cellStyle name="Normal 19 4 3 4 2" xfId="20023" xr:uid="{00000000-0005-0000-0000-000020510000}"/>
    <cellStyle name="Normal 19 4 3 4 2 2" xfId="46935" xr:uid="{00000000-0005-0000-0000-000021510000}"/>
    <cellStyle name="Normal 19 4 3 4 3" xfId="33501" xr:uid="{00000000-0005-0000-0000-000022510000}"/>
    <cellStyle name="Normal 19 4 3 5" xfId="15544" xr:uid="{00000000-0005-0000-0000-000023510000}"/>
    <cellStyle name="Normal 19 4 3 5 2" xfId="42456" xr:uid="{00000000-0005-0000-0000-000024510000}"/>
    <cellStyle name="Normal 19 4 3 6" xfId="29022" xr:uid="{00000000-0005-0000-0000-000025510000}"/>
    <cellStyle name="Normal 19 4 4" xfId="3229" xr:uid="{00000000-0005-0000-0000-000026510000}"/>
    <cellStyle name="Normal 19 4 4 2" xfId="12186" xr:uid="{00000000-0005-0000-0000-000027510000}"/>
    <cellStyle name="Normal 19 4 4 2 2" xfId="25620" xr:uid="{00000000-0005-0000-0000-000028510000}"/>
    <cellStyle name="Normal 19 4 4 2 2 2" xfId="52532" xr:uid="{00000000-0005-0000-0000-000029510000}"/>
    <cellStyle name="Normal 19 4 4 2 3" xfId="39098" xr:uid="{00000000-0005-0000-0000-00002A510000}"/>
    <cellStyle name="Normal 19 4 4 3" xfId="7708" xr:uid="{00000000-0005-0000-0000-00002B510000}"/>
    <cellStyle name="Normal 19 4 4 3 2" xfId="21142" xr:uid="{00000000-0005-0000-0000-00002C510000}"/>
    <cellStyle name="Normal 19 4 4 3 2 2" xfId="48054" xr:uid="{00000000-0005-0000-0000-00002D510000}"/>
    <cellStyle name="Normal 19 4 4 3 3" xfId="34620" xr:uid="{00000000-0005-0000-0000-00002E510000}"/>
    <cellStyle name="Normal 19 4 4 4" xfId="16663" xr:uid="{00000000-0005-0000-0000-00002F510000}"/>
    <cellStyle name="Normal 19 4 4 4 2" xfId="43575" xr:uid="{00000000-0005-0000-0000-000030510000}"/>
    <cellStyle name="Normal 19 4 4 5" xfId="30141" xr:uid="{00000000-0005-0000-0000-000031510000}"/>
    <cellStyle name="Normal 19 4 5" xfId="9949" xr:uid="{00000000-0005-0000-0000-000032510000}"/>
    <cellStyle name="Normal 19 4 5 2" xfId="23383" xr:uid="{00000000-0005-0000-0000-000033510000}"/>
    <cellStyle name="Normal 19 4 5 2 2" xfId="50295" xr:uid="{00000000-0005-0000-0000-000034510000}"/>
    <cellStyle name="Normal 19 4 5 3" xfId="36861" xr:uid="{00000000-0005-0000-0000-000035510000}"/>
    <cellStyle name="Normal 19 4 6" xfId="5471" xr:uid="{00000000-0005-0000-0000-000036510000}"/>
    <cellStyle name="Normal 19 4 6 2" xfId="18905" xr:uid="{00000000-0005-0000-0000-000037510000}"/>
    <cellStyle name="Normal 19 4 6 2 2" xfId="45817" xr:uid="{00000000-0005-0000-0000-000038510000}"/>
    <cellStyle name="Normal 19 4 6 3" xfId="32383" xr:uid="{00000000-0005-0000-0000-000039510000}"/>
    <cellStyle name="Normal 19 4 7" xfId="14426" xr:uid="{00000000-0005-0000-0000-00003A510000}"/>
    <cellStyle name="Normal 19 4 7 2" xfId="41338" xr:uid="{00000000-0005-0000-0000-00003B510000}"/>
    <cellStyle name="Normal 19 4 8" xfId="27904" xr:uid="{00000000-0005-0000-0000-00003C510000}"/>
    <cellStyle name="Normal 19 5" xfId="1216" xr:uid="{00000000-0005-0000-0000-00003D510000}"/>
    <cellStyle name="Normal 19 5 2" xfId="2334" xr:uid="{00000000-0005-0000-0000-00003E510000}"/>
    <cellStyle name="Normal 19 5 2 2" xfId="4571" xr:uid="{00000000-0005-0000-0000-00003F510000}"/>
    <cellStyle name="Normal 19 5 2 2 2" xfId="13528" xr:uid="{00000000-0005-0000-0000-000040510000}"/>
    <cellStyle name="Normal 19 5 2 2 2 2" xfId="26962" xr:uid="{00000000-0005-0000-0000-000041510000}"/>
    <cellStyle name="Normal 19 5 2 2 2 2 2" xfId="53874" xr:uid="{00000000-0005-0000-0000-000042510000}"/>
    <cellStyle name="Normal 19 5 2 2 2 3" xfId="40440" xr:uid="{00000000-0005-0000-0000-000043510000}"/>
    <cellStyle name="Normal 19 5 2 2 3" xfId="9050" xr:uid="{00000000-0005-0000-0000-000044510000}"/>
    <cellStyle name="Normal 19 5 2 2 3 2" xfId="22484" xr:uid="{00000000-0005-0000-0000-000045510000}"/>
    <cellStyle name="Normal 19 5 2 2 3 2 2" xfId="49396" xr:uid="{00000000-0005-0000-0000-000046510000}"/>
    <cellStyle name="Normal 19 5 2 2 3 3" xfId="35962" xr:uid="{00000000-0005-0000-0000-000047510000}"/>
    <cellStyle name="Normal 19 5 2 2 4" xfId="18005" xr:uid="{00000000-0005-0000-0000-000048510000}"/>
    <cellStyle name="Normal 19 5 2 2 4 2" xfId="44917" xr:uid="{00000000-0005-0000-0000-000049510000}"/>
    <cellStyle name="Normal 19 5 2 2 5" xfId="31483" xr:uid="{00000000-0005-0000-0000-00004A510000}"/>
    <cellStyle name="Normal 19 5 2 3" xfId="11291" xr:uid="{00000000-0005-0000-0000-00004B510000}"/>
    <cellStyle name="Normal 19 5 2 3 2" xfId="24725" xr:uid="{00000000-0005-0000-0000-00004C510000}"/>
    <cellStyle name="Normal 19 5 2 3 2 2" xfId="51637" xr:uid="{00000000-0005-0000-0000-00004D510000}"/>
    <cellStyle name="Normal 19 5 2 3 3" xfId="38203" xr:uid="{00000000-0005-0000-0000-00004E510000}"/>
    <cellStyle name="Normal 19 5 2 4" xfId="6813" xr:uid="{00000000-0005-0000-0000-00004F510000}"/>
    <cellStyle name="Normal 19 5 2 4 2" xfId="20247" xr:uid="{00000000-0005-0000-0000-000050510000}"/>
    <cellStyle name="Normal 19 5 2 4 2 2" xfId="47159" xr:uid="{00000000-0005-0000-0000-000051510000}"/>
    <cellStyle name="Normal 19 5 2 4 3" xfId="33725" xr:uid="{00000000-0005-0000-0000-000052510000}"/>
    <cellStyle name="Normal 19 5 2 5" xfId="15768" xr:uid="{00000000-0005-0000-0000-000053510000}"/>
    <cellStyle name="Normal 19 5 2 5 2" xfId="42680" xr:uid="{00000000-0005-0000-0000-000054510000}"/>
    <cellStyle name="Normal 19 5 2 6" xfId="29246" xr:uid="{00000000-0005-0000-0000-000055510000}"/>
    <cellStyle name="Normal 19 5 3" xfId="3453" xr:uid="{00000000-0005-0000-0000-000056510000}"/>
    <cellStyle name="Normal 19 5 3 2" xfId="12410" xr:uid="{00000000-0005-0000-0000-000057510000}"/>
    <cellStyle name="Normal 19 5 3 2 2" xfId="25844" xr:uid="{00000000-0005-0000-0000-000058510000}"/>
    <cellStyle name="Normal 19 5 3 2 2 2" xfId="52756" xr:uid="{00000000-0005-0000-0000-000059510000}"/>
    <cellStyle name="Normal 19 5 3 2 3" xfId="39322" xr:uid="{00000000-0005-0000-0000-00005A510000}"/>
    <cellStyle name="Normal 19 5 3 3" xfId="7932" xr:uid="{00000000-0005-0000-0000-00005B510000}"/>
    <cellStyle name="Normal 19 5 3 3 2" xfId="21366" xr:uid="{00000000-0005-0000-0000-00005C510000}"/>
    <cellStyle name="Normal 19 5 3 3 2 2" xfId="48278" xr:uid="{00000000-0005-0000-0000-00005D510000}"/>
    <cellStyle name="Normal 19 5 3 3 3" xfId="34844" xr:uid="{00000000-0005-0000-0000-00005E510000}"/>
    <cellStyle name="Normal 19 5 3 4" xfId="16887" xr:uid="{00000000-0005-0000-0000-00005F510000}"/>
    <cellStyle name="Normal 19 5 3 4 2" xfId="43799" xr:uid="{00000000-0005-0000-0000-000060510000}"/>
    <cellStyle name="Normal 19 5 3 5" xfId="30365" xr:uid="{00000000-0005-0000-0000-000061510000}"/>
    <cellStyle name="Normal 19 5 4" xfId="10173" xr:uid="{00000000-0005-0000-0000-000062510000}"/>
    <cellStyle name="Normal 19 5 4 2" xfId="23607" xr:uid="{00000000-0005-0000-0000-000063510000}"/>
    <cellStyle name="Normal 19 5 4 2 2" xfId="50519" xr:uid="{00000000-0005-0000-0000-000064510000}"/>
    <cellStyle name="Normal 19 5 4 3" xfId="37085" xr:uid="{00000000-0005-0000-0000-000065510000}"/>
    <cellStyle name="Normal 19 5 5" xfId="5695" xr:uid="{00000000-0005-0000-0000-000066510000}"/>
    <cellStyle name="Normal 19 5 5 2" xfId="19129" xr:uid="{00000000-0005-0000-0000-000067510000}"/>
    <cellStyle name="Normal 19 5 5 2 2" xfId="46041" xr:uid="{00000000-0005-0000-0000-000068510000}"/>
    <cellStyle name="Normal 19 5 5 3" xfId="32607" xr:uid="{00000000-0005-0000-0000-000069510000}"/>
    <cellStyle name="Normal 19 5 6" xfId="14650" xr:uid="{00000000-0005-0000-0000-00006A510000}"/>
    <cellStyle name="Normal 19 5 6 2" xfId="41562" xr:uid="{00000000-0005-0000-0000-00006B510000}"/>
    <cellStyle name="Normal 19 5 7" xfId="28128" xr:uid="{00000000-0005-0000-0000-00006C510000}"/>
    <cellStyle name="Normal 19 6" xfId="1439" xr:uid="{00000000-0005-0000-0000-00006D510000}"/>
    <cellStyle name="Normal 19 6 2" xfId="2557" xr:uid="{00000000-0005-0000-0000-00006E510000}"/>
    <cellStyle name="Normal 19 6 2 2" xfId="4794" xr:uid="{00000000-0005-0000-0000-00006F510000}"/>
    <cellStyle name="Normal 19 6 2 2 2" xfId="13751" xr:uid="{00000000-0005-0000-0000-000070510000}"/>
    <cellStyle name="Normal 19 6 2 2 2 2" xfId="27185" xr:uid="{00000000-0005-0000-0000-000071510000}"/>
    <cellStyle name="Normal 19 6 2 2 2 2 2" xfId="54097" xr:uid="{00000000-0005-0000-0000-000072510000}"/>
    <cellStyle name="Normal 19 6 2 2 2 3" xfId="40663" xr:uid="{00000000-0005-0000-0000-000073510000}"/>
    <cellStyle name="Normal 19 6 2 2 3" xfId="9273" xr:uid="{00000000-0005-0000-0000-000074510000}"/>
    <cellStyle name="Normal 19 6 2 2 3 2" xfId="22707" xr:uid="{00000000-0005-0000-0000-000075510000}"/>
    <cellStyle name="Normal 19 6 2 2 3 2 2" xfId="49619" xr:uid="{00000000-0005-0000-0000-000076510000}"/>
    <cellStyle name="Normal 19 6 2 2 3 3" xfId="36185" xr:uid="{00000000-0005-0000-0000-000077510000}"/>
    <cellStyle name="Normal 19 6 2 2 4" xfId="18228" xr:uid="{00000000-0005-0000-0000-000078510000}"/>
    <cellStyle name="Normal 19 6 2 2 4 2" xfId="45140" xr:uid="{00000000-0005-0000-0000-000079510000}"/>
    <cellStyle name="Normal 19 6 2 2 5" xfId="31706" xr:uid="{00000000-0005-0000-0000-00007A510000}"/>
    <cellStyle name="Normal 19 6 2 3" xfId="11514" xr:uid="{00000000-0005-0000-0000-00007B510000}"/>
    <cellStyle name="Normal 19 6 2 3 2" xfId="24948" xr:uid="{00000000-0005-0000-0000-00007C510000}"/>
    <cellStyle name="Normal 19 6 2 3 2 2" xfId="51860" xr:uid="{00000000-0005-0000-0000-00007D510000}"/>
    <cellStyle name="Normal 19 6 2 3 3" xfId="38426" xr:uid="{00000000-0005-0000-0000-00007E510000}"/>
    <cellStyle name="Normal 19 6 2 4" xfId="7036" xr:uid="{00000000-0005-0000-0000-00007F510000}"/>
    <cellStyle name="Normal 19 6 2 4 2" xfId="20470" xr:uid="{00000000-0005-0000-0000-000080510000}"/>
    <cellStyle name="Normal 19 6 2 4 2 2" xfId="47382" xr:uid="{00000000-0005-0000-0000-000081510000}"/>
    <cellStyle name="Normal 19 6 2 4 3" xfId="33948" xr:uid="{00000000-0005-0000-0000-000082510000}"/>
    <cellStyle name="Normal 19 6 2 5" xfId="15991" xr:uid="{00000000-0005-0000-0000-000083510000}"/>
    <cellStyle name="Normal 19 6 2 5 2" xfId="42903" xr:uid="{00000000-0005-0000-0000-000084510000}"/>
    <cellStyle name="Normal 19 6 2 6" xfId="29469" xr:uid="{00000000-0005-0000-0000-000085510000}"/>
    <cellStyle name="Normal 19 6 3" xfId="3676" xr:uid="{00000000-0005-0000-0000-000086510000}"/>
    <cellStyle name="Normal 19 6 3 2" xfId="12633" xr:uid="{00000000-0005-0000-0000-000087510000}"/>
    <cellStyle name="Normal 19 6 3 2 2" xfId="26067" xr:uid="{00000000-0005-0000-0000-000088510000}"/>
    <cellStyle name="Normal 19 6 3 2 2 2" xfId="52979" xr:uid="{00000000-0005-0000-0000-000089510000}"/>
    <cellStyle name="Normal 19 6 3 2 3" xfId="39545" xr:uid="{00000000-0005-0000-0000-00008A510000}"/>
    <cellStyle name="Normal 19 6 3 3" xfId="8155" xr:uid="{00000000-0005-0000-0000-00008B510000}"/>
    <cellStyle name="Normal 19 6 3 3 2" xfId="21589" xr:uid="{00000000-0005-0000-0000-00008C510000}"/>
    <cellStyle name="Normal 19 6 3 3 2 2" xfId="48501" xr:uid="{00000000-0005-0000-0000-00008D510000}"/>
    <cellStyle name="Normal 19 6 3 3 3" xfId="35067" xr:uid="{00000000-0005-0000-0000-00008E510000}"/>
    <cellStyle name="Normal 19 6 3 4" xfId="17110" xr:uid="{00000000-0005-0000-0000-00008F510000}"/>
    <cellStyle name="Normal 19 6 3 4 2" xfId="44022" xr:uid="{00000000-0005-0000-0000-000090510000}"/>
    <cellStyle name="Normal 19 6 3 5" xfId="30588" xr:uid="{00000000-0005-0000-0000-000091510000}"/>
    <cellStyle name="Normal 19 6 4" xfId="10396" xr:uid="{00000000-0005-0000-0000-000092510000}"/>
    <cellStyle name="Normal 19 6 4 2" xfId="23830" xr:uid="{00000000-0005-0000-0000-000093510000}"/>
    <cellStyle name="Normal 19 6 4 2 2" xfId="50742" xr:uid="{00000000-0005-0000-0000-000094510000}"/>
    <cellStyle name="Normal 19 6 4 3" xfId="37308" xr:uid="{00000000-0005-0000-0000-000095510000}"/>
    <cellStyle name="Normal 19 6 5" xfId="5918" xr:uid="{00000000-0005-0000-0000-000096510000}"/>
    <cellStyle name="Normal 19 6 5 2" xfId="19352" xr:uid="{00000000-0005-0000-0000-000097510000}"/>
    <cellStyle name="Normal 19 6 5 2 2" xfId="46264" xr:uid="{00000000-0005-0000-0000-000098510000}"/>
    <cellStyle name="Normal 19 6 5 3" xfId="32830" xr:uid="{00000000-0005-0000-0000-000099510000}"/>
    <cellStyle name="Normal 19 6 6" xfId="14873" xr:uid="{00000000-0005-0000-0000-00009A510000}"/>
    <cellStyle name="Normal 19 6 6 2" xfId="41785" xr:uid="{00000000-0005-0000-0000-00009B510000}"/>
    <cellStyle name="Normal 19 6 7" xfId="28351" xr:uid="{00000000-0005-0000-0000-00009C510000}"/>
    <cellStyle name="Normal 19 7" xfId="1887" xr:uid="{00000000-0005-0000-0000-00009D510000}"/>
    <cellStyle name="Normal 19 7 2" xfId="4124" xr:uid="{00000000-0005-0000-0000-00009E510000}"/>
    <cellStyle name="Normal 19 7 2 2" xfId="13081" xr:uid="{00000000-0005-0000-0000-00009F510000}"/>
    <cellStyle name="Normal 19 7 2 2 2" xfId="26515" xr:uid="{00000000-0005-0000-0000-0000A0510000}"/>
    <cellStyle name="Normal 19 7 2 2 2 2" xfId="53427" xr:uid="{00000000-0005-0000-0000-0000A1510000}"/>
    <cellStyle name="Normal 19 7 2 2 3" xfId="39993" xr:uid="{00000000-0005-0000-0000-0000A2510000}"/>
    <cellStyle name="Normal 19 7 2 3" xfId="8603" xr:uid="{00000000-0005-0000-0000-0000A3510000}"/>
    <cellStyle name="Normal 19 7 2 3 2" xfId="22037" xr:uid="{00000000-0005-0000-0000-0000A4510000}"/>
    <cellStyle name="Normal 19 7 2 3 2 2" xfId="48949" xr:uid="{00000000-0005-0000-0000-0000A5510000}"/>
    <cellStyle name="Normal 19 7 2 3 3" xfId="35515" xr:uid="{00000000-0005-0000-0000-0000A6510000}"/>
    <cellStyle name="Normal 19 7 2 4" xfId="17558" xr:uid="{00000000-0005-0000-0000-0000A7510000}"/>
    <cellStyle name="Normal 19 7 2 4 2" xfId="44470" xr:uid="{00000000-0005-0000-0000-0000A8510000}"/>
    <cellStyle name="Normal 19 7 2 5" xfId="31036" xr:uid="{00000000-0005-0000-0000-0000A9510000}"/>
    <cellStyle name="Normal 19 7 3" xfId="10844" xr:uid="{00000000-0005-0000-0000-0000AA510000}"/>
    <cellStyle name="Normal 19 7 3 2" xfId="24278" xr:uid="{00000000-0005-0000-0000-0000AB510000}"/>
    <cellStyle name="Normal 19 7 3 2 2" xfId="51190" xr:uid="{00000000-0005-0000-0000-0000AC510000}"/>
    <cellStyle name="Normal 19 7 3 3" xfId="37756" xr:uid="{00000000-0005-0000-0000-0000AD510000}"/>
    <cellStyle name="Normal 19 7 4" xfId="6366" xr:uid="{00000000-0005-0000-0000-0000AE510000}"/>
    <cellStyle name="Normal 19 7 4 2" xfId="19800" xr:uid="{00000000-0005-0000-0000-0000AF510000}"/>
    <cellStyle name="Normal 19 7 4 2 2" xfId="46712" xr:uid="{00000000-0005-0000-0000-0000B0510000}"/>
    <cellStyle name="Normal 19 7 4 3" xfId="33278" xr:uid="{00000000-0005-0000-0000-0000B1510000}"/>
    <cellStyle name="Normal 19 7 5" xfId="15321" xr:uid="{00000000-0005-0000-0000-0000B2510000}"/>
    <cellStyle name="Normal 19 7 5 2" xfId="42233" xr:uid="{00000000-0005-0000-0000-0000B3510000}"/>
    <cellStyle name="Normal 19 7 6" xfId="28799" xr:uid="{00000000-0005-0000-0000-0000B4510000}"/>
    <cellStyle name="Normal 19 8" xfId="3006" xr:uid="{00000000-0005-0000-0000-0000B5510000}"/>
    <cellStyle name="Normal 19 8 2" xfId="11963" xr:uid="{00000000-0005-0000-0000-0000B6510000}"/>
    <cellStyle name="Normal 19 8 2 2" xfId="25397" xr:uid="{00000000-0005-0000-0000-0000B7510000}"/>
    <cellStyle name="Normal 19 8 2 2 2" xfId="52309" xr:uid="{00000000-0005-0000-0000-0000B8510000}"/>
    <cellStyle name="Normal 19 8 2 3" xfId="38875" xr:uid="{00000000-0005-0000-0000-0000B9510000}"/>
    <cellStyle name="Normal 19 8 3" xfId="7485" xr:uid="{00000000-0005-0000-0000-0000BA510000}"/>
    <cellStyle name="Normal 19 8 3 2" xfId="20919" xr:uid="{00000000-0005-0000-0000-0000BB510000}"/>
    <cellStyle name="Normal 19 8 3 2 2" xfId="47831" xr:uid="{00000000-0005-0000-0000-0000BC510000}"/>
    <cellStyle name="Normal 19 8 3 3" xfId="34397" xr:uid="{00000000-0005-0000-0000-0000BD510000}"/>
    <cellStyle name="Normal 19 8 4" xfId="16440" xr:uid="{00000000-0005-0000-0000-0000BE510000}"/>
    <cellStyle name="Normal 19 8 4 2" xfId="43352" xr:uid="{00000000-0005-0000-0000-0000BF510000}"/>
    <cellStyle name="Normal 19 8 5" xfId="29918" xr:uid="{00000000-0005-0000-0000-0000C0510000}"/>
    <cellStyle name="Normal 19 9" xfId="9726" xr:uid="{00000000-0005-0000-0000-0000C1510000}"/>
    <cellStyle name="Normal 19 9 2" xfId="23160" xr:uid="{00000000-0005-0000-0000-0000C2510000}"/>
    <cellStyle name="Normal 19 9 2 2" xfId="50072" xr:uid="{00000000-0005-0000-0000-0000C3510000}"/>
    <cellStyle name="Normal 19 9 3" xfId="36638" xr:uid="{00000000-0005-0000-0000-0000C4510000}"/>
    <cellStyle name="Normal 2" xfId="2" xr:uid="{00000000-0005-0000-0000-0000C5510000}"/>
    <cellStyle name="Normal 2 10" xfId="653" xr:uid="{00000000-0005-0000-0000-0000C6510000}"/>
    <cellStyle name="Normal 2 2" xfId="1" xr:uid="{00000000-0005-0000-0000-0000C7510000}"/>
    <cellStyle name="Normal 2 2 2" xfId="3" xr:uid="{00000000-0005-0000-0000-0000C8510000}"/>
    <cellStyle name="Normal 2 2 2 2" xfId="484" xr:uid="{00000000-0005-0000-0000-0000C9510000}"/>
    <cellStyle name="Normal 2 2 2 3" xfId="485" xr:uid="{00000000-0005-0000-0000-0000CA510000}"/>
    <cellStyle name="Normal 2 2 2 4" xfId="486" xr:uid="{00000000-0005-0000-0000-0000CB510000}"/>
    <cellStyle name="Normal 2 2 2 5" xfId="487" xr:uid="{00000000-0005-0000-0000-0000CC510000}"/>
    <cellStyle name="Normal 2 3" xfId="13" xr:uid="{00000000-0005-0000-0000-0000CD510000}"/>
    <cellStyle name="Normal 2 3 2" xfId="488" xr:uid="{00000000-0005-0000-0000-0000CE510000}"/>
    <cellStyle name="Normal 2 3 2 2" xfId="489" xr:uid="{00000000-0005-0000-0000-0000CF510000}"/>
    <cellStyle name="Normal 2 3 2 3" xfId="490" xr:uid="{00000000-0005-0000-0000-0000D0510000}"/>
    <cellStyle name="Normal 2 3 2 4" xfId="491" xr:uid="{00000000-0005-0000-0000-0000D1510000}"/>
    <cellStyle name="Normal 2 3 2 5" xfId="492" xr:uid="{00000000-0005-0000-0000-0000D2510000}"/>
    <cellStyle name="Normal 2 4" xfId="14" xr:uid="{00000000-0005-0000-0000-0000D3510000}"/>
    <cellStyle name="Normal 2 4 2" xfId="493" xr:uid="{00000000-0005-0000-0000-0000D4510000}"/>
    <cellStyle name="Normal 2 4 2 2" xfId="494" xr:uid="{00000000-0005-0000-0000-0000D5510000}"/>
    <cellStyle name="Normal 2 4 2 3" xfId="495" xr:uid="{00000000-0005-0000-0000-0000D6510000}"/>
    <cellStyle name="Normal 2 4 2 4" xfId="496" xr:uid="{00000000-0005-0000-0000-0000D7510000}"/>
    <cellStyle name="Normal 2 4 2 5" xfId="497" xr:uid="{00000000-0005-0000-0000-0000D8510000}"/>
    <cellStyle name="Normal 2 5" xfId="15" xr:uid="{00000000-0005-0000-0000-0000D9510000}"/>
    <cellStyle name="Normal 2 5 2" xfId="498" xr:uid="{00000000-0005-0000-0000-0000DA510000}"/>
    <cellStyle name="Normal 2 5 3" xfId="499" xr:uid="{00000000-0005-0000-0000-0000DB510000}"/>
    <cellStyle name="Normal 2 5 4" xfId="500" xr:uid="{00000000-0005-0000-0000-0000DC510000}"/>
    <cellStyle name="Normal 2 5 5" xfId="501" xr:uid="{00000000-0005-0000-0000-0000DD510000}"/>
    <cellStyle name="Normal 2 6" xfId="16" xr:uid="{00000000-0005-0000-0000-0000DE510000}"/>
    <cellStyle name="Normal 2 6 2" xfId="502" xr:uid="{00000000-0005-0000-0000-0000DF510000}"/>
    <cellStyle name="Normal 2 7" xfId="17" xr:uid="{00000000-0005-0000-0000-0000E0510000}"/>
    <cellStyle name="Normal 2 8" xfId="503" xr:uid="{00000000-0005-0000-0000-0000E1510000}"/>
    <cellStyle name="Normal 2 9" xfId="504" xr:uid="{00000000-0005-0000-0000-0000E2510000}"/>
    <cellStyle name="Normal 20" xfId="724" xr:uid="{00000000-0005-0000-0000-0000E3510000}"/>
    <cellStyle name="Normal 20 10" xfId="14204" xr:uid="{00000000-0005-0000-0000-0000E4510000}"/>
    <cellStyle name="Normal 20 10 2" xfId="41116" xr:uid="{00000000-0005-0000-0000-0000E5510000}"/>
    <cellStyle name="Normal 20 11" xfId="27682" xr:uid="{00000000-0005-0000-0000-0000E6510000}"/>
    <cellStyle name="Normal 20 2" xfId="796" xr:uid="{00000000-0005-0000-0000-0000E7510000}"/>
    <cellStyle name="Normal 20 2 10" xfId="27754" xr:uid="{00000000-0005-0000-0000-0000E8510000}"/>
    <cellStyle name="Normal 20 2 2" xfId="1064" xr:uid="{00000000-0005-0000-0000-0000E9510000}"/>
    <cellStyle name="Normal 20 2 2 2" xfId="1735" xr:uid="{00000000-0005-0000-0000-0000EA510000}"/>
    <cellStyle name="Normal 20 2 2 2 2" xfId="2853" xr:uid="{00000000-0005-0000-0000-0000EB510000}"/>
    <cellStyle name="Normal 20 2 2 2 2 2" xfId="5090" xr:uid="{00000000-0005-0000-0000-0000EC510000}"/>
    <cellStyle name="Normal 20 2 2 2 2 2 2" xfId="14047" xr:uid="{00000000-0005-0000-0000-0000ED510000}"/>
    <cellStyle name="Normal 20 2 2 2 2 2 2 2" xfId="27481" xr:uid="{00000000-0005-0000-0000-0000EE510000}"/>
    <cellStyle name="Normal 20 2 2 2 2 2 2 2 2" xfId="54393" xr:uid="{00000000-0005-0000-0000-0000EF510000}"/>
    <cellStyle name="Normal 20 2 2 2 2 2 2 3" xfId="40959" xr:uid="{00000000-0005-0000-0000-0000F0510000}"/>
    <cellStyle name="Normal 20 2 2 2 2 2 3" xfId="9569" xr:uid="{00000000-0005-0000-0000-0000F1510000}"/>
    <cellStyle name="Normal 20 2 2 2 2 2 3 2" xfId="23003" xr:uid="{00000000-0005-0000-0000-0000F2510000}"/>
    <cellStyle name="Normal 20 2 2 2 2 2 3 2 2" xfId="49915" xr:uid="{00000000-0005-0000-0000-0000F3510000}"/>
    <cellStyle name="Normal 20 2 2 2 2 2 3 3" xfId="36481" xr:uid="{00000000-0005-0000-0000-0000F4510000}"/>
    <cellStyle name="Normal 20 2 2 2 2 2 4" xfId="18524" xr:uid="{00000000-0005-0000-0000-0000F5510000}"/>
    <cellStyle name="Normal 20 2 2 2 2 2 4 2" xfId="45436" xr:uid="{00000000-0005-0000-0000-0000F6510000}"/>
    <cellStyle name="Normal 20 2 2 2 2 2 5" xfId="32002" xr:uid="{00000000-0005-0000-0000-0000F7510000}"/>
    <cellStyle name="Normal 20 2 2 2 2 3" xfId="11810" xr:uid="{00000000-0005-0000-0000-0000F8510000}"/>
    <cellStyle name="Normal 20 2 2 2 2 3 2" xfId="25244" xr:uid="{00000000-0005-0000-0000-0000F9510000}"/>
    <cellStyle name="Normal 20 2 2 2 2 3 2 2" xfId="52156" xr:uid="{00000000-0005-0000-0000-0000FA510000}"/>
    <cellStyle name="Normal 20 2 2 2 2 3 3" xfId="38722" xr:uid="{00000000-0005-0000-0000-0000FB510000}"/>
    <cellStyle name="Normal 20 2 2 2 2 4" xfId="7332" xr:uid="{00000000-0005-0000-0000-0000FC510000}"/>
    <cellStyle name="Normal 20 2 2 2 2 4 2" xfId="20766" xr:uid="{00000000-0005-0000-0000-0000FD510000}"/>
    <cellStyle name="Normal 20 2 2 2 2 4 2 2" xfId="47678" xr:uid="{00000000-0005-0000-0000-0000FE510000}"/>
    <cellStyle name="Normal 20 2 2 2 2 4 3" xfId="34244" xr:uid="{00000000-0005-0000-0000-0000FF510000}"/>
    <cellStyle name="Normal 20 2 2 2 2 5" xfId="16287" xr:uid="{00000000-0005-0000-0000-000000520000}"/>
    <cellStyle name="Normal 20 2 2 2 2 5 2" xfId="43199" xr:uid="{00000000-0005-0000-0000-000001520000}"/>
    <cellStyle name="Normal 20 2 2 2 2 6" xfId="29765" xr:uid="{00000000-0005-0000-0000-000002520000}"/>
    <cellStyle name="Normal 20 2 2 2 3" xfId="3972" xr:uid="{00000000-0005-0000-0000-000003520000}"/>
    <cellStyle name="Normal 20 2 2 2 3 2" xfId="12929" xr:uid="{00000000-0005-0000-0000-000004520000}"/>
    <cellStyle name="Normal 20 2 2 2 3 2 2" xfId="26363" xr:uid="{00000000-0005-0000-0000-000005520000}"/>
    <cellStyle name="Normal 20 2 2 2 3 2 2 2" xfId="53275" xr:uid="{00000000-0005-0000-0000-000006520000}"/>
    <cellStyle name="Normal 20 2 2 2 3 2 3" xfId="39841" xr:uid="{00000000-0005-0000-0000-000007520000}"/>
    <cellStyle name="Normal 20 2 2 2 3 3" xfId="8451" xr:uid="{00000000-0005-0000-0000-000008520000}"/>
    <cellStyle name="Normal 20 2 2 2 3 3 2" xfId="21885" xr:uid="{00000000-0005-0000-0000-000009520000}"/>
    <cellStyle name="Normal 20 2 2 2 3 3 2 2" xfId="48797" xr:uid="{00000000-0005-0000-0000-00000A520000}"/>
    <cellStyle name="Normal 20 2 2 2 3 3 3" xfId="35363" xr:uid="{00000000-0005-0000-0000-00000B520000}"/>
    <cellStyle name="Normal 20 2 2 2 3 4" xfId="17406" xr:uid="{00000000-0005-0000-0000-00000C520000}"/>
    <cellStyle name="Normal 20 2 2 2 3 4 2" xfId="44318" xr:uid="{00000000-0005-0000-0000-00000D520000}"/>
    <cellStyle name="Normal 20 2 2 2 3 5" xfId="30884" xr:uid="{00000000-0005-0000-0000-00000E520000}"/>
    <cellStyle name="Normal 20 2 2 2 4" xfId="10692" xr:uid="{00000000-0005-0000-0000-00000F520000}"/>
    <cellStyle name="Normal 20 2 2 2 4 2" xfId="24126" xr:uid="{00000000-0005-0000-0000-000010520000}"/>
    <cellStyle name="Normal 20 2 2 2 4 2 2" xfId="51038" xr:uid="{00000000-0005-0000-0000-000011520000}"/>
    <cellStyle name="Normal 20 2 2 2 4 3" xfId="37604" xr:uid="{00000000-0005-0000-0000-000012520000}"/>
    <cellStyle name="Normal 20 2 2 2 5" xfId="6214" xr:uid="{00000000-0005-0000-0000-000013520000}"/>
    <cellStyle name="Normal 20 2 2 2 5 2" xfId="19648" xr:uid="{00000000-0005-0000-0000-000014520000}"/>
    <cellStyle name="Normal 20 2 2 2 5 2 2" xfId="46560" xr:uid="{00000000-0005-0000-0000-000015520000}"/>
    <cellStyle name="Normal 20 2 2 2 5 3" xfId="33126" xr:uid="{00000000-0005-0000-0000-000016520000}"/>
    <cellStyle name="Normal 20 2 2 2 6" xfId="15169" xr:uid="{00000000-0005-0000-0000-000017520000}"/>
    <cellStyle name="Normal 20 2 2 2 6 2" xfId="42081" xr:uid="{00000000-0005-0000-0000-000018520000}"/>
    <cellStyle name="Normal 20 2 2 2 7" xfId="28647" xr:uid="{00000000-0005-0000-0000-000019520000}"/>
    <cellStyle name="Normal 20 2 2 3" xfId="2183" xr:uid="{00000000-0005-0000-0000-00001A520000}"/>
    <cellStyle name="Normal 20 2 2 3 2" xfId="4420" xr:uid="{00000000-0005-0000-0000-00001B520000}"/>
    <cellStyle name="Normal 20 2 2 3 2 2" xfId="13377" xr:uid="{00000000-0005-0000-0000-00001C520000}"/>
    <cellStyle name="Normal 20 2 2 3 2 2 2" xfId="26811" xr:uid="{00000000-0005-0000-0000-00001D520000}"/>
    <cellStyle name="Normal 20 2 2 3 2 2 2 2" xfId="53723" xr:uid="{00000000-0005-0000-0000-00001E520000}"/>
    <cellStyle name="Normal 20 2 2 3 2 2 3" xfId="40289" xr:uid="{00000000-0005-0000-0000-00001F520000}"/>
    <cellStyle name="Normal 20 2 2 3 2 3" xfId="8899" xr:uid="{00000000-0005-0000-0000-000020520000}"/>
    <cellStyle name="Normal 20 2 2 3 2 3 2" xfId="22333" xr:uid="{00000000-0005-0000-0000-000021520000}"/>
    <cellStyle name="Normal 20 2 2 3 2 3 2 2" xfId="49245" xr:uid="{00000000-0005-0000-0000-000022520000}"/>
    <cellStyle name="Normal 20 2 2 3 2 3 3" xfId="35811" xr:uid="{00000000-0005-0000-0000-000023520000}"/>
    <cellStyle name="Normal 20 2 2 3 2 4" xfId="17854" xr:uid="{00000000-0005-0000-0000-000024520000}"/>
    <cellStyle name="Normal 20 2 2 3 2 4 2" xfId="44766" xr:uid="{00000000-0005-0000-0000-000025520000}"/>
    <cellStyle name="Normal 20 2 2 3 2 5" xfId="31332" xr:uid="{00000000-0005-0000-0000-000026520000}"/>
    <cellStyle name="Normal 20 2 2 3 3" xfId="11140" xr:uid="{00000000-0005-0000-0000-000027520000}"/>
    <cellStyle name="Normal 20 2 2 3 3 2" xfId="24574" xr:uid="{00000000-0005-0000-0000-000028520000}"/>
    <cellStyle name="Normal 20 2 2 3 3 2 2" xfId="51486" xr:uid="{00000000-0005-0000-0000-000029520000}"/>
    <cellStyle name="Normal 20 2 2 3 3 3" xfId="38052" xr:uid="{00000000-0005-0000-0000-00002A520000}"/>
    <cellStyle name="Normal 20 2 2 3 4" xfId="6662" xr:uid="{00000000-0005-0000-0000-00002B520000}"/>
    <cellStyle name="Normal 20 2 2 3 4 2" xfId="20096" xr:uid="{00000000-0005-0000-0000-00002C520000}"/>
    <cellStyle name="Normal 20 2 2 3 4 2 2" xfId="47008" xr:uid="{00000000-0005-0000-0000-00002D520000}"/>
    <cellStyle name="Normal 20 2 2 3 4 3" xfId="33574" xr:uid="{00000000-0005-0000-0000-00002E520000}"/>
    <cellStyle name="Normal 20 2 2 3 5" xfId="15617" xr:uid="{00000000-0005-0000-0000-00002F520000}"/>
    <cellStyle name="Normal 20 2 2 3 5 2" xfId="42529" xr:uid="{00000000-0005-0000-0000-000030520000}"/>
    <cellStyle name="Normal 20 2 2 3 6" xfId="29095" xr:uid="{00000000-0005-0000-0000-000031520000}"/>
    <cellStyle name="Normal 20 2 2 4" xfId="3302" xr:uid="{00000000-0005-0000-0000-000032520000}"/>
    <cellStyle name="Normal 20 2 2 4 2" xfId="12259" xr:uid="{00000000-0005-0000-0000-000033520000}"/>
    <cellStyle name="Normal 20 2 2 4 2 2" xfId="25693" xr:uid="{00000000-0005-0000-0000-000034520000}"/>
    <cellStyle name="Normal 20 2 2 4 2 2 2" xfId="52605" xr:uid="{00000000-0005-0000-0000-000035520000}"/>
    <cellStyle name="Normal 20 2 2 4 2 3" xfId="39171" xr:uid="{00000000-0005-0000-0000-000036520000}"/>
    <cellStyle name="Normal 20 2 2 4 3" xfId="7781" xr:uid="{00000000-0005-0000-0000-000037520000}"/>
    <cellStyle name="Normal 20 2 2 4 3 2" xfId="21215" xr:uid="{00000000-0005-0000-0000-000038520000}"/>
    <cellStyle name="Normal 20 2 2 4 3 2 2" xfId="48127" xr:uid="{00000000-0005-0000-0000-000039520000}"/>
    <cellStyle name="Normal 20 2 2 4 3 3" xfId="34693" xr:uid="{00000000-0005-0000-0000-00003A520000}"/>
    <cellStyle name="Normal 20 2 2 4 4" xfId="16736" xr:uid="{00000000-0005-0000-0000-00003B520000}"/>
    <cellStyle name="Normal 20 2 2 4 4 2" xfId="43648" xr:uid="{00000000-0005-0000-0000-00003C520000}"/>
    <cellStyle name="Normal 20 2 2 4 5" xfId="30214" xr:uid="{00000000-0005-0000-0000-00003D520000}"/>
    <cellStyle name="Normal 20 2 2 5" xfId="10022" xr:uid="{00000000-0005-0000-0000-00003E520000}"/>
    <cellStyle name="Normal 20 2 2 5 2" xfId="23456" xr:uid="{00000000-0005-0000-0000-00003F520000}"/>
    <cellStyle name="Normal 20 2 2 5 2 2" xfId="50368" xr:uid="{00000000-0005-0000-0000-000040520000}"/>
    <cellStyle name="Normal 20 2 2 5 3" xfId="36934" xr:uid="{00000000-0005-0000-0000-000041520000}"/>
    <cellStyle name="Normal 20 2 2 6" xfId="5544" xr:uid="{00000000-0005-0000-0000-000042520000}"/>
    <cellStyle name="Normal 20 2 2 6 2" xfId="18978" xr:uid="{00000000-0005-0000-0000-000043520000}"/>
    <cellStyle name="Normal 20 2 2 6 2 2" xfId="45890" xr:uid="{00000000-0005-0000-0000-000044520000}"/>
    <cellStyle name="Normal 20 2 2 6 3" xfId="32456" xr:uid="{00000000-0005-0000-0000-000045520000}"/>
    <cellStyle name="Normal 20 2 2 7" xfId="14499" xr:uid="{00000000-0005-0000-0000-000046520000}"/>
    <cellStyle name="Normal 20 2 2 7 2" xfId="41411" xr:uid="{00000000-0005-0000-0000-000047520000}"/>
    <cellStyle name="Normal 20 2 2 8" xfId="27977" xr:uid="{00000000-0005-0000-0000-000048520000}"/>
    <cellStyle name="Normal 20 2 3" xfId="1289" xr:uid="{00000000-0005-0000-0000-000049520000}"/>
    <cellStyle name="Normal 20 2 3 2" xfId="2407" xr:uid="{00000000-0005-0000-0000-00004A520000}"/>
    <cellStyle name="Normal 20 2 3 2 2" xfId="4644" xr:uid="{00000000-0005-0000-0000-00004B520000}"/>
    <cellStyle name="Normal 20 2 3 2 2 2" xfId="13601" xr:uid="{00000000-0005-0000-0000-00004C520000}"/>
    <cellStyle name="Normal 20 2 3 2 2 2 2" xfId="27035" xr:uid="{00000000-0005-0000-0000-00004D520000}"/>
    <cellStyle name="Normal 20 2 3 2 2 2 2 2" xfId="53947" xr:uid="{00000000-0005-0000-0000-00004E520000}"/>
    <cellStyle name="Normal 20 2 3 2 2 2 3" xfId="40513" xr:uid="{00000000-0005-0000-0000-00004F520000}"/>
    <cellStyle name="Normal 20 2 3 2 2 3" xfId="9123" xr:uid="{00000000-0005-0000-0000-000050520000}"/>
    <cellStyle name="Normal 20 2 3 2 2 3 2" xfId="22557" xr:uid="{00000000-0005-0000-0000-000051520000}"/>
    <cellStyle name="Normal 20 2 3 2 2 3 2 2" xfId="49469" xr:uid="{00000000-0005-0000-0000-000052520000}"/>
    <cellStyle name="Normal 20 2 3 2 2 3 3" xfId="36035" xr:uid="{00000000-0005-0000-0000-000053520000}"/>
    <cellStyle name="Normal 20 2 3 2 2 4" xfId="18078" xr:uid="{00000000-0005-0000-0000-000054520000}"/>
    <cellStyle name="Normal 20 2 3 2 2 4 2" xfId="44990" xr:uid="{00000000-0005-0000-0000-000055520000}"/>
    <cellStyle name="Normal 20 2 3 2 2 5" xfId="31556" xr:uid="{00000000-0005-0000-0000-000056520000}"/>
    <cellStyle name="Normal 20 2 3 2 3" xfId="11364" xr:uid="{00000000-0005-0000-0000-000057520000}"/>
    <cellStyle name="Normal 20 2 3 2 3 2" xfId="24798" xr:uid="{00000000-0005-0000-0000-000058520000}"/>
    <cellStyle name="Normal 20 2 3 2 3 2 2" xfId="51710" xr:uid="{00000000-0005-0000-0000-000059520000}"/>
    <cellStyle name="Normal 20 2 3 2 3 3" xfId="38276" xr:uid="{00000000-0005-0000-0000-00005A520000}"/>
    <cellStyle name="Normal 20 2 3 2 4" xfId="6886" xr:uid="{00000000-0005-0000-0000-00005B520000}"/>
    <cellStyle name="Normal 20 2 3 2 4 2" xfId="20320" xr:uid="{00000000-0005-0000-0000-00005C520000}"/>
    <cellStyle name="Normal 20 2 3 2 4 2 2" xfId="47232" xr:uid="{00000000-0005-0000-0000-00005D520000}"/>
    <cellStyle name="Normal 20 2 3 2 4 3" xfId="33798" xr:uid="{00000000-0005-0000-0000-00005E520000}"/>
    <cellStyle name="Normal 20 2 3 2 5" xfId="15841" xr:uid="{00000000-0005-0000-0000-00005F520000}"/>
    <cellStyle name="Normal 20 2 3 2 5 2" xfId="42753" xr:uid="{00000000-0005-0000-0000-000060520000}"/>
    <cellStyle name="Normal 20 2 3 2 6" xfId="29319" xr:uid="{00000000-0005-0000-0000-000061520000}"/>
    <cellStyle name="Normal 20 2 3 3" xfId="3526" xr:uid="{00000000-0005-0000-0000-000062520000}"/>
    <cellStyle name="Normal 20 2 3 3 2" xfId="12483" xr:uid="{00000000-0005-0000-0000-000063520000}"/>
    <cellStyle name="Normal 20 2 3 3 2 2" xfId="25917" xr:uid="{00000000-0005-0000-0000-000064520000}"/>
    <cellStyle name="Normal 20 2 3 3 2 2 2" xfId="52829" xr:uid="{00000000-0005-0000-0000-000065520000}"/>
    <cellStyle name="Normal 20 2 3 3 2 3" xfId="39395" xr:uid="{00000000-0005-0000-0000-000066520000}"/>
    <cellStyle name="Normal 20 2 3 3 3" xfId="8005" xr:uid="{00000000-0005-0000-0000-000067520000}"/>
    <cellStyle name="Normal 20 2 3 3 3 2" xfId="21439" xr:uid="{00000000-0005-0000-0000-000068520000}"/>
    <cellStyle name="Normal 20 2 3 3 3 2 2" xfId="48351" xr:uid="{00000000-0005-0000-0000-000069520000}"/>
    <cellStyle name="Normal 20 2 3 3 3 3" xfId="34917" xr:uid="{00000000-0005-0000-0000-00006A520000}"/>
    <cellStyle name="Normal 20 2 3 3 4" xfId="16960" xr:uid="{00000000-0005-0000-0000-00006B520000}"/>
    <cellStyle name="Normal 20 2 3 3 4 2" xfId="43872" xr:uid="{00000000-0005-0000-0000-00006C520000}"/>
    <cellStyle name="Normal 20 2 3 3 5" xfId="30438" xr:uid="{00000000-0005-0000-0000-00006D520000}"/>
    <cellStyle name="Normal 20 2 3 4" xfId="10246" xr:uid="{00000000-0005-0000-0000-00006E520000}"/>
    <cellStyle name="Normal 20 2 3 4 2" xfId="23680" xr:uid="{00000000-0005-0000-0000-00006F520000}"/>
    <cellStyle name="Normal 20 2 3 4 2 2" xfId="50592" xr:uid="{00000000-0005-0000-0000-000070520000}"/>
    <cellStyle name="Normal 20 2 3 4 3" xfId="37158" xr:uid="{00000000-0005-0000-0000-000071520000}"/>
    <cellStyle name="Normal 20 2 3 5" xfId="5768" xr:uid="{00000000-0005-0000-0000-000072520000}"/>
    <cellStyle name="Normal 20 2 3 5 2" xfId="19202" xr:uid="{00000000-0005-0000-0000-000073520000}"/>
    <cellStyle name="Normal 20 2 3 5 2 2" xfId="46114" xr:uid="{00000000-0005-0000-0000-000074520000}"/>
    <cellStyle name="Normal 20 2 3 5 3" xfId="32680" xr:uid="{00000000-0005-0000-0000-000075520000}"/>
    <cellStyle name="Normal 20 2 3 6" xfId="14723" xr:uid="{00000000-0005-0000-0000-000076520000}"/>
    <cellStyle name="Normal 20 2 3 6 2" xfId="41635" xr:uid="{00000000-0005-0000-0000-000077520000}"/>
    <cellStyle name="Normal 20 2 3 7" xfId="28201" xr:uid="{00000000-0005-0000-0000-000078520000}"/>
    <cellStyle name="Normal 20 2 4" xfId="1512" xr:uid="{00000000-0005-0000-0000-000079520000}"/>
    <cellStyle name="Normal 20 2 4 2" xfId="2630" xr:uid="{00000000-0005-0000-0000-00007A520000}"/>
    <cellStyle name="Normal 20 2 4 2 2" xfId="4867" xr:uid="{00000000-0005-0000-0000-00007B520000}"/>
    <cellStyle name="Normal 20 2 4 2 2 2" xfId="13824" xr:uid="{00000000-0005-0000-0000-00007C520000}"/>
    <cellStyle name="Normal 20 2 4 2 2 2 2" xfId="27258" xr:uid="{00000000-0005-0000-0000-00007D520000}"/>
    <cellStyle name="Normal 20 2 4 2 2 2 2 2" xfId="54170" xr:uid="{00000000-0005-0000-0000-00007E520000}"/>
    <cellStyle name="Normal 20 2 4 2 2 2 3" xfId="40736" xr:uid="{00000000-0005-0000-0000-00007F520000}"/>
    <cellStyle name="Normal 20 2 4 2 2 3" xfId="9346" xr:uid="{00000000-0005-0000-0000-000080520000}"/>
    <cellStyle name="Normal 20 2 4 2 2 3 2" xfId="22780" xr:uid="{00000000-0005-0000-0000-000081520000}"/>
    <cellStyle name="Normal 20 2 4 2 2 3 2 2" xfId="49692" xr:uid="{00000000-0005-0000-0000-000082520000}"/>
    <cellStyle name="Normal 20 2 4 2 2 3 3" xfId="36258" xr:uid="{00000000-0005-0000-0000-000083520000}"/>
    <cellStyle name="Normal 20 2 4 2 2 4" xfId="18301" xr:uid="{00000000-0005-0000-0000-000084520000}"/>
    <cellStyle name="Normal 20 2 4 2 2 4 2" xfId="45213" xr:uid="{00000000-0005-0000-0000-000085520000}"/>
    <cellStyle name="Normal 20 2 4 2 2 5" xfId="31779" xr:uid="{00000000-0005-0000-0000-000086520000}"/>
    <cellStyle name="Normal 20 2 4 2 3" xfId="11587" xr:uid="{00000000-0005-0000-0000-000087520000}"/>
    <cellStyle name="Normal 20 2 4 2 3 2" xfId="25021" xr:uid="{00000000-0005-0000-0000-000088520000}"/>
    <cellStyle name="Normal 20 2 4 2 3 2 2" xfId="51933" xr:uid="{00000000-0005-0000-0000-000089520000}"/>
    <cellStyle name="Normal 20 2 4 2 3 3" xfId="38499" xr:uid="{00000000-0005-0000-0000-00008A520000}"/>
    <cellStyle name="Normal 20 2 4 2 4" xfId="7109" xr:uid="{00000000-0005-0000-0000-00008B520000}"/>
    <cellStyle name="Normal 20 2 4 2 4 2" xfId="20543" xr:uid="{00000000-0005-0000-0000-00008C520000}"/>
    <cellStyle name="Normal 20 2 4 2 4 2 2" xfId="47455" xr:uid="{00000000-0005-0000-0000-00008D520000}"/>
    <cellStyle name="Normal 20 2 4 2 4 3" xfId="34021" xr:uid="{00000000-0005-0000-0000-00008E520000}"/>
    <cellStyle name="Normal 20 2 4 2 5" xfId="16064" xr:uid="{00000000-0005-0000-0000-00008F520000}"/>
    <cellStyle name="Normal 20 2 4 2 5 2" xfId="42976" xr:uid="{00000000-0005-0000-0000-000090520000}"/>
    <cellStyle name="Normal 20 2 4 2 6" xfId="29542" xr:uid="{00000000-0005-0000-0000-000091520000}"/>
    <cellStyle name="Normal 20 2 4 3" xfId="3749" xr:uid="{00000000-0005-0000-0000-000092520000}"/>
    <cellStyle name="Normal 20 2 4 3 2" xfId="12706" xr:uid="{00000000-0005-0000-0000-000093520000}"/>
    <cellStyle name="Normal 20 2 4 3 2 2" xfId="26140" xr:uid="{00000000-0005-0000-0000-000094520000}"/>
    <cellStyle name="Normal 20 2 4 3 2 2 2" xfId="53052" xr:uid="{00000000-0005-0000-0000-000095520000}"/>
    <cellStyle name="Normal 20 2 4 3 2 3" xfId="39618" xr:uid="{00000000-0005-0000-0000-000096520000}"/>
    <cellStyle name="Normal 20 2 4 3 3" xfId="8228" xr:uid="{00000000-0005-0000-0000-000097520000}"/>
    <cellStyle name="Normal 20 2 4 3 3 2" xfId="21662" xr:uid="{00000000-0005-0000-0000-000098520000}"/>
    <cellStyle name="Normal 20 2 4 3 3 2 2" xfId="48574" xr:uid="{00000000-0005-0000-0000-000099520000}"/>
    <cellStyle name="Normal 20 2 4 3 3 3" xfId="35140" xr:uid="{00000000-0005-0000-0000-00009A520000}"/>
    <cellStyle name="Normal 20 2 4 3 4" xfId="17183" xr:uid="{00000000-0005-0000-0000-00009B520000}"/>
    <cellStyle name="Normal 20 2 4 3 4 2" xfId="44095" xr:uid="{00000000-0005-0000-0000-00009C520000}"/>
    <cellStyle name="Normal 20 2 4 3 5" xfId="30661" xr:uid="{00000000-0005-0000-0000-00009D520000}"/>
    <cellStyle name="Normal 20 2 4 4" xfId="10469" xr:uid="{00000000-0005-0000-0000-00009E520000}"/>
    <cellStyle name="Normal 20 2 4 4 2" xfId="23903" xr:uid="{00000000-0005-0000-0000-00009F520000}"/>
    <cellStyle name="Normal 20 2 4 4 2 2" xfId="50815" xr:uid="{00000000-0005-0000-0000-0000A0520000}"/>
    <cellStyle name="Normal 20 2 4 4 3" xfId="37381" xr:uid="{00000000-0005-0000-0000-0000A1520000}"/>
    <cellStyle name="Normal 20 2 4 5" xfId="5991" xr:uid="{00000000-0005-0000-0000-0000A2520000}"/>
    <cellStyle name="Normal 20 2 4 5 2" xfId="19425" xr:uid="{00000000-0005-0000-0000-0000A3520000}"/>
    <cellStyle name="Normal 20 2 4 5 2 2" xfId="46337" xr:uid="{00000000-0005-0000-0000-0000A4520000}"/>
    <cellStyle name="Normal 20 2 4 5 3" xfId="32903" xr:uid="{00000000-0005-0000-0000-0000A5520000}"/>
    <cellStyle name="Normal 20 2 4 6" xfId="14946" xr:uid="{00000000-0005-0000-0000-0000A6520000}"/>
    <cellStyle name="Normal 20 2 4 6 2" xfId="41858" xr:uid="{00000000-0005-0000-0000-0000A7520000}"/>
    <cellStyle name="Normal 20 2 4 7" xfId="28424" xr:uid="{00000000-0005-0000-0000-0000A8520000}"/>
    <cellStyle name="Normal 20 2 5" xfId="1960" xr:uid="{00000000-0005-0000-0000-0000A9520000}"/>
    <cellStyle name="Normal 20 2 5 2" xfId="4197" xr:uid="{00000000-0005-0000-0000-0000AA520000}"/>
    <cellStyle name="Normal 20 2 5 2 2" xfId="13154" xr:uid="{00000000-0005-0000-0000-0000AB520000}"/>
    <cellStyle name="Normal 20 2 5 2 2 2" xfId="26588" xr:uid="{00000000-0005-0000-0000-0000AC520000}"/>
    <cellStyle name="Normal 20 2 5 2 2 2 2" xfId="53500" xr:uid="{00000000-0005-0000-0000-0000AD520000}"/>
    <cellStyle name="Normal 20 2 5 2 2 3" xfId="40066" xr:uid="{00000000-0005-0000-0000-0000AE520000}"/>
    <cellStyle name="Normal 20 2 5 2 3" xfId="8676" xr:uid="{00000000-0005-0000-0000-0000AF520000}"/>
    <cellStyle name="Normal 20 2 5 2 3 2" xfId="22110" xr:uid="{00000000-0005-0000-0000-0000B0520000}"/>
    <cellStyle name="Normal 20 2 5 2 3 2 2" xfId="49022" xr:uid="{00000000-0005-0000-0000-0000B1520000}"/>
    <cellStyle name="Normal 20 2 5 2 3 3" xfId="35588" xr:uid="{00000000-0005-0000-0000-0000B2520000}"/>
    <cellStyle name="Normal 20 2 5 2 4" xfId="17631" xr:uid="{00000000-0005-0000-0000-0000B3520000}"/>
    <cellStyle name="Normal 20 2 5 2 4 2" xfId="44543" xr:uid="{00000000-0005-0000-0000-0000B4520000}"/>
    <cellStyle name="Normal 20 2 5 2 5" xfId="31109" xr:uid="{00000000-0005-0000-0000-0000B5520000}"/>
    <cellStyle name="Normal 20 2 5 3" xfId="10917" xr:uid="{00000000-0005-0000-0000-0000B6520000}"/>
    <cellStyle name="Normal 20 2 5 3 2" xfId="24351" xr:uid="{00000000-0005-0000-0000-0000B7520000}"/>
    <cellStyle name="Normal 20 2 5 3 2 2" xfId="51263" xr:uid="{00000000-0005-0000-0000-0000B8520000}"/>
    <cellStyle name="Normal 20 2 5 3 3" xfId="37829" xr:uid="{00000000-0005-0000-0000-0000B9520000}"/>
    <cellStyle name="Normal 20 2 5 4" xfId="6439" xr:uid="{00000000-0005-0000-0000-0000BA520000}"/>
    <cellStyle name="Normal 20 2 5 4 2" xfId="19873" xr:uid="{00000000-0005-0000-0000-0000BB520000}"/>
    <cellStyle name="Normal 20 2 5 4 2 2" xfId="46785" xr:uid="{00000000-0005-0000-0000-0000BC520000}"/>
    <cellStyle name="Normal 20 2 5 4 3" xfId="33351" xr:uid="{00000000-0005-0000-0000-0000BD520000}"/>
    <cellStyle name="Normal 20 2 5 5" xfId="15394" xr:uid="{00000000-0005-0000-0000-0000BE520000}"/>
    <cellStyle name="Normal 20 2 5 5 2" xfId="42306" xr:uid="{00000000-0005-0000-0000-0000BF520000}"/>
    <cellStyle name="Normal 20 2 5 6" xfId="28872" xr:uid="{00000000-0005-0000-0000-0000C0520000}"/>
    <cellStyle name="Normal 20 2 6" xfId="3079" xr:uid="{00000000-0005-0000-0000-0000C1520000}"/>
    <cellStyle name="Normal 20 2 6 2" xfId="12036" xr:uid="{00000000-0005-0000-0000-0000C2520000}"/>
    <cellStyle name="Normal 20 2 6 2 2" xfId="25470" xr:uid="{00000000-0005-0000-0000-0000C3520000}"/>
    <cellStyle name="Normal 20 2 6 2 2 2" xfId="52382" xr:uid="{00000000-0005-0000-0000-0000C4520000}"/>
    <cellStyle name="Normal 20 2 6 2 3" xfId="38948" xr:uid="{00000000-0005-0000-0000-0000C5520000}"/>
    <cellStyle name="Normal 20 2 6 3" xfId="7558" xr:uid="{00000000-0005-0000-0000-0000C6520000}"/>
    <cellStyle name="Normal 20 2 6 3 2" xfId="20992" xr:uid="{00000000-0005-0000-0000-0000C7520000}"/>
    <cellStyle name="Normal 20 2 6 3 2 2" xfId="47904" xr:uid="{00000000-0005-0000-0000-0000C8520000}"/>
    <cellStyle name="Normal 20 2 6 3 3" xfId="34470" xr:uid="{00000000-0005-0000-0000-0000C9520000}"/>
    <cellStyle name="Normal 20 2 6 4" xfId="16513" xr:uid="{00000000-0005-0000-0000-0000CA520000}"/>
    <cellStyle name="Normal 20 2 6 4 2" xfId="43425" xr:uid="{00000000-0005-0000-0000-0000CB520000}"/>
    <cellStyle name="Normal 20 2 6 5" xfId="29991" xr:uid="{00000000-0005-0000-0000-0000CC520000}"/>
    <cellStyle name="Normal 20 2 7" xfId="9799" xr:uid="{00000000-0005-0000-0000-0000CD520000}"/>
    <cellStyle name="Normal 20 2 7 2" xfId="23233" xr:uid="{00000000-0005-0000-0000-0000CE520000}"/>
    <cellStyle name="Normal 20 2 7 2 2" xfId="50145" xr:uid="{00000000-0005-0000-0000-0000CF520000}"/>
    <cellStyle name="Normal 20 2 7 3" xfId="36711" xr:uid="{00000000-0005-0000-0000-0000D0520000}"/>
    <cellStyle name="Normal 20 2 8" xfId="5321" xr:uid="{00000000-0005-0000-0000-0000D1520000}"/>
    <cellStyle name="Normal 20 2 8 2" xfId="18755" xr:uid="{00000000-0005-0000-0000-0000D2520000}"/>
    <cellStyle name="Normal 20 2 8 2 2" xfId="45667" xr:uid="{00000000-0005-0000-0000-0000D3520000}"/>
    <cellStyle name="Normal 20 2 8 3" xfId="32233" xr:uid="{00000000-0005-0000-0000-0000D4520000}"/>
    <cellStyle name="Normal 20 2 9" xfId="14276" xr:uid="{00000000-0005-0000-0000-0000D5520000}"/>
    <cellStyle name="Normal 20 2 9 2" xfId="41188" xr:uid="{00000000-0005-0000-0000-0000D6520000}"/>
    <cellStyle name="Normal 20 3" xfId="992" xr:uid="{00000000-0005-0000-0000-0000D7520000}"/>
    <cellStyle name="Normal 20 3 2" xfId="1663" xr:uid="{00000000-0005-0000-0000-0000D8520000}"/>
    <cellStyle name="Normal 20 3 2 2" xfId="2781" xr:uid="{00000000-0005-0000-0000-0000D9520000}"/>
    <cellStyle name="Normal 20 3 2 2 2" xfId="5018" xr:uid="{00000000-0005-0000-0000-0000DA520000}"/>
    <cellStyle name="Normal 20 3 2 2 2 2" xfId="13975" xr:uid="{00000000-0005-0000-0000-0000DB520000}"/>
    <cellStyle name="Normal 20 3 2 2 2 2 2" xfId="27409" xr:uid="{00000000-0005-0000-0000-0000DC520000}"/>
    <cellStyle name="Normal 20 3 2 2 2 2 2 2" xfId="54321" xr:uid="{00000000-0005-0000-0000-0000DD520000}"/>
    <cellStyle name="Normal 20 3 2 2 2 2 3" xfId="40887" xr:uid="{00000000-0005-0000-0000-0000DE520000}"/>
    <cellStyle name="Normal 20 3 2 2 2 3" xfId="9497" xr:uid="{00000000-0005-0000-0000-0000DF520000}"/>
    <cellStyle name="Normal 20 3 2 2 2 3 2" xfId="22931" xr:uid="{00000000-0005-0000-0000-0000E0520000}"/>
    <cellStyle name="Normal 20 3 2 2 2 3 2 2" xfId="49843" xr:uid="{00000000-0005-0000-0000-0000E1520000}"/>
    <cellStyle name="Normal 20 3 2 2 2 3 3" xfId="36409" xr:uid="{00000000-0005-0000-0000-0000E2520000}"/>
    <cellStyle name="Normal 20 3 2 2 2 4" xfId="18452" xr:uid="{00000000-0005-0000-0000-0000E3520000}"/>
    <cellStyle name="Normal 20 3 2 2 2 4 2" xfId="45364" xr:uid="{00000000-0005-0000-0000-0000E4520000}"/>
    <cellStyle name="Normal 20 3 2 2 2 5" xfId="31930" xr:uid="{00000000-0005-0000-0000-0000E5520000}"/>
    <cellStyle name="Normal 20 3 2 2 3" xfId="11738" xr:uid="{00000000-0005-0000-0000-0000E6520000}"/>
    <cellStyle name="Normal 20 3 2 2 3 2" xfId="25172" xr:uid="{00000000-0005-0000-0000-0000E7520000}"/>
    <cellStyle name="Normal 20 3 2 2 3 2 2" xfId="52084" xr:uid="{00000000-0005-0000-0000-0000E8520000}"/>
    <cellStyle name="Normal 20 3 2 2 3 3" xfId="38650" xr:uid="{00000000-0005-0000-0000-0000E9520000}"/>
    <cellStyle name="Normal 20 3 2 2 4" xfId="7260" xr:uid="{00000000-0005-0000-0000-0000EA520000}"/>
    <cellStyle name="Normal 20 3 2 2 4 2" xfId="20694" xr:uid="{00000000-0005-0000-0000-0000EB520000}"/>
    <cellStyle name="Normal 20 3 2 2 4 2 2" xfId="47606" xr:uid="{00000000-0005-0000-0000-0000EC520000}"/>
    <cellStyle name="Normal 20 3 2 2 4 3" xfId="34172" xr:uid="{00000000-0005-0000-0000-0000ED520000}"/>
    <cellStyle name="Normal 20 3 2 2 5" xfId="16215" xr:uid="{00000000-0005-0000-0000-0000EE520000}"/>
    <cellStyle name="Normal 20 3 2 2 5 2" xfId="43127" xr:uid="{00000000-0005-0000-0000-0000EF520000}"/>
    <cellStyle name="Normal 20 3 2 2 6" xfId="29693" xr:uid="{00000000-0005-0000-0000-0000F0520000}"/>
    <cellStyle name="Normal 20 3 2 3" xfId="3900" xr:uid="{00000000-0005-0000-0000-0000F1520000}"/>
    <cellStyle name="Normal 20 3 2 3 2" xfId="12857" xr:uid="{00000000-0005-0000-0000-0000F2520000}"/>
    <cellStyle name="Normal 20 3 2 3 2 2" xfId="26291" xr:uid="{00000000-0005-0000-0000-0000F3520000}"/>
    <cellStyle name="Normal 20 3 2 3 2 2 2" xfId="53203" xr:uid="{00000000-0005-0000-0000-0000F4520000}"/>
    <cellStyle name="Normal 20 3 2 3 2 3" xfId="39769" xr:uid="{00000000-0005-0000-0000-0000F5520000}"/>
    <cellStyle name="Normal 20 3 2 3 3" xfId="8379" xr:uid="{00000000-0005-0000-0000-0000F6520000}"/>
    <cellStyle name="Normal 20 3 2 3 3 2" xfId="21813" xr:uid="{00000000-0005-0000-0000-0000F7520000}"/>
    <cellStyle name="Normal 20 3 2 3 3 2 2" xfId="48725" xr:uid="{00000000-0005-0000-0000-0000F8520000}"/>
    <cellStyle name="Normal 20 3 2 3 3 3" xfId="35291" xr:uid="{00000000-0005-0000-0000-0000F9520000}"/>
    <cellStyle name="Normal 20 3 2 3 4" xfId="17334" xr:uid="{00000000-0005-0000-0000-0000FA520000}"/>
    <cellStyle name="Normal 20 3 2 3 4 2" xfId="44246" xr:uid="{00000000-0005-0000-0000-0000FB520000}"/>
    <cellStyle name="Normal 20 3 2 3 5" xfId="30812" xr:uid="{00000000-0005-0000-0000-0000FC520000}"/>
    <cellStyle name="Normal 20 3 2 4" xfId="10620" xr:uid="{00000000-0005-0000-0000-0000FD520000}"/>
    <cellStyle name="Normal 20 3 2 4 2" xfId="24054" xr:uid="{00000000-0005-0000-0000-0000FE520000}"/>
    <cellStyle name="Normal 20 3 2 4 2 2" xfId="50966" xr:uid="{00000000-0005-0000-0000-0000FF520000}"/>
    <cellStyle name="Normal 20 3 2 4 3" xfId="37532" xr:uid="{00000000-0005-0000-0000-000000530000}"/>
    <cellStyle name="Normal 20 3 2 5" xfId="6142" xr:uid="{00000000-0005-0000-0000-000001530000}"/>
    <cellStyle name="Normal 20 3 2 5 2" xfId="19576" xr:uid="{00000000-0005-0000-0000-000002530000}"/>
    <cellStyle name="Normal 20 3 2 5 2 2" xfId="46488" xr:uid="{00000000-0005-0000-0000-000003530000}"/>
    <cellStyle name="Normal 20 3 2 5 3" xfId="33054" xr:uid="{00000000-0005-0000-0000-000004530000}"/>
    <cellStyle name="Normal 20 3 2 6" xfId="15097" xr:uid="{00000000-0005-0000-0000-000005530000}"/>
    <cellStyle name="Normal 20 3 2 6 2" xfId="42009" xr:uid="{00000000-0005-0000-0000-000006530000}"/>
    <cellStyle name="Normal 20 3 2 7" xfId="28575" xr:uid="{00000000-0005-0000-0000-000007530000}"/>
    <cellStyle name="Normal 20 3 3" xfId="2111" xr:uid="{00000000-0005-0000-0000-000008530000}"/>
    <cellStyle name="Normal 20 3 3 2" xfId="4348" xr:uid="{00000000-0005-0000-0000-000009530000}"/>
    <cellStyle name="Normal 20 3 3 2 2" xfId="13305" xr:uid="{00000000-0005-0000-0000-00000A530000}"/>
    <cellStyle name="Normal 20 3 3 2 2 2" xfId="26739" xr:uid="{00000000-0005-0000-0000-00000B530000}"/>
    <cellStyle name="Normal 20 3 3 2 2 2 2" xfId="53651" xr:uid="{00000000-0005-0000-0000-00000C530000}"/>
    <cellStyle name="Normal 20 3 3 2 2 3" xfId="40217" xr:uid="{00000000-0005-0000-0000-00000D530000}"/>
    <cellStyle name="Normal 20 3 3 2 3" xfId="8827" xr:uid="{00000000-0005-0000-0000-00000E530000}"/>
    <cellStyle name="Normal 20 3 3 2 3 2" xfId="22261" xr:uid="{00000000-0005-0000-0000-00000F530000}"/>
    <cellStyle name="Normal 20 3 3 2 3 2 2" xfId="49173" xr:uid="{00000000-0005-0000-0000-000010530000}"/>
    <cellStyle name="Normal 20 3 3 2 3 3" xfId="35739" xr:uid="{00000000-0005-0000-0000-000011530000}"/>
    <cellStyle name="Normal 20 3 3 2 4" xfId="17782" xr:uid="{00000000-0005-0000-0000-000012530000}"/>
    <cellStyle name="Normal 20 3 3 2 4 2" xfId="44694" xr:uid="{00000000-0005-0000-0000-000013530000}"/>
    <cellStyle name="Normal 20 3 3 2 5" xfId="31260" xr:uid="{00000000-0005-0000-0000-000014530000}"/>
    <cellStyle name="Normal 20 3 3 3" xfId="11068" xr:uid="{00000000-0005-0000-0000-000015530000}"/>
    <cellStyle name="Normal 20 3 3 3 2" xfId="24502" xr:uid="{00000000-0005-0000-0000-000016530000}"/>
    <cellStyle name="Normal 20 3 3 3 2 2" xfId="51414" xr:uid="{00000000-0005-0000-0000-000017530000}"/>
    <cellStyle name="Normal 20 3 3 3 3" xfId="37980" xr:uid="{00000000-0005-0000-0000-000018530000}"/>
    <cellStyle name="Normal 20 3 3 4" xfId="6590" xr:uid="{00000000-0005-0000-0000-000019530000}"/>
    <cellStyle name="Normal 20 3 3 4 2" xfId="20024" xr:uid="{00000000-0005-0000-0000-00001A530000}"/>
    <cellStyle name="Normal 20 3 3 4 2 2" xfId="46936" xr:uid="{00000000-0005-0000-0000-00001B530000}"/>
    <cellStyle name="Normal 20 3 3 4 3" xfId="33502" xr:uid="{00000000-0005-0000-0000-00001C530000}"/>
    <cellStyle name="Normal 20 3 3 5" xfId="15545" xr:uid="{00000000-0005-0000-0000-00001D530000}"/>
    <cellStyle name="Normal 20 3 3 5 2" xfId="42457" xr:uid="{00000000-0005-0000-0000-00001E530000}"/>
    <cellStyle name="Normal 20 3 3 6" xfId="29023" xr:uid="{00000000-0005-0000-0000-00001F530000}"/>
    <cellStyle name="Normal 20 3 4" xfId="3230" xr:uid="{00000000-0005-0000-0000-000020530000}"/>
    <cellStyle name="Normal 20 3 4 2" xfId="12187" xr:uid="{00000000-0005-0000-0000-000021530000}"/>
    <cellStyle name="Normal 20 3 4 2 2" xfId="25621" xr:uid="{00000000-0005-0000-0000-000022530000}"/>
    <cellStyle name="Normal 20 3 4 2 2 2" xfId="52533" xr:uid="{00000000-0005-0000-0000-000023530000}"/>
    <cellStyle name="Normal 20 3 4 2 3" xfId="39099" xr:uid="{00000000-0005-0000-0000-000024530000}"/>
    <cellStyle name="Normal 20 3 4 3" xfId="7709" xr:uid="{00000000-0005-0000-0000-000025530000}"/>
    <cellStyle name="Normal 20 3 4 3 2" xfId="21143" xr:uid="{00000000-0005-0000-0000-000026530000}"/>
    <cellStyle name="Normal 20 3 4 3 2 2" xfId="48055" xr:uid="{00000000-0005-0000-0000-000027530000}"/>
    <cellStyle name="Normal 20 3 4 3 3" xfId="34621" xr:uid="{00000000-0005-0000-0000-000028530000}"/>
    <cellStyle name="Normal 20 3 4 4" xfId="16664" xr:uid="{00000000-0005-0000-0000-000029530000}"/>
    <cellStyle name="Normal 20 3 4 4 2" xfId="43576" xr:uid="{00000000-0005-0000-0000-00002A530000}"/>
    <cellStyle name="Normal 20 3 4 5" xfId="30142" xr:uid="{00000000-0005-0000-0000-00002B530000}"/>
    <cellStyle name="Normal 20 3 5" xfId="9950" xr:uid="{00000000-0005-0000-0000-00002C530000}"/>
    <cellStyle name="Normal 20 3 5 2" xfId="23384" xr:uid="{00000000-0005-0000-0000-00002D530000}"/>
    <cellStyle name="Normal 20 3 5 2 2" xfId="50296" xr:uid="{00000000-0005-0000-0000-00002E530000}"/>
    <cellStyle name="Normal 20 3 5 3" xfId="36862" xr:uid="{00000000-0005-0000-0000-00002F530000}"/>
    <cellStyle name="Normal 20 3 6" xfId="5472" xr:uid="{00000000-0005-0000-0000-000030530000}"/>
    <cellStyle name="Normal 20 3 6 2" xfId="18906" xr:uid="{00000000-0005-0000-0000-000031530000}"/>
    <cellStyle name="Normal 20 3 6 2 2" xfId="45818" xr:uid="{00000000-0005-0000-0000-000032530000}"/>
    <cellStyle name="Normal 20 3 6 3" xfId="32384" xr:uid="{00000000-0005-0000-0000-000033530000}"/>
    <cellStyle name="Normal 20 3 7" xfId="14427" xr:uid="{00000000-0005-0000-0000-000034530000}"/>
    <cellStyle name="Normal 20 3 7 2" xfId="41339" xr:uid="{00000000-0005-0000-0000-000035530000}"/>
    <cellStyle name="Normal 20 3 8" xfId="27905" xr:uid="{00000000-0005-0000-0000-000036530000}"/>
    <cellStyle name="Normal 20 4" xfId="1217" xr:uid="{00000000-0005-0000-0000-000037530000}"/>
    <cellStyle name="Normal 20 4 2" xfId="2335" xr:uid="{00000000-0005-0000-0000-000038530000}"/>
    <cellStyle name="Normal 20 4 2 2" xfId="4572" xr:uid="{00000000-0005-0000-0000-000039530000}"/>
    <cellStyle name="Normal 20 4 2 2 2" xfId="13529" xr:uid="{00000000-0005-0000-0000-00003A530000}"/>
    <cellStyle name="Normal 20 4 2 2 2 2" xfId="26963" xr:uid="{00000000-0005-0000-0000-00003B530000}"/>
    <cellStyle name="Normal 20 4 2 2 2 2 2" xfId="53875" xr:uid="{00000000-0005-0000-0000-00003C530000}"/>
    <cellStyle name="Normal 20 4 2 2 2 3" xfId="40441" xr:uid="{00000000-0005-0000-0000-00003D530000}"/>
    <cellStyle name="Normal 20 4 2 2 3" xfId="9051" xr:uid="{00000000-0005-0000-0000-00003E530000}"/>
    <cellStyle name="Normal 20 4 2 2 3 2" xfId="22485" xr:uid="{00000000-0005-0000-0000-00003F530000}"/>
    <cellStyle name="Normal 20 4 2 2 3 2 2" xfId="49397" xr:uid="{00000000-0005-0000-0000-000040530000}"/>
    <cellStyle name="Normal 20 4 2 2 3 3" xfId="35963" xr:uid="{00000000-0005-0000-0000-000041530000}"/>
    <cellStyle name="Normal 20 4 2 2 4" xfId="18006" xr:uid="{00000000-0005-0000-0000-000042530000}"/>
    <cellStyle name="Normal 20 4 2 2 4 2" xfId="44918" xr:uid="{00000000-0005-0000-0000-000043530000}"/>
    <cellStyle name="Normal 20 4 2 2 5" xfId="31484" xr:uid="{00000000-0005-0000-0000-000044530000}"/>
    <cellStyle name="Normal 20 4 2 3" xfId="11292" xr:uid="{00000000-0005-0000-0000-000045530000}"/>
    <cellStyle name="Normal 20 4 2 3 2" xfId="24726" xr:uid="{00000000-0005-0000-0000-000046530000}"/>
    <cellStyle name="Normal 20 4 2 3 2 2" xfId="51638" xr:uid="{00000000-0005-0000-0000-000047530000}"/>
    <cellStyle name="Normal 20 4 2 3 3" xfId="38204" xr:uid="{00000000-0005-0000-0000-000048530000}"/>
    <cellStyle name="Normal 20 4 2 4" xfId="6814" xr:uid="{00000000-0005-0000-0000-000049530000}"/>
    <cellStyle name="Normal 20 4 2 4 2" xfId="20248" xr:uid="{00000000-0005-0000-0000-00004A530000}"/>
    <cellStyle name="Normal 20 4 2 4 2 2" xfId="47160" xr:uid="{00000000-0005-0000-0000-00004B530000}"/>
    <cellStyle name="Normal 20 4 2 4 3" xfId="33726" xr:uid="{00000000-0005-0000-0000-00004C530000}"/>
    <cellStyle name="Normal 20 4 2 5" xfId="15769" xr:uid="{00000000-0005-0000-0000-00004D530000}"/>
    <cellStyle name="Normal 20 4 2 5 2" xfId="42681" xr:uid="{00000000-0005-0000-0000-00004E530000}"/>
    <cellStyle name="Normal 20 4 2 6" xfId="29247" xr:uid="{00000000-0005-0000-0000-00004F530000}"/>
    <cellStyle name="Normal 20 4 3" xfId="3454" xr:uid="{00000000-0005-0000-0000-000050530000}"/>
    <cellStyle name="Normal 20 4 3 2" xfId="12411" xr:uid="{00000000-0005-0000-0000-000051530000}"/>
    <cellStyle name="Normal 20 4 3 2 2" xfId="25845" xr:uid="{00000000-0005-0000-0000-000052530000}"/>
    <cellStyle name="Normal 20 4 3 2 2 2" xfId="52757" xr:uid="{00000000-0005-0000-0000-000053530000}"/>
    <cellStyle name="Normal 20 4 3 2 3" xfId="39323" xr:uid="{00000000-0005-0000-0000-000054530000}"/>
    <cellStyle name="Normal 20 4 3 3" xfId="7933" xr:uid="{00000000-0005-0000-0000-000055530000}"/>
    <cellStyle name="Normal 20 4 3 3 2" xfId="21367" xr:uid="{00000000-0005-0000-0000-000056530000}"/>
    <cellStyle name="Normal 20 4 3 3 2 2" xfId="48279" xr:uid="{00000000-0005-0000-0000-000057530000}"/>
    <cellStyle name="Normal 20 4 3 3 3" xfId="34845" xr:uid="{00000000-0005-0000-0000-000058530000}"/>
    <cellStyle name="Normal 20 4 3 4" xfId="16888" xr:uid="{00000000-0005-0000-0000-000059530000}"/>
    <cellStyle name="Normal 20 4 3 4 2" xfId="43800" xr:uid="{00000000-0005-0000-0000-00005A530000}"/>
    <cellStyle name="Normal 20 4 3 5" xfId="30366" xr:uid="{00000000-0005-0000-0000-00005B530000}"/>
    <cellStyle name="Normal 20 4 4" xfId="10174" xr:uid="{00000000-0005-0000-0000-00005C530000}"/>
    <cellStyle name="Normal 20 4 4 2" xfId="23608" xr:uid="{00000000-0005-0000-0000-00005D530000}"/>
    <cellStyle name="Normal 20 4 4 2 2" xfId="50520" xr:uid="{00000000-0005-0000-0000-00005E530000}"/>
    <cellStyle name="Normal 20 4 4 3" xfId="37086" xr:uid="{00000000-0005-0000-0000-00005F530000}"/>
    <cellStyle name="Normal 20 4 5" xfId="5696" xr:uid="{00000000-0005-0000-0000-000060530000}"/>
    <cellStyle name="Normal 20 4 5 2" xfId="19130" xr:uid="{00000000-0005-0000-0000-000061530000}"/>
    <cellStyle name="Normal 20 4 5 2 2" xfId="46042" xr:uid="{00000000-0005-0000-0000-000062530000}"/>
    <cellStyle name="Normal 20 4 5 3" xfId="32608" xr:uid="{00000000-0005-0000-0000-000063530000}"/>
    <cellStyle name="Normal 20 4 6" xfId="14651" xr:uid="{00000000-0005-0000-0000-000064530000}"/>
    <cellStyle name="Normal 20 4 6 2" xfId="41563" xr:uid="{00000000-0005-0000-0000-000065530000}"/>
    <cellStyle name="Normal 20 4 7" xfId="28129" xr:uid="{00000000-0005-0000-0000-000066530000}"/>
    <cellStyle name="Normal 20 5" xfId="1440" xr:uid="{00000000-0005-0000-0000-000067530000}"/>
    <cellStyle name="Normal 20 5 2" xfId="2558" xr:uid="{00000000-0005-0000-0000-000068530000}"/>
    <cellStyle name="Normal 20 5 2 2" xfId="4795" xr:uid="{00000000-0005-0000-0000-000069530000}"/>
    <cellStyle name="Normal 20 5 2 2 2" xfId="13752" xr:uid="{00000000-0005-0000-0000-00006A530000}"/>
    <cellStyle name="Normal 20 5 2 2 2 2" xfId="27186" xr:uid="{00000000-0005-0000-0000-00006B530000}"/>
    <cellStyle name="Normal 20 5 2 2 2 2 2" xfId="54098" xr:uid="{00000000-0005-0000-0000-00006C530000}"/>
    <cellStyle name="Normal 20 5 2 2 2 3" xfId="40664" xr:uid="{00000000-0005-0000-0000-00006D530000}"/>
    <cellStyle name="Normal 20 5 2 2 3" xfId="9274" xr:uid="{00000000-0005-0000-0000-00006E530000}"/>
    <cellStyle name="Normal 20 5 2 2 3 2" xfId="22708" xr:uid="{00000000-0005-0000-0000-00006F530000}"/>
    <cellStyle name="Normal 20 5 2 2 3 2 2" xfId="49620" xr:uid="{00000000-0005-0000-0000-000070530000}"/>
    <cellStyle name="Normal 20 5 2 2 3 3" xfId="36186" xr:uid="{00000000-0005-0000-0000-000071530000}"/>
    <cellStyle name="Normal 20 5 2 2 4" xfId="18229" xr:uid="{00000000-0005-0000-0000-000072530000}"/>
    <cellStyle name="Normal 20 5 2 2 4 2" xfId="45141" xr:uid="{00000000-0005-0000-0000-000073530000}"/>
    <cellStyle name="Normal 20 5 2 2 5" xfId="31707" xr:uid="{00000000-0005-0000-0000-000074530000}"/>
    <cellStyle name="Normal 20 5 2 3" xfId="11515" xr:uid="{00000000-0005-0000-0000-000075530000}"/>
    <cellStyle name="Normal 20 5 2 3 2" xfId="24949" xr:uid="{00000000-0005-0000-0000-000076530000}"/>
    <cellStyle name="Normal 20 5 2 3 2 2" xfId="51861" xr:uid="{00000000-0005-0000-0000-000077530000}"/>
    <cellStyle name="Normal 20 5 2 3 3" xfId="38427" xr:uid="{00000000-0005-0000-0000-000078530000}"/>
    <cellStyle name="Normal 20 5 2 4" xfId="7037" xr:uid="{00000000-0005-0000-0000-000079530000}"/>
    <cellStyle name="Normal 20 5 2 4 2" xfId="20471" xr:uid="{00000000-0005-0000-0000-00007A530000}"/>
    <cellStyle name="Normal 20 5 2 4 2 2" xfId="47383" xr:uid="{00000000-0005-0000-0000-00007B530000}"/>
    <cellStyle name="Normal 20 5 2 4 3" xfId="33949" xr:uid="{00000000-0005-0000-0000-00007C530000}"/>
    <cellStyle name="Normal 20 5 2 5" xfId="15992" xr:uid="{00000000-0005-0000-0000-00007D530000}"/>
    <cellStyle name="Normal 20 5 2 5 2" xfId="42904" xr:uid="{00000000-0005-0000-0000-00007E530000}"/>
    <cellStyle name="Normal 20 5 2 6" xfId="29470" xr:uid="{00000000-0005-0000-0000-00007F530000}"/>
    <cellStyle name="Normal 20 5 3" xfId="3677" xr:uid="{00000000-0005-0000-0000-000080530000}"/>
    <cellStyle name="Normal 20 5 3 2" xfId="12634" xr:uid="{00000000-0005-0000-0000-000081530000}"/>
    <cellStyle name="Normal 20 5 3 2 2" xfId="26068" xr:uid="{00000000-0005-0000-0000-000082530000}"/>
    <cellStyle name="Normal 20 5 3 2 2 2" xfId="52980" xr:uid="{00000000-0005-0000-0000-000083530000}"/>
    <cellStyle name="Normal 20 5 3 2 3" xfId="39546" xr:uid="{00000000-0005-0000-0000-000084530000}"/>
    <cellStyle name="Normal 20 5 3 3" xfId="8156" xr:uid="{00000000-0005-0000-0000-000085530000}"/>
    <cellStyle name="Normal 20 5 3 3 2" xfId="21590" xr:uid="{00000000-0005-0000-0000-000086530000}"/>
    <cellStyle name="Normal 20 5 3 3 2 2" xfId="48502" xr:uid="{00000000-0005-0000-0000-000087530000}"/>
    <cellStyle name="Normal 20 5 3 3 3" xfId="35068" xr:uid="{00000000-0005-0000-0000-000088530000}"/>
    <cellStyle name="Normal 20 5 3 4" xfId="17111" xr:uid="{00000000-0005-0000-0000-000089530000}"/>
    <cellStyle name="Normal 20 5 3 4 2" xfId="44023" xr:uid="{00000000-0005-0000-0000-00008A530000}"/>
    <cellStyle name="Normal 20 5 3 5" xfId="30589" xr:uid="{00000000-0005-0000-0000-00008B530000}"/>
    <cellStyle name="Normal 20 5 4" xfId="10397" xr:uid="{00000000-0005-0000-0000-00008C530000}"/>
    <cellStyle name="Normal 20 5 4 2" xfId="23831" xr:uid="{00000000-0005-0000-0000-00008D530000}"/>
    <cellStyle name="Normal 20 5 4 2 2" xfId="50743" xr:uid="{00000000-0005-0000-0000-00008E530000}"/>
    <cellStyle name="Normal 20 5 4 3" xfId="37309" xr:uid="{00000000-0005-0000-0000-00008F530000}"/>
    <cellStyle name="Normal 20 5 5" xfId="5919" xr:uid="{00000000-0005-0000-0000-000090530000}"/>
    <cellStyle name="Normal 20 5 5 2" xfId="19353" xr:uid="{00000000-0005-0000-0000-000091530000}"/>
    <cellStyle name="Normal 20 5 5 2 2" xfId="46265" xr:uid="{00000000-0005-0000-0000-000092530000}"/>
    <cellStyle name="Normal 20 5 5 3" xfId="32831" xr:uid="{00000000-0005-0000-0000-000093530000}"/>
    <cellStyle name="Normal 20 5 6" xfId="14874" xr:uid="{00000000-0005-0000-0000-000094530000}"/>
    <cellStyle name="Normal 20 5 6 2" xfId="41786" xr:uid="{00000000-0005-0000-0000-000095530000}"/>
    <cellStyle name="Normal 20 5 7" xfId="28352" xr:uid="{00000000-0005-0000-0000-000096530000}"/>
    <cellStyle name="Normal 20 6" xfId="1888" xr:uid="{00000000-0005-0000-0000-000097530000}"/>
    <cellStyle name="Normal 20 6 2" xfId="4125" xr:uid="{00000000-0005-0000-0000-000098530000}"/>
    <cellStyle name="Normal 20 6 2 2" xfId="13082" xr:uid="{00000000-0005-0000-0000-000099530000}"/>
    <cellStyle name="Normal 20 6 2 2 2" xfId="26516" xr:uid="{00000000-0005-0000-0000-00009A530000}"/>
    <cellStyle name="Normal 20 6 2 2 2 2" xfId="53428" xr:uid="{00000000-0005-0000-0000-00009B530000}"/>
    <cellStyle name="Normal 20 6 2 2 3" xfId="39994" xr:uid="{00000000-0005-0000-0000-00009C530000}"/>
    <cellStyle name="Normal 20 6 2 3" xfId="8604" xr:uid="{00000000-0005-0000-0000-00009D530000}"/>
    <cellStyle name="Normal 20 6 2 3 2" xfId="22038" xr:uid="{00000000-0005-0000-0000-00009E530000}"/>
    <cellStyle name="Normal 20 6 2 3 2 2" xfId="48950" xr:uid="{00000000-0005-0000-0000-00009F530000}"/>
    <cellStyle name="Normal 20 6 2 3 3" xfId="35516" xr:uid="{00000000-0005-0000-0000-0000A0530000}"/>
    <cellStyle name="Normal 20 6 2 4" xfId="17559" xr:uid="{00000000-0005-0000-0000-0000A1530000}"/>
    <cellStyle name="Normal 20 6 2 4 2" xfId="44471" xr:uid="{00000000-0005-0000-0000-0000A2530000}"/>
    <cellStyle name="Normal 20 6 2 5" xfId="31037" xr:uid="{00000000-0005-0000-0000-0000A3530000}"/>
    <cellStyle name="Normal 20 6 3" xfId="10845" xr:uid="{00000000-0005-0000-0000-0000A4530000}"/>
    <cellStyle name="Normal 20 6 3 2" xfId="24279" xr:uid="{00000000-0005-0000-0000-0000A5530000}"/>
    <cellStyle name="Normal 20 6 3 2 2" xfId="51191" xr:uid="{00000000-0005-0000-0000-0000A6530000}"/>
    <cellStyle name="Normal 20 6 3 3" xfId="37757" xr:uid="{00000000-0005-0000-0000-0000A7530000}"/>
    <cellStyle name="Normal 20 6 4" xfId="6367" xr:uid="{00000000-0005-0000-0000-0000A8530000}"/>
    <cellStyle name="Normal 20 6 4 2" xfId="19801" xr:uid="{00000000-0005-0000-0000-0000A9530000}"/>
    <cellStyle name="Normal 20 6 4 2 2" xfId="46713" xr:uid="{00000000-0005-0000-0000-0000AA530000}"/>
    <cellStyle name="Normal 20 6 4 3" xfId="33279" xr:uid="{00000000-0005-0000-0000-0000AB530000}"/>
    <cellStyle name="Normal 20 6 5" xfId="15322" xr:uid="{00000000-0005-0000-0000-0000AC530000}"/>
    <cellStyle name="Normal 20 6 5 2" xfId="42234" xr:uid="{00000000-0005-0000-0000-0000AD530000}"/>
    <cellStyle name="Normal 20 6 6" xfId="28800" xr:uid="{00000000-0005-0000-0000-0000AE530000}"/>
    <cellStyle name="Normal 20 7" xfId="3007" xr:uid="{00000000-0005-0000-0000-0000AF530000}"/>
    <cellStyle name="Normal 20 7 2" xfId="11964" xr:uid="{00000000-0005-0000-0000-0000B0530000}"/>
    <cellStyle name="Normal 20 7 2 2" xfId="25398" xr:uid="{00000000-0005-0000-0000-0000B1530000}"/>
    <cellStyle name="Normal 20 7 2 2 2" xfId="52310" xr:uid="{00000000-0005-0000-0000-0000B2530000}"/>
    <cellStyle name="Normal 20 7 2 3" xfId="38876" xr:uid="{00000000-0005-0000-0000-0000B3530000}"/>
    <cellStyle name="Normal 20 7 3" xfId="7486" xr:uid="{00000000-0005-0000-0000-0000B4530000}"/>
    <cellStyle name="Normal 20 7 3 2" xfId="20920" xr:uid="{00000000-0005-0000-0000-0000B5530000}"/>
    <cellStyle name="Normal 20 7 3 2 2" xfId="47832" xr:uid="{00000000-0005-0000-0000-0000B6530000}"/>
    <cellStyle name="Normal 20 7 3 3" xfId="34398" xr:uid="{00000000-0005-0000-0000-0000B7530000}"/>
    <cellStyle name="Normal 20 7 4" xfId="16441" xr:uid="{00000000-0005-0000-0000-0000B8530000}"/>
    <cellStyle name="Normal 20 7 4 2" xfId="43353" xr:uid="{00000000-0005-0000-0000-0000B9530000}"/>
    <cellStyle name="Normal 20 7 5" xfId="29919" xr:uid="{00000000-0005-0000-0000-0000BA530000}"/>
    <cellStyle name="Normal 20 8" xfId="9727" xr:uid="{00000000-0005-0000-0000-0000BB530000}"/>
    <cellStyle name="Normal 20 8 2" xfId="23161" xr:uid="{00000000-0005-0000-0000-0000BC530000}"/>
    <cellStyle name="Normal 20 8 2 2" xfId="50073" xr:uid="{00000000-0005-0000-0000-0000BD530000}"/>
    <cellStyle name="Normal 20 8 3" xfId="36639" xr:uid="{00000000-0005-0000-0000-0000BE530000}"/>
    <cellStyle name="Normal 20 9" xfId="5249" xr:uid="{00000000-0005-0000-0000-0000BF530000}"/>
    <cellStyle name="Normal 20 9 2" xfId="18683" xr:uid="{00000000-0005-0000-0000-0000C0530000}"/>
    <cellStyle name="Normal 20 9 2 2" xfId="45595" xr:uid="{00000000-0005-0000-0000-0000C1530000}"/>
    <cellStyle name="Normal 20 9 3" xfId="32161" xr:uid="{00000000-0005-0000-0000-0000C2530000}"/>
    <cellStyle name="Normal 21" xfId="868" xr:uid="{00000000-0005-0000-0000-0000C3530000}"/>
    <cellStyle name="Normal 21 10" xfId="27826" xr:uid="{00000000-0005-0000-0000-0000C4530000}"/>
    <cellStyle name="Normal 21 2" xfId="1136" xr:uid="{00000000-0005-0000-0000-0000C5530000}"/>
    <cellStyle name="Normal 21 2 2" xfId="1807" xr:uid="{00000000-0005-0000-0000-0000C6530000}"/>
    <cellStyle name="Normal 21 2 2 2" xfId="2925" xr:uid="{00000000-0005-0000-0000-0000C7530000}"/>
    <cellStyle name="Normal 21 2 2 2 2" xfId="5162" xr:uid="{00000000-0005-0000-0000-0000C8530000}"/>
    <cellStyle name="Normal 21 2 2 2 2 2" xfId="14119" xr:uid="{00000000-0005-0000-0000-0000C9530000}"/>
    <cellStyle name="Normal 21 2 2 2 2 2 2" xfId="27553" xr:uid="{00000000-0005-0000-0000-0000CA530000}"/>
    <cellStyle name="Normal 21 2 2 2 2 2 2 2" xfId="54465" xr:uid="{00000000-0005-0000-0000-0000CB530000}"/>
    <cellStyle name="Normal 21 2 2 2 2 2 3" xfId="41031" xr:uid="{00000000-0005-0000-0000-0000CC530000}"/>
    <cellStyle name="Normal 21 2 2 2 2 3" xfId="9641" xr:uid="{00000000-0005-0000-0000-0000CD530000}"/>
    <cellStyle name="Normal 21 2 2 2 2 3 2" xfId="23075" xr:uid="{00000000-0005-0000-0000-0000CE530000}"/>
    <cellStyle name="Normal 21 2 2 2 2 3 2 2" xfId="49987" xr:uid="{00000000-0005-0000-0000-0000CF530000}"/>
    <cellStyle name="Normal 21 2 2 2 2 3 3" xfId="36553" xr:uid="{00000000-0005-0000-0000-0000D0530000}"/>
    <cellStyle name="Normal 21 2 2 2 2 4" xfId="18596" xr:uid="{00000000-0005-0000-0000-0000D1530000}"/>
    <cellStyle name="Normal 21 2 2 2 2 4 2" xfId="45508" xr:uid="{00000000-0005-0000-0000-0000D2530000}"/>
    <cellStyle name="Normal 21 2 2 2 2 5" xfId="32074" xr:uid="{00000000-0005-0000-0000-0000D3530000}"/>
    <cellStyle name="Normal 21 2 2 2 3" xfId="11882" xr:uid="{00000000-0005-0000-0000-0000D4530000}"/>
    <cellStyle name="Normal 21 2 2 2 3 2" xfId="25316" xr:uid="{00000000-0005-0000-0000-0000D5530000}"/>
    <cellStyle name="Normal 21 2 2 2 3 2 2" xfId="52228" xr:uid="{00000000-0005-0000-0000-0000D6530000}"/>
    <cellStyle name="Normal 21 2 2 2 3 3" xfId="38794" xr:uid="{00000000-0005-0000-0000-0000D7530000}"/>
    <cellStyle name="Normal 21 2 2 2 4" xfId="7404" xr:uid="{00000000-0005-0000-0000-0000D8530000}"/>
    <cellStyle name="Normal 21 2 2 2 4 2" xfId="20838" xr:uid="{00000000-0005-0000-0000-0000D9530000}"/>
    <cellStyle name="Normal 21 2 2 2 4 2 2" xfId="47750" xr:uid="{00000000-0005-0000-0000-0000DA530000}"/>
    <cellStyle name="Normal 21 2 2 2 4 3" xfId="34316" xr:uid="{00000000-0005-0000-0000-0000DB530000}"/>
    <cellStyle name="Normal 21 2 2 2 5" xfId="16359" xr:uid="{00000000-0005-0000-0000-0000DC530000}"/>
    <cellStyle name="Normal 21 2 2 2 5 2" xfId="43271" xr:uid="{00000000-0005-0000-0000-0000DD530000}"/>
    <cellStyle name="Normal 21 2 2 2 6" xfId="29837" xr:uid="{00000000-0005-0000-0000-0000DE530000}"/>
    <cellStyle name="Normal 21 2 2 3" xfId="4044" xr:uid="{00000000-0005-0000-0000-0000DF530000}"/>
    <cellStyle name="Normal 21 2 2 3 2" xfId="13001" xr:uid="{00000000-0005-0000-0000-0000E0530000}"/>
    <cellStyle name="Normal 21 2 2 3 2 2" xfId="26435" xr:uid="{00000000-0005-0000-0000-0000E1530000}"/>
    <cellStyle name="Normal 21 2 2 3 2 2 2" xfId="53347" xr:uid="{00000000-0005-0000-0000-0000E2530000}"/>
    <cellStyle name="Normal 21 2 2 3 2 3" xfId="39913" xr:uid="{00000000-0005-0000-0000-0000E3530000}"/>
    <cellStyle name="Normal 21 2 2 3 3" xfId="8523" xr:uid="{00000000-0005-0000-0000-0000E4530000}"/>
    <cellStyle name="Normal 21 2 2 3 3 2" xfId="21957" xr:uid="{00000000-0005-0000-0000-0000E5530000}"/>
    <cellStyle name="Normal 21 2 2 3 3 2 2" xfId="48869" xr:uid="{00000000-0005-0000-0000-0000E6530000}"/>
    <cellStyle name="Normal 21 2 2 3 3 3" xfId="35435" xr:uid="{00000000-0005-0000-0000-0000E7530000}"/>
    <cellStyle name="Normal 21 2 2 3 4" xfId="17478" xr:uid="{00000000-0005-0000-0000-0000E8530000}"/>
    <cellStyle name="Normal 21 2 2 3 4 2" xfId="44390" xr:uid="{00000000-0005-0000-0000-0000E9530000}"/>
    <cellStyle name="Normal 21 2 2 3 5" xfId="30956" xr:uid="{00000000-0005-0000-0000-0000EA530000}"/>
    <cellStyle name="Normal 21 2 2 4" xfId="10764" xr:uid="{00000000-0005-0000-0000-0000EB530000}"/>
    <cellStyle name="Normal 21 2 2 4 2" xfId="24198" xr:uid="{00000000-0005-0000-0000-0000EC530000}"/>
    <cellStyle name="Normal 21 2 2 4 2 2" xfId="51110" xr:uid="{00000000-0005-0000-0000-0000ED530000}"/>
    <cellStyle name="Normal 21 2 2 4 3" xfId="37676" xr:uid="{00000000-0005-0000-0000-0000EE530000}"/>
    <cellStyle name="Normal 21 2 2 5" xfId="6286" xr:uid="{00000000-0005-0000-0000-0000EF530000}"/>
    <cellStyle name="Normal 21 2 2 5 2" xfId="19720" xr:uid="{00000000-0005-0000-0000-0000F0530000}"/>
    <cellStyle name="Normal 21 2 2 5 2 2" xfId="46632" xr:uid="{00000000-0005-0000-0000-0000F1530000}"/>
    <cellStyle name="Normal 21 2 2 5 3" xfId="33198" xr:uid="{00000000-0005-0000-0000-0000F2530000}"/>
    <cellStyle name="Normal 21 2 2 6" xfId="15241" xr:uid="{00000000-0005-0000-0000-0000F3530000}"/>
    <cellStyle name="Normal 21 2 2 6 2" xfId="42153" xr:uid="{00000000-0005-0000-0000-0000F4530000}"/>
    <cellStyle name="Normal 21 2 2 7" xfId="28719" xr:uid="{00000000-0005-0000-0000-0000F5530000}"/>
    <cellStyle name="Normal 21 2 3" xfId="2255" xr:uid="{00000000-0005-0000-0000-0000F6530000}"/>
    <cellStyle name="Normal 21 2 3 2" xfId="4492" xr:uid="{00000000-0005-0000-0000-0000F7530000}"/>
    <cellStyle name="Normal 21 2 3 2 2" xfId="13449" xr:uid="{00000000-0005-0000-0000-0000F8530000}"/>
    <cellStyle name="Normal 21 2 3 2 2 2" xfId="26883" xr:uid="{00000000-0005-0000-0000-0000F9530000}"/>
    <cellStyle name="Normal 21 2 3 2 2 2 2" xfId="53795" xr:uid="{00000000-0005-0000-0000-0000FA530000}"/>
    <cellStyle name="Normal 21 2 3 2 2 3" xfId="40361" xr:uid="{00000000-0005-0000-0000-0000FB530000}"/>
    <cellStyle name="Normal 21 2 3 2 3" xfId="8971" xr:uid="{00000000-0005-0000-0000-0000FC530000}"/>
    <cellStyle name="Normal 21 2 3 2 3 2" xfId="22405" xr:uid="{00000000-0005-0000-0000-0000FD530000}"/>
    <cellStyle name="Normal 21 2 3 2 3 2 2" xfId="49317" xr:uid="{00000000-0005-0000-0000-0000FE530000}"/>
    <cellStyle name="Normal 21 2 3 2 3 3" xfId="35883" xr:uid="{00000000-0005-0000-0000-0000FF530000}"/>
    <cellStyle name="Normal 21 2 3 2 4" xfId="17926" xr:uid="{00000000-0005-0000-0000-000000540000}"/>
    <cellStyle name="Normal 21 2 3 2 4 2" xfId="44838" xr:uid="{00000000-0005-0000-0000-000001540000}"/>
    <cellStyle name="Normal 21 2 3 2 5" xfId="31404" xr:uid="{00000000-0005-0000-0000-000002540000}"/>
    <cellStyle name="Normal 21 2 3 3" xfId="11212" xr:uid="{00000000-0005-0000-0000-000003540000}"/>
    <cellStyle name="Normal 21 2 3 3 2" xfId="24646" xr:uid="{00000000-0005-0000-0000-000004540000}"/>
    <cellStyle name="Normal 21 2 3 3 2 2" xfId="51558" xr:uid="{00000000-0005-0000-0000-000005540000}"/>
    <cellStyle name="Normal 21 2 3 3 3" xfId="38124" xr:uid="{00000000-0005-0000-0000-000006540000}"/>
    <cellStyle name="Normal 21 2 3 4" xfId="6734" xr:uid="{00000000-0005-0000-0000-000007540000}"/>
    <cellStyle name="Normal 21 2 3 4 2" xfId="20168" xr:uid="{00000000-0005-0000-0000-000008540000}"/>
    <cellStyle name="Normal 21 2 3 4 2 2" xfId="47080" xr:uid="{00000000-0005-0000-0000-000009540000}"/>
    <cellStyle name="Normal 21 2 3 4 3" xfId="33646" xr:uid="{00000000-0005-0000-0000-00000A540000}"/>
    <cellStyle name="Normal 21 2 3 5" xfId="15689" xr:uid="{00000000-0005-0000-0000-00000B540000}"/>
    <cellStyle name="Normal 21 2 3 5 2" xfId="42601" xr:uid="{00000000-0005-0000-0000-00000C540000}"/>
    <cellStyle name="Normal 21 2 3 6" xfId="29167" xr:uid="{00000000-0005-0000-0000-00000D540000}"/>
    <cellStyle name="Normal 21 2 4" xfId="3374" xr:uid="{00000000-0005-0000-0000-00000E540000}"/>
    <cellStyle name="Normal 21 2 4 2" xfId="12331" xr:uid="{00000000-0005-0000-0000-00000F540000}"/>
    <cellStyle name="Normal 21 2 4 2 2" xfId="25765" xr:uid="{00000000-0005-0000-0000-000010540000}"/>
    <cellStyle name="Normal 21 2 4 2 2 2" xfId="52677" xr:uid="{00000000-0005-0000-0000-000011540000}"/>
    <cellStyle name="Normal 21 2 4 2 3" xfId="39243" xr:uid="{00000000-0005-0000-0000-000012540000}"/>
    <cellStyle name="Normal 21 2 4 3" xfId="7853" xr:uid="{00000000-0005-0000-0000-000013540000}"/>
    <cellStyle name="Normal 21 2 4 3 2" xfId="21287" xr:uid="{00000000-0005-0000-0000-000014540000}"/>
    <cellStyle name="Normal 21 2 4 3 2 2" xfId="48199" xr:uid="{00000000-0005-0000-0000-000015540000}"/>
    <cellStyle name="Normal 21 2 4 3 3" xfId="34765" xr:uid="{00000000-0005-0000-0000-000016540000}"/>
    <cellStyle name="Normal 21 2 4 4" xfId="16808" xr:uid="{00000000-0005-0000-0000-000017540000}"/>
    <cellStyle name="Normal 21 2 4 4 2" xfId="43720" xr:uid="{00000000-0005-0000-0000-000018540000}"/>
    <cellStyle name="Normal 21 2 4 5" xfId="30286" xr:uid="{00000000-0005-0000-0000-000019540000}"/>
    <cellStyle name="Normal 21 2 5" xfId="10094" xr:uid="{00000000-0005-0000-0000-00001A540000}"/>
    <cellStyle name="Normal 21 2 5 2" xfId="23528" xr:uid="{00000000-0005-0000-0000-00001B540000}"/>
    <cellStyle name="Normal 21 2 5 2 2" xfId="50440" xr:uid="{00000000-0005-0000-0000-00001C540000}"/>
    <cellStyle name="Normal 21 2 5 3" xfId="37006" xr:uid="{00000000-0005-0000-0000-00001D540000}"/>
    <cellStyle name="Normal 21 2 6" xfId="5616" xr:uid="{00000000-0005-0000-0000-00001E540000}"/>
    <cellStyle name="Normal 21 2 6 2" xfId="19050" xr:uid="{00000000-0005-0000-0000-00001F540000}"/>
    <cellStyle name="Normal 21 2 6 2 2" xfId="45962" xr:uid="{00000000-0005-0000-0000-000020540000}"/>
    <cellStyle name="Normal 21 2 6 3" xfId="32528" xr:uid="{00000000-0005-0000-0000-000021540000}"/>
    <cellStyle name="Normal 21 2 7" xfId="14571" xr:uid="{00000000-0005-0000-0000-000022540000}"/>
    <cellStyle name="Normal 21 2 7 2" xfId="41483" xr:uid="{00000000-0005-0000-0000-000023540000}"/>
    <cellStyle name="Normal 21 2 8" xfId="28049" xr:uid="{00000000-0005-0000-0000-000024540000}"/>
    <cellStyle name="Normal 21 3" xfId="1361" xr:uid="{00000000-0005-0000-0000-000025540000}"/>
    <cellStyle name="Normal 21 3 2" xfId="2479" xr:uid="{00000000-0005-0000-0000-000026540000}"/>
    <cellStyle name="Normal 21 3 2 2" xfId="4716" xr:uid="{00000000-0005-0000-0000-000027540000}"/>
    <cellStyle name="Normal 21 3 2 2 2" xfId="13673" xr:uid="{00000000-0005-0000-0000-000028540000}"/>
    <cellStyle name="Normal 21 3 2 2 2 2" xfId="27107" xr:uid="{00000000-0005-0000-0000-000029540000}"/>
    <cellStyle name="Normal 21 3 2 2 2 2 2" xfId="54019" xr:uid="{00000000-0005-0000-0000-00002A540000}"/>
    <cellStyle name="Normal 21 3 2 2 2 3" xfId="40585" xr:uid="{00000000-0005-0000-0000-00002B540000}"/>
    <cellStyle name="Normal 21 3 2 2 3" xfId="9195" xr:uid="{00000000-0005-0000-0000-00002C540000}"/>
    <cellStyle name="Normal 21 3 2 2 3 2" xfId="22629" xr:uid="{00000000-0005-0000-0000-00002D540000}"/>
    <cellStyle name="Normal 21 3 2 2 3 2 2" xfId="49541" xr:uid="{00000000-0005-0000-0000-00002E540000}"/>
    <cellStyle name="Normal 21 3 2 2 3 3" xfId="36107" xr:uid="{00000000-0005-0000-0000-00002F540000}"/>
    <cellStyle name="Normal 21 3 2 2 4" xfId="18150" xr:uid="{00000000-0005-0000-0000-000030540000}"/>
    <cellStyle name="Normal 21 3 2 2 4 2" xfId="45062" xr:uid="{00000000-0005-0000-0000-000031540000}"/>
    <cellStyle name="Normal 21 3 2 2 5" xfId="31628" xr:uid="{00000000-0005-0000-0000-000032540000}"/>
    <cellStyle name="Normal 21 3 2 3" xfId="11436" xr:uid="{00000000-0005-0000-0000-000033540000}"/>
    <cellStyle name="Normal 21 3 2 3 2" xfId="24870" xr:uid="{00000000-0005-0000-0000-000034540000}"/>
    <cellStyle name="Normal 21 3 2 3 2 2" xfId="51782" xr:uid="{00000000-0005-0000-0000-000035540000}"/>
    <cellStyle name="Normal 21 3 2 3 3" xfId="38348" xr:uid="{00000000-0005-0000-0000-000036540000}"/>
    <cellStyle name="Normal 21 3 2 4" xfId="6958" xr:uid="{00000000-0005-0000-0000-000037540000}"/>
    <cellStyle name="Normal 21 3 2 4 2" xfId="20392" xr:uid="{00000000-0005-0000-0000-000038540000}"/>
    <cellStyle name="Normal 21 3 2 4 2 2" xfId="47304" xr:uid="{00000000-0005-0000-0000-000039540000}"/>
    <cellStyle name="Normal 21 3 2 4 3" xfId="33870" xr:uid="{00000000-0005-0000-0000-00003A540000}"/>
    <cellStyle name="Normal 21 3 2 5" xfId="15913" xr:uid="{00000000-0005-0000-0000-00003B540000}"/>
    <cellStyle name="Normal 21 3 2 5 2" xfId="42825" xr:uid="{00000000-0005-0000-0000-00003C540000}"/>
    <cellStyle name="Normal 21 3 2 6" xfId="29391" xr:uid="{00000000-0005-0000-0000-00003D540000}"/>
    <cellStyle name="Normal 21 3 3" xfId="3598" xr:uid="{00000000-0005-0000-0000-00003E540000}"/>
    <cellStyle name="Normal 21 3 3 2" xfId="12555" xr:uid="{00000000-0005-0000-0000-00003F540000}"/>
    <cellStyle name="Normal 21 3 3 2 2" xfId="25989" xr:uid="{00000000-0005-0000-0000-000040540000}"/>
    <cellStyle name="Normal 21 3 3 2 2 2" xfId="52901" xr:uid="{00000000-0005-0000-0000-000041540000}"/>
    <cellStyle name="Normal 21 3 3 2 3" xfId="39467" xr:uid="{00000000-0005-0000-0000-000042540000}"/>
    <cellStyle name="Normal 21 3 3 3" xfId="8077" xr:uid="{00000000-0005-0000-0000-000043540000}"/>
    <cellStyle name="Normal 21 3 3 3 2" xfId="21511" xr:uid="{00000000-0005-0000-0000-000044540000}"/>
    <cellStyle name="Normal 21 3 3 3 2 2" xfId="48423" xr:uid="{00000000-0005-0000-0000-000045540000}"/>
    <cellStyle name="Normal 21 3 3 3 3" xfId="34989" xr:uid="{00000000-0005-0000-0000-000046540000}"/>
    <cellStyle name="Normal 21 3 3 4" xfId="17032" xr:uid="{00000000-0005-0000-0000-000047540000}"/>
    <cellStyle name="Normal 21 3 3 4 2" xfId="43944" xr:uid="{00000000-0005-0000-0000-000048540000}"/>
    <cellStyle name="Normal 21 3 3 5" xfId="30510" xr:uid="{00000000-0005-0000-0000-000049540000}"/>
    <cellStyle name="Normal 21 3 4" xfId="10318" xr:uid="{00000000-0005-0000-0000-00004A540000}"/>
    <cellStyle name="Normal 21 3 4 2" xfId="23752" xr:uid="{00000000-0005-0000-0000-00004B540000}"/>
    <cellStyle name="Normal 21 3 4 2 2" xfId="50664" xr:uid="{00000000-0005-0000-0000-00004C540000}"/>
    <cellStyle name="Normal 21 3 4 3" xfId="37230" xr:uid="{00000000-0005-0000-0000-00004D540000}"/>
    <cellStyle name="Normal 21 3 5" xfId="5840" xr:uid="{00000000-0005-0000-0000-00004E540000}"/>
    <cellStyle name="Normal 21 3 5 2" xfId="19274" xr:uid="{00000000-0005-0000-0000-00004F540000}"/>
    <cellStyle name="Normal 21 3 5 2 2" xfId="46186" xr:uid="{00000000-0005-0000-0000-000050540000}"/>
    <cellStyle name="Normal 21 3 5 3" xfId="32752" xr:uid="{00000000-0005-0000-0000-000051540000}"/>
    <cellStyle name="Normal 21 3 6" xfId="14795" xr:uid="{00000000-0005-0000-0000-000052540000}"/>
    <cellStyle name="Normal 21 3 6 2" xfId="41707" xr:uid="{00000000-0005-0000-0000-000053540000}"/>
    <cellStyle name="Normal 21 3 7" xfId="28273" xr:uid="{00000000-0005-0000-0000-000054540000}"/>
    <cellStyle name="Normal 21 4" xfId="1584" xr:uid="{00000000-0005-0000-0000-000055540000}"/>
    <cellStyle name="Normal 21 4 2" xfId="2702" xr:uid="{00000000-0005-0000-0000-000056540000}"/>
    <cellStyle name="Normal 21 4 2 2" xfId="4939" xr:uid="{00000000-0005-0000-0000-000057540000}"/>
    <cellStyle name="Normal 21 4 2 2 2" xfId="13896" xr:uid="{00000000-0005-0000-0000-000058540000}"/>
    <cellStyle name="Normal 21 4 2 2 2 2" xfId="27330" xr:uid="{00000000-0005-0000-0000-000059540000}"/>
    <cellStyle name="Normal 21 4 2 2 2 2 2" xfId="54242" xr:uid="{00000000-0005-0000-0000-00005A540000}"/>
    <cellStyle name="Normal 21 4 2 2 2 3" xfId="40808" xr:uid="{00000000-0005-0000-0000-00005B540000}"/>
    <cellStyle name="Normal 21 4 2 2 3" xfId="9418" xr:uid="{00000000-0005-0000-0000-00005C540000}"/>
    <cellStyle name="Normal 21 4 2 2 3 2" xfId="22852" xr:uid="{00000000-0005-0000-0000-00005D540000}"/>
    <cellStyle name="Normal 21 4 2 2 3 2 2" xfId="49764" xr:uid="{00000000-0005-0000-0000-00005E540000}"/>
    <cellStyle name="Normal 21 4 2 2 3 3" xfId="36330" xr:uid="{00000000-0005-0000-0000-00005F540000}"/>
    <cellStyle name="Normal 21 4 2 2 4" xfId="18373" xr:uid="{00000000-0005-0000-0000-000060540000}"/>
    <cellStyle name="Normal 21 4 2 2 4 2" xfId="45285" xr:uid="{00000000-0005-0000-0000-000061540000}"/>
    <cellStyle name="Normal 21 4 2 2 5" xfId="31851" xr:uid="{00000000-0005-0000-0000-000062540000}"/>
    <cellStyle name="Normal 21 4 2 3" xfId="11659" xr:uid="{00000000-0005-0000-0000-000063540000}"/>
    <cellStyle name="Normal 21 4 2 3 2" xfId="25093" xr:uid="{00000000-0005-0000-0000-000064540000}"/>
    <cellStyle name="Normal 21 4 2 3 2 2" xfId="52005" xr:uid="{00000000-0005-0000-0000-000065540000}"/>
    <cellStyle name="Normal 21 4 2 3 3" xfId="38571" xr:uid="{00000000-0005-0000-0000-000066540000}"/>
    <cellStyle name="Normal 21 4 2 4" xfId="7181" xr:uid="{00000000-0005-0000-0000-000067540000}"/>
    <cellStyle name="Normal 21 4 2 4 2" xfId="20615" xr:uid="{00000000-0005-0000-0000-000068540000}"/>
    <cellStyle name="Normal 21 4 2 4 2 2" xfId="47527" xr:uid="{00000000-0005-0000-0000-000069540000}"/>
    <cellStyle name="Normal 21 4 2 4 3" xfId="34093" xr:uid="{00000000-0005-0000-0000-00006A540000}"/>
    <cellStyle name="Normal 21 4 2 5" xfId="16136" xr:uid="{00000000-0005-0000-0000-00006B540000}"/>
    <cellStyle name="Normal 21 4 2 5 2" xfId="43048" xr:uid="{00000000-0005-0000-0000-00006C540000}"/>
    <cellStyle name="Normal 21 4 2 6" xfId="29614" xr:uid="{00000000-0005-0000-0000-00006D540000}"/>
    <cellStyle name="Normal 21 4 3" xfId="3821" xr:uid="{00000000-0005-0000-0000-00006E540000}"/>
    <cellStyle name="Normal 21 4 3 2" xfId="12778" xr:uid="{00000000-0005-0000-0000-00006F540000}"/>
    <cellStyle name="Normal 21 4 3 2 2" xfId="26212" xr:uid="{00000000-0005-0000-0000-000070540000}"/>
    <cellStyle name="Normal 21 4 3 2 2 2" xfId="53124" xr:uid="{00000000-0005-0000-0000-000071540000}"/>
    <cellStyle name="Normal 21 4 3 2 3" xfId="39690" xr:uid="{00000000-0005-0000-0000-000072540000}"/>
    <cellStyle name="Normal 21 4 3 3" xfId="8300" xr:uid="{00000000-0005-0000-0000-000073540000}"/>
    <cellStyle name="Normal 21 4 3 3 2" xfId="21734" xr:uid="{00000000-0005-0000-0000-000074540000}"/>
    <cellStyle name="Normal 21 4 3 3 2 2" xfId="48646" xr:uid="{00000000-0005-0000-0000-000075540000}"/>
    <cellStyle name="Normal 21 4 3 3 3" xfId="35212" xr:uid="{00000000-0005-0000-0000-000076540000}"/>
    <cellStyle name="Normal 21 4 3 4" xfId="17255" xr:uid="{00000000-0005-0000-0000-000077540000}"/>
    <cellStyle name="Normal 21 4 3 4 2" xfId="44167" xr:uid="{00000000-0005-0000-0000-000078540000}"/>
    <cellStyle name="Normal 21 4 3 5" xfId="30733" xr:uid="{00000000-0005-0000-0000-000079540000}"/>
    <cellStyle name="Normal 21 4 4" xfId="10541" xr:uid="{00000000-0005-0000-0000-00007A540000}"/>
    <cellStyle name="Normal 21 4 4 2" xfId="23975" xr:uid="{00000000-0005-0000-0000-00007B540000}"/>
    <cellStyle name="Normal 21 4 4 2 2" xfId="50887" xr:uid="{00000000-0005-0000-0000-00007C540000}"/>
    <cellStyle name="Normal 21 4 4 3" xfId="37453" xr:uid="{00000000-0005-0000-0000-00007D540000}"/>
    <cellStyle name="Normal 21 4 5" xfId="6063" xr:uid="{00000000-0005-0000-0000-00007E540000}"/>
    <cellStyle name="Normal 21 4 5 2" xfId="19497" xr:uid="{00000000-0005-0000-0000-00007F540000}"/>
    <cellStyle name="Normal 21 4 5 2 2" xfId="46409" xr:uid="{00000000-0005-0000-0000-000080540000}"/>
    <cellStyle name="Normal 21 4 5 3" xfId="32975" xr:uid="{00000000-0005-0000-0000-000081540000}"/>
    <cellStyle name="Normal 21 4 6" xfId="15018" xr:uid="{00000000-0005-0000-0000-000082540000}"/>
    <cellStyle name="Normal 21 4 6 2" xfId="41930" xr:uid="{00000000-0005-0000-0000-000083540000}"/>
    <cellStyle name="Normal 21 4 7" xfId="28496" xr:uid="{00000000-0005-0000-0000-000084540000}"/>
    <cellStyle name="Normal 21 5" xfId="2032" xr:uid="{00000000-0005-0000-0000-000085540000}"/>
    <cellStyle name="Normal 21 5 2" xfId="4269" xr:uid="{00000000-0005-0000-0000-000086540000}"/>
    <cellStyle name="Normal 21 5 2 2" xfId="13226" xr:uid="{00000000-0005-0000-0000-000087540000}"/>
    <cellStyle name="Normal 21 5 2 2 2" xfId="26660" xr:uid="{00000000-0005-0000-0000-000088540000}"/>
    <cellStyle name="Normal 21 5 2 2 2 2" xfId="53572" xr:uid="{00000000-0005-0000-0000-000089540000}"/>
    <cellStyle name="Normal 21 5 2 2 3" xfId="40138" xr:uid="{00000000-0005-0000-0000-00008A540000}"/>
    <cellStyle name="Normal 21 5 2 3" xfId="8748" xr:uid="{00000000-0005-0000-0000-00008B540000}"/>
    <cellStyle name="Normal 21 5 2 3 2" xfId="22182" xr:uid="{00000000-0005-0000-0000-00008C540000}"/>
    <cellStyle name="Normal 21 5 2 3 2 2" xfId="49094" xr:uid="{00000000-0005-0000-0000-00008D540000}"/>
    <cellStyle name="Normal 21 5 2 3 3" xfId="35660" xr:uid="{00000000-0005-0000-0000-00008E540000}"/>
    <cellStyle name="Normal 21 5 2 4" xfId="17703" xr:uid="{00000000-0005-0000-0000-00008F540000}"/>
    <cellStyle name="Normal 21 5 2 4 2" xfId="44615" xr:uid="{00000000-0005-0000-0000-000090540000}"/>
    <cellStyle name="Normal 21 5 2 5" xfId="31181" xr:uid="{00000000-0005-0000-0000-000091540000}"/>
    <cellStyle name="Normal 21 5 3" xfId="10989" xr:uid="{00000000-0005-0000-0000-000092540000}"/>
    <cellStyle name="Normal 21 5 3 2" xfId="24423" xr:uid="{00000000-0005-0000-0000-000093540000}"/>
    <cellStyle name="Normal 21 5 3 2 2" xfId="51335" xr:uid="{00000000-0005-0000-0000-000094540000}"/>
    <cellStyle name="Normal 21 5 3 3" xfId="37901" xr:uid="{00000000-0005-0000-0000-000095540000}"/>
    <cellStyle name="Normal 21 5 4" xfId="6511" xr:uid="{00000000-0005-0000-0000-000096540000}"/>
    <cellStyle name="Normal 21 5 4 2" xfId="19945" xr:uid="{00000000-0005-0000-0000-000097540000}"/>
    <cellStyle name="Normal 21 5 4 2 2" xfId="46857" xr:uid="{00000000-0005-0000-0000-000098540000}"/>
    <cellStyle name="Normal 21 5 4 3" xfId="33423" xr:uid="{00000000-0005-0000-0000-000099540000}"/>
    <cellStyle name="Normal 21 5 5" xfId="15466" xr:uid="{00000000-0005-0000-0000-00009A540000}"/>
    <cellStyle name="Normal 21 5 5 2" xfId="42378" xr:uid="{00000000-0005-0000-0000-00009B540000}"/>
    <cellStyle name="Normal 21 5 6" xfId="28944" xr:uid="{00000000-0005-0000-0000-00009C540000}"/>
    <cellStyle name="Normal 21 6" xfId="3151" xr:uid="{00000000-0005-0000-0000-00009D540000}"/>
    <cellStyle name="Normal 21 6 2" xfId="12108" xr:uid="{00000000-0005-0000-0000-00009E540000}"/>
    <cellStyle name="Normal 21 6 2 2" xfId="25542" xr:uid="{00000000-0005-0000-0000-00009F540000}"/>
    <cellStyle name="Normal 21 6 2 2 2" xfId="52454" xr:uid="{00000000-0005-0000-0000-0000A0540000}"/>
    <cellStyle name="Normal 21 6 2 3" xfId="39020" xr:uid="{00000000-0005-0000-0000-0000A1540000}"/>
    <cellStyle name="Normal 21 6 3" xfId="7630" xr:uid="{00000000-0005-0000-0000-0000A2540000}"/>
    <cellStyle name="Normal 21 6 3 2" xfId="21064" xr:uid="{00000000-0005-0000-0000-0000A3540000}"/>
    <cellStyle name="Normal 21 6 3 2 2" xfId="47976" xr:uid="{00000000-0005-0000-0000-0000A4540000}"/>
    <cellStyle name="Normal 21 6 3 3" xfId="34542" xr:uid="{00000000-0005-0000-0000-0000A5540000}"/>
    <cellStyle name="Normal 21 6 4" xfId="16585" xr:uid="{00000000-0005-0000-0000-0000A6540000}"/>
    <cellStyle name="Normal 21 6 4 2" xfId="43497" xr:uid="{00000000-0005-0000-0000-0000A7540000}"/>
    <cellStyle name="Normal 21 6 5" xfId="30063" xr:uid="{00000000-0005-0000-0000-0000A8540000}"/>
    <cellStyle name="Normal 21 7" xfId="9871" xr:uid="{00000000-0005-0000-0000-0000A9540000}"/>
    <cellStyle name="Normal 21 7 2" xfId="23305" xr:uid="{00000000-0005-0000-0000-0000AA540000}"/>
    <cellStyle name="Normal 21 7 2 2" xfId="50217" xr:uid="{00000000-0005-0000-0000-0000AB540000}"/>
    <cellStyle name="Normal 21 7 3" xfId="36783" xr:uid="{00000000-0005-0000-0000-0000AC540000}"/>
    <cellStyle name="Normal 21 8" xfId="5393" xr:uid="{00000000-0005-0000-0000-0000AD540000}"/>
    <cellStyle name="Normal 21 8 2" xfId="18827" xr:uid="{00000000-0005-0000-0000-0000AE540000}"/>
    <cellStyle name="Normal 21 8 2 2" xfId="45739" xr:uid="{00000000-0005-0000-0000-0000AF540000}"/>
    <cellStyle name="Normal 21 8 3" xfId="32305" xr:uid="{00000000-0005-0000-0000-0000B0540000}"/>
    <cellStyle name="Normal 21 9" xfId="14348" xr:uid="{00000000-0005-0000-0000-0000B1540000}"/>
    <cellStyle name="Normal 21 9 2" xfId="41260" xr:uid="{00000000-0005-0000-0000-0000B2540000}"/>
    <cellStyle name="Normal 22" xfId="869" xr:uid="{00000000-0005-0000-0000-0000B3540000}"/>
    <cellStyle name="Normal 22 10" xfId="27827" xr:uid="{00000000-0005-0000-0000-0000B4540000}"/>
    <cellStyle name="Normal 22 2" xfId="1137" xr:uid="{00000000-0005-0000-0000-0000B5540000}"/>
    <cellStyle name="Normal 22 2 2" xfId="1808" xr:uid="{00000000-0005-0000-0000-0000B6540000}"/>
    <cellStyle name="Normal 22 2 2 2" xfId="2926" xr:uid="{00000000-0005-0000-0000-0000B7540000}"/>
    <cellStyle name="Normal 22 2 2 2 2" xfId="5163" xr:uid="{00000000-0005-0000-0000-0000B8540000}"/>
    <cellStyle name="Normal 22 2 2 2 2 2" xfId="14120" xr:uid="{00000000-0005-0000-0000-0000B9540000}"/>
    <cellStyle name="Normal 22 2 2 2 2 2 2" xfId="27554" xr:uid="{00000000-0005-0000-0000-0000BA540000}"/>
    <cellStyle name="Normal 22 2 2 2 2 2 2 2" xfId="54466" xr:uid="{00000000-0005-0000-0000-0000BB540000}"/>
    <cellStyle name="Normal 22 2 2 2 2 2 3" xfId="41032" xr:uid="{00000000-0005-0000-0000-0000BC540000}"/>
    <cellStyle name="Normal 22 2 2 2 2 3" xfId="9642" xr:uid="{00000000-0005-0000-0000-0000BD540000}"/>
    <cellStyle name="Normal 22 2 2 2 2 3 2" xfId="23076" xr:uid="{00000000-0005-0000-0000-0000BE540000}"/>
    <cellStyle name="Normal 22 2 2 2 2 3 2 2" xfId="49988" xr:uid="{00000000-0005-0000-0000-0000BF540000}"/>
    <cellStyle name="Normal 22 2 2 2 2 3 3" xfId="36554" xr:uid="{00000000-0005-0000-0000-0000C0540000}"/>
    <cellStyle name="Normal 22 2 2 2 2 4" xfId="18597" xr:uid="{00000000-0005-0000-0000-0000C1540000}"/>
    <cellStyle name="Normal 22 2 2 2 2 4 2" xfId="45509" xr:uid="{00000000-0005-0000-0000-0000C2540000}"/>
    <cellStyle name="Normal 22 2 2 2 2 5" xfId="32075" xr:uid="{00000000-0005-0000-0000-0000C3540000}"/>
    <cellStyle name="Normal 22 2 2 2 3" xfId="11883" xr:uid="{00000000-0005-0000-0000-0000C4540000}"/>
    <cellStyle name="Normal 22 2 2 2 3 2" xfId="25317" xr:uid="{00000000-0005-0000-0000-0000C5540000}"/>
    <cellStyle name="Normal 22 2 2 2 3 2 2" xfId="52229" xr:uid="{00000000-0005-0000-0000-0000C6540000}"/>
    <cellStyle name="Normal 22 2 2 2 3 3" xfId="38795" xr:uid="{00000000-0005-0000-0000-0000C7540000}"/>
    <cellStyle name="Normal 22 2 2 2 4" xfId="7405" xr:uid="{00000000-0005-0000-0000-0000C8540000}"/>
    <cellStyle name="Normal 22 2 2 2 4 2" xfId="20839" xr:uid="{00000000-0005-0000-0000-0000C9540000}"/>
    <cellStyle name="Normal 22 2 2 2 4 2 2" xfId="47751" xr:uid="{00000000-0005-0000-0000-0000CA540000}"/>
    <cellStyle name="Normal 22 2 2 2 4 3" xfId="34317" xr:uid="{00000000-0005-0000-0000-0000CB540000}"/>
    <cellStyle name="Normal 22 2 2 2 5" xfId="16360" xr:uid="{00000000-0005-0000-0000-0000CC540000}"/>
    <cellStyle name="Normal 22 2 2 2 5 2" xfId="43272" xr:uid="{00000000-0005-0000-0000-0000CD540000}"/>
    <cellStyle name="Normal 22 2 2 2 6" xfId="29838" xr:uid="{00000000-0005-0000-0000-0000CE540000}"/>
    <cellStyle name="Normal 22 2 2 3" xfId="4045" xr:uid="{00000000-0005-0000-0000-0000CF540000}"/>
    <cellStyle name="Normal 22 2 2 3 2" xfId="13002" xr:uid="{00000000-0005-0000-0000-0000D0540000}"/>
    <cellStyle name="Normal 22 2 2 3 2 2" xfId="26436" xr:uid="{00000000-0005-0000-0000-0000D1540000}"/>
    <cellStyle name="Normal 22 2 2 3 2 2 2" xfId="53348" xr:uid="{00000000-0005-0000-0000-0000D2540000}"/>
    <cellStyle name="Normal 22 2 2 3 2 3" xfId="39914" xr:uid="{00000000-0005-0000-0000-0000D3540000}"/>
    <cellStyle name="Normal 22 2 2 3 3" xfId="8524" xr:uid="{00000000-0005-0000-0000-0000D4540000}"/>
    <cellStyle name="Normal 22 2 2 3 3 2" xfId="21958" xr:uid="{00000000-0005-0000-0000-0000D5540000}"/>
    <cellStyle name="Normal 22 2 2 3 3 2 2" xfId="48870" xr:uid="{00000000-0005-0000-0000-0000D6540000}"/>
    <cellStyle name="Normal 22 2 2 3 3 3" xfId="35436" xr:uid="{00000000-0005-0000-0000-0000D7540000}"/>
    <cellStyle name="Normal 22 2 2 3 4" xfId="17479" xr:uid="{00000000-0005-0000-0000-0000D8540000}"/>
    <cellStyle name="Normal 22 2 2 3 4 2" xfId="44391" xr:uid="{00000000-0005-0000-0000-0000D9540000}"/>
    <cellStyle name="Normal 22 2 2 3 5" xfId="30957" xr:uid="{00000000-0005-0000-0000-0000DA540000}"/>
    <cellStyle name="Normal 22 2 2 4" xfId="10765" xr:uid="{00000000-0005-0000-0000-0000DB540000}"/>
    <cellStyle name="Normal 22 2 2 4 2" xfId="24199" xr:uid="{00000000-0005-0000-0000-0000DC540000}"/>
    <cellStyle name="Normal 22 2 2 4 2 2" xfId="51111" xr:uid="{00000000-0005-0000-0000-0000DD540000}"/>
    <cellStyle name="Normal 22 2 2 4 3" xfId="37677" xr:uid="{00000000-0005-0000-0000-0000DE540000}"/>
    <cellStyle name="Normal 22 2 2 5" xfId="6287" xr:uid="{00000000-0005-0000-0000-0000DF540000}"/>
    <cellStyle name="Normal 22 2 2 5 2" xfId="19721" xr:uid="{00000000-0005-0000-0000-0000E0540000}"/>
    <cellStyle name="Normal 22 2 2 5 2 2" xfId="46633" xr:uid="{00000000-0005-0000-0000-0000E1540000}"/>
    <cellStyle name="Normal 22 2 2 5 3" xfId="33199" xr:uid="{00000000-0005-0000-0000-0000E2540000}"/>
    <cellStyle name="Normal 22 2 2 6" xfId="15242" xr:uid="{00000000-0005-0000-0000-0000E3540000}"/>
    <cellStyle name="Normal 22 2 2 6 2" xfId="42154" xr:uid="{00000000-0005-0000-0000-0000E4540000}"/>
    <cellStyle name="Normal 22 2 2 7" xfId="28720" xr:uid="{00000000-0005-0000-0000-0000E5540000}"/>
    <cellStyle name="Normal 22 2 3" xfId="2256" xr:uid="{00000000-0005-0000-0000-0000E6540000}"/>
    <cellStyle name="Normal 22 2 3 2" xfId="4493" xr:uid="{00000000-0005-0000-0000-0000E7540000}"/>
    <cellStyle name="Normal 22 2 3 2 2" xfId="13450" xr:uid="{00000000-0005-0000-0000-0000E8540000}"/>
    <cellStyle name="Normal 22 2 3 2 2 2" xfId="26884" xr:uid="{00000000-0005-0000-0000-0000E9540000}"/>
    <cellStyle name="Normal 22 2 3 2 2 2 2" xfId="53796" xr:uid="{00000000-0005-0000-0000-0000EA540000}"/>
    <cellStyle name="Normal 22 2 3 2 2 3" xfId="40362" xr:uid="{00000000-0005-0000-0000-0000EB540000}"/>
    <cellStyle name="Normal 22 2 3 2 3" xfId="8972" xr:uid="{00000000-0005-0000-0000-0000EC540000}"/>
    <cellStyle name="Normal 22 2 3 2 3 2" xfId="22406" xr:uid="{00000000-0005-0000-0000-0000ED540000}"/>
    <cellStyle name="Normal 22 2 3 2 3 2 2" xfId="49318" xr:uid="{00000000-0005-0000-0000-0000EE540000}"/>
    <cellStyle name="Normal 22 2 3 2 3 3" xfId="35884" xr:uid="{00000000-0005-0000-0000-0000EF540000}"/>
    <cellStyle name="Normal 22 2 3 2 4" xfId="17927" xr:uid="{00000000-0005-0000-0000-0000F0540000}"/>
    <cellStyle name="Normal 22 2 3 2 4 2" xfId="44839" xr:uid="{00000000-0005-0000-0000-0000F1540000}"/>
    <cellStyle name="Normal 22 2 3 2 5" xfId="31405" xr:uid="{00000000-0005-0000-0000-0000F2540000}"/>
    <cellStyle name="Normal 22 2 3 3" xfId="11213" xr:uid="{00000000-0005-0000-0000-0000F3540000}"/>
    <cellStyle name="Normal 22 2 3 3 2" xfId="24647" xr:uid="{00000000-0005-0000-0000-0000F4540000}"/>
    <cellStyle name="Normal 22 2 3 3 2 2" xfId="51559" xr:uid="{00000000-0005-0000-0000-0000F5540000}"/>
    <cellStyle name="Normal 22 2 3 3 3" xfId="38125" xr:uid="{00000000-0005-0000-0000-0000F6540000}"/>
    <cellStyle name="Normal 22 2 3 4" xfId="6735" xr:uid="{00000000-0005-0000-0000-0000F7540000}"/>
    <cellStyle name="Normal 22 2 3 4 2" xfId="20169" xr:uid="{00000000-0005-0000-0000-0000F8540000}"/>
    <cellStyle name="Normal 22 2 3 4 2 2" xfId="47081" xr:uid="{00000000-0005-0000-0000-0000F9540000}"/>
    <cellStyle name="Normal 22 2 3 4 3" xfId="33647" xr:uid="{00000000-0005-0000-0000-0000FA540000}"/>
    <cellStyle name="Normal 22 2 3 5" xfId="15690" xr:uid="{00000000-0005-0000-0000-0000FB540000}"/>
    <cellStyle name="Normal 22 2 3 5 2" xfId="42602" xr:uid="{00000000-0005-0000-0000-0000FC540000}"/>
    <cellStyle name="Normal 22 2 3 6" xfId="29168" xr:uid="{00000000-0005-0000-0000-0000FD540000}"/>
    <cellStyle name="Normal 22 2 4" xfId="3375" xr:uid="{00000000-0005-0000-0000-0000FE540000}"/>
    <cellStyle name="Normal 22 2 4 2" xfId="12332" xr:uid="{00000000-0005-0000-0000-0000FF540000}"/>
    <cellStyle name="Normal 22 2 4 2 2" xfId="25766" xr:uid="{00000000-0005-0000-0000-000000550000}"/>
    <cellStyle name="Normal 22 2 4 2 2 2" xfId="52678" xr:uid="{00000000-0005-0000-0000-000001550000}"/>
    <cellStyle name="Normal 22 2 4 2 3" xfId="39244" xr:uid="{00000000-0005-0000-0000-000002550000}"/>
    <cellStyle name="Normal 22 2 4 3" xfId="7854" xr:uid="{00000000-0005-0000-0000-000003550000}"/>
    <cellStyle name="Normal 22 2 4 3 2" xfId="21288" xr:uid="{00000000-0005-0000-0000-000004550000}"/>
    <cellStyle name="Normal 22 2 4 3 2 2" xfId="48200" xr:uid="{00000000-0005-0000-0000-000005550000}"/>
    <cellStyle name="Normal 22 2 4 3 3" xfId="34766" xr:uid="{00000000-0005-0000-0000-000006550000}"/>
    <cellStyle name="Normal 22 2 4 4" xfId="16809" xr:uid="{00000000-0005-0000-0000-000007550000}"/>
    <cellStyle name="Normal 22 2 4 4 2" xfId="43721" xr:uid="{00000000-0005-0000-0000-000008550000}"/>
    <cellStyle name="Normal 22 2 4 5" xfId="30287" xr:uid="{00000000-0005-0000-0000-000009550000}"/>
    <cellStyle name="Normal 22 2 5" xfId="10095" xr:uid="{00000000-0005-0000-0000-00000A550000}"/>
    <cellStyle name="Normal 22 2 5 2" xfId="23529" xr:uid="{00000000-0005-0000-0000-00000B550000}"/>
    <cellStyle name="Normal 22 2 5 2 2" xfId="50441" xr:uid="{00000000-0005-0000-0000-00000C550000}"/>
    <cellStyle name="Normal 22 2 5 3" xfId="37007" xr:uid="{00000000-0005-0000-0000-00000D550000}"/>
    <cellStyle name="Normal 22 2 6" xfId="5617" xr:uid="{00000000-0005-0000-0000-00000E550000}"/>
    <cellStyle name="Normal 22 2 6 2" xfId="19051" xr:uid="{00000000-0005-0000-0000-00000F550000}"/>
    <cellStyle name="Normal 22 2 6 2 2" xfId="45963" xr:uid="{00000000-0005-0000-0000-000010550000}"/>
    <cellStyle name="Normal 22 2 6 3" xfId="32529" xr:uid="{00000000-0005-0000-0000-000011550000}"/>
    <cellStyle name="Normal 22 2 7" xfId="14572" xr:uid="{00000000-0005-0000-0000-000012550000}"/>
    <cellStyle name="Normal 22 2 7 2" xfId="41484" xr:uid="{00000000-0005-0000-0000-000013550000}"/>
    <cellStyle name="Normal 22 2 8" xfId="28050" xr:uid="{00000000-0005-0000-0000-000014550000}"/>
    <cellStyle name="Normal 22 3" xfId="1362" xr:uid="{00000000-0005-0000-0000-000015550000}"/>
    <cellStyle name="Normal 22 3 2" xfId="2480" xr:uid="{00000000-0005-0000-0000-000016550000}"/>
    <cellStyle name="Normal 22 3 2 2" xfId="4717" xr:uid="{00000000-0005-0000-0000-000017550000}"/>
    <cellStyle name="Normal 22 3 2 2 2" xfId="13674" xr:uid="{00000000-0005-0000-0000-000018550000}"/>
    <cellStyle name="Normal 22 3 2 2 2 2" xfId="27108" xr:uid="{00000000-0005-0000-0000-000019550000}"/>
    <cellStyle name="Normal 22 3 2 2 2 2 2" xfId="54020" xr:uid="{00000000-0005-0000-0000-00001A550000}"/>
    <cellStyle name="Normal 22 3 2 2 2 3" xfId="40586" xr:uid="{00000000-0005-0000-0000-00001B550000}"/>
    <cellStyle name="Normal 22 3 2 2 3" xfId="9196" xr:uid="{00000000-0005-0000-0000-00001C550000}"/>
    <cellStyle name="Normal 22 3 2 2 3 2" xfId="22630" xr:uid="{00000000-0005-0000-0000-00001D550000}"/>
    <cellStyle name="Normal 22 3 2 2 3 2 2" xfId="49542" xr:uid="{00000000-0005-0000-0000-00001E550000}"/>
    <cellStyle name="Normal 22 3 2 2 3 3" xfId="36108" xr:uid="{00000000-0005-0000-0000-00001F550000}"/>
    <cellStyle name="Normal 22 3 2 2 4" xfId="18151" xr:uid="{00000000-0005-0000-0000-000020550000}"/>
    <cellStyle name="Normal 22 3 2 2 4 2" xfId="45063" xr:uid="{00000000-0005-0000-0000-000021550000}"/>
    <cellStyle name="Normal 22 3 2 2 5" xfId="31629" xr:uid="{00000000-0005-0000-0000-000022550000}"/>
    <cellStyle name="Normal 22 3 2 3" xfId="11437" xr:uid="{00000000-0005-0000-0000-000023550000}"/>
    <cellStyle name="Normal 22 3 2 3 2" xfId="24871" xr:uid="{00000000-0005-0000-0000-000024550000}"/>
    <cellStyle name="Normal 22 3 2 3 2 2" xfId="51783" xr:uid="{00000000-0005-0000-0000-000025550000}"/>
    <cellStyle name="Normal 22 3 2 3 3" xfId="38349" xr:uid="{00000000-0005-0000-0000-000026550000}"/>
    <cellStyle name="Normal 22 3 2 4" xfId="6959" xr:uid="{00000000-0005-0000-0000-000027550000}"/>
    <cellStyle name="Normal 22 3 2 4 2" xfId="20393" xr:uid="{00000000-0005-0000-0000-000028550000}"/>
    <cellStyle name="Normal 22 3 2 4 2 2" xfId="47305" xr:uid="{00000000-0005-0000-0000-000029550000}"/>
    <cellStyle name="Normal 22 3 2 4 3" xfId="33871" xr:uid="{00000000-0005-0000-0000-00002A550000}"/>
    <cellStyle name="Normal 22 3 2 5" xfId="15914" xr:uid="{00000000-0005-0000-0000-00002B550000}"/>
    <cellStyle name="Normal 22 3 2 5 2" xfId="42826" xr:uid="{00000000-0005-0000-0000-00002C550000}"/>
    <cellStyle name="Normal 22 3 2 6" xfId="29392" xr:uid="{00000000-0005-0000-0000-00002D550000}"/>
    <cellStyle name="Normal 22 3 3" xfId="3599" xr:uid="{00000000-0005-0000-0000-00002E550000}"/>
    <cellStyle name="Normal 22 3 3 2" xfId="12556" xr:uid="{00000000-0005-0000-0000-00002F550000}"/>
    <cellStyle name="Normal 22 3 3 2 2" xfId="25990" xr:uid="{00000000-0005-0000-0000-000030550000}"/>
    <cellStyle name="Normal 22 3 3 2 2 2" xfId="52902" xr:uid="{00000000-0005-0000-0000-000031550000}"/>
    <cellStyle name="Normal 22 3 3 2 3" xfId="39468" xr:uid="{00000000-0005-0000-0000-000032550000}"/>
    <cellStyle name="Normal 22 3 3 3" xfId="8078" xr:uid="{00000000-0005-0000-0000-000033550000}"/>
    <cellStyle name="Normal 22 3 3 3 2" xfId="21512" xr:uid="{00000000-0005-0000-0000-000034550000}"/>
    <cellStyle name="Normal 22 3 3 3 2 2" xfId="48424" xr:uid="{00000000-0005-0000-0000-000035550000}"/>
    <cellStyle name="Normal 22 3 3 3 3" xfId="34990" xr:uid="{00000000-0005-0000-0000-000036550000}"/>
    <cellStyle name="Normal 22 3 3 4" xfId="17033" xr:uid="{00000000-0005-0000-0000-000037550000}"/>
    <cellStyle name="Normal 22 3 3 4 2" xfId="43945" xr:uid="{00000000-0005-0000-0000-000038550000}"/>
    <cellStyle name="Normal 22 3 3 5" xfId="30511" xr:uid="{00000000-0005-0000-0000-000039550000}"/>
    <cellStyle name="Normal 22 3 4" xfId="10319" xr:uid="{00000000-0005-0000-0000-00003A550000}"/>
    <cellStyle name="Normal 22 3 4 2" xfId="23753" xr:uid="{00000000-0005-0000-0000-00003B550000}"/>
    <cellStyle name="Normal 22 3 4 2 2" xfId="50665" xr:uid="{00000000-0005-0000-0000-00003C550000}"/>
    <cellStyle name="Normal 22 3 4 3" xfId="37231" xr:uid="{00000000-0005-0000-0000-00003D550000}"/>
    <cellStyle name="Normal 22 3 5" xfId="5841" xr:uid="{00000000-0005-0000-0000-00003E550000}"/>
    <cellStyle name="Normal 22 3 5 2" xfId="19275" xr:uid="{00000000-0005-0000-0000-00003F550000}"/>
    <cellStyle name="Normal 22 3 5 2 2" xfId="46187" xr:uid="{00000000-0005-0000-0000-000040550000}"/>
    <cellStyle name="Normal 22 3 5 3" xfId="32753" xr:uid="{00000000-0005-0000-0000-000041550000}"/>
    <cellStyle name="Normal 22 3 6" xfId="14796" xr:uid="{00000000-0005-0000-0000-000042550000}"/>
    <cellStyle name="Normal 22 3 6 2" xfId="41708" xr:uid="{00000000-0005-0000-0000-000043550000}"/>
    <cellStyle name="Normal 22 3 7" xfId="28274" xr:uid="{00000000-0005-0000-0000-000044550000}"/>
    <cellStyle name="Normal 22 4" xfId="1585" xr:uid="{00000000-0005-0000-0000-000045550000}"/>
    <cellStyle name="Normal 22 4 2" xfId="2703" xr:uid="{00000000-0005-0000-0000-000046550000}"/>
    <cellStyle name="Normal 22 4 2 2" xfId="4940" xr:uid="{00000000-0005-0000-0000-000047550000}"/>
    <cellStyle name="Normal 22 4 2 2 2" xfId="13897" xr:uid="{00000000-0005-0000-0000-000048550000}"/>
    <cellStyle name="Normal 22 4 2 2 2 2" xfId="27331" xr:uid="{00000000-0005-0000-0000-000049550000}"/>
    <cellStyle name="Normal 22 4 2 2 2 2 2" xfId="54243" xr:uid="{00000000-0005-0000-0000-00004A550000}"/>
    <cellStyle name="Normal 22 4 2 2 2 3" xfId="40809" xr:uid="{00000000-0005-0000-0000-00004B550000}"/>
    <cellStyle name="Normal 22 4 2 2 3" xfId="9419" xr:uid="{00000000-0005-0000-0000-00004C550000}"/>
    <cellStyle name="Normal 22 4 2 2 3 2" xfId="22853" xr:uid="{00000000-0005-0000-0000-00004D550000}"/>
    <cellStyle name="Normal 22 4 2 2 3 2 2" xfId="49765" xr:uid="{00000000-0005-0000-0000-00004E550000}"/>
    <cellStyle name="Normal 22 4 2 2 3 3" xfId="36331" xr:uid="{00000000-0005-0000-0000-00004F550000}"/>
    <cellStyle name="Normal 22 4 2 2 4" xfId="18374" xr:uid="{00000000-0005-0000-0000-000050550000}"/>
    <cellStyle name="Normal 22 4 2 2 4 2" xfId="45286" xr:uid="{00000000-0005-0000-0000-000051550000}"/>
    <cellStyle name="Normal 22 4 2 2 5" xfId="31852" xr:uid="{00000000-0005-0000-0000-000052550000}"/>
    <cellStyle name="Normal 22 4 2 3" xfId="11660" xr:uid="{00000000-0005-0000-0000-000053550000}"/>
    <cellStyle name="Normal 22 4 2 3 2" xfId="25094" xr:uid="{00000000-0005-0000-0000-000054550000}"/>
    <cellStyle name="Normal 22 4 2 3 2 2" xfId="52006" xr:uid="{00000000-0005-0000-0000-000055550000}"/>
    <cellStyle name="Normal 22 4 2 3 3" xfId="38572" xr:uid="{00000000-0005-0000-0000-000056550000}"/>
    <cellStyle name="Normal 22 4 2 4" xfId="7182" xr:uid="{00000000-0005-0000-0000-000057550000}"/>
    <cellStyle name="Normal 22 4 2 4 2" xfId="20616" xr:uid="{00000000-0005-0000-0000-000058550000}"/>
    <cellStyle name="Normal 22 4 2 4 2 2" xfId="47528" xr:uid="{00000000-0005-0000-0000-000059550000}"/>
    <cellStyle name="Normal 22 4 2 4 3" xfId="34094" xr:uid="{00000000-0005-0000-0000-00005A550000}"/>
    <cellStyle name="Normal 22 4 2 5" xfId="16137" xr:uid="{00000000-0005-0000-0000-00005B550000}"/>
    <cellStyle name="Normal 22 4 2 5 2" xfId="43049" xr:uid="{00000000-0005-0000-0000-00005C550000}"/>
    <cellStyle name="Normal 22 4 2 6" xfId="29615" xr:uid="{00000000-0005-0000-0000-00005D550000}"/>
    <cellStyle name="Normal 22 4 3" xfId="3822" xr:uid="{00000000-0005-0000-0000-00005E550000}"/>
    <cellStyle name="Normal 22 4 3 2" xfId="12779" xr:uid="{00000000-0005-0000-0000-00005F550000}"/>
    <cellStyle name="Normal 22 4 3 2 2" xfId="26213" xr:uid="{00000000-0005-0000-0000-000060550000}"/>
    <cellStyle name="Normal 22 4 3 2 2 2" xfId="53125" xr:uid="{00000000-0005-0000-0000-000061550000}"/>
    <cellStyle name="Normal 22 4 3 2 3" xfId="39691" xr:uid="{00000000-0005-0000-0000-000062550000}"/>
    <cellStyle name="Normal 22 4 3 3" xfId="8301" xr:uid="{00000000-0005-0000-0000-000063550000}"/>
    <cellStyle name="Normal 22 4 3 3 2" xfId="21735" xr:uid="{00000000-0005-0000-0000-000064550000}"/>
    <cellStyle name="Normal 22 4 3 3 2 2" xfId="48647" xr:uid="{00000000-0005-0000-0000-000065550000}"/>
    <cellStyle name="Normal 22 4 3 3 3" xfId="35213" xr:uid="{00000000-0005-0000-0000-000066550000}"/>
    <cellStyle name="Normal 22 4 3 4" xfId="17256" xr:uid="{00000000-0005-0000-0000-000067550000}"/>
    <cellStyle name="Normal 22 4 3 4 2" xfId="44168" xr:uid="{00000000-0005-0000-0000-000068550000}"/>
    <cellStyle name="Normal 22 4 3 5" xfId="30734" xr:uid="{00000000-0005-0000-0000-000069550000}"/>
    <cellStyle name="Normal 22 4 4" xfId="10542" xr:uid="{00000000-0005-0000-0000-00006A550000}"/>
    <cellStyle name="Normal 22 4 4 2" xfId="23976" xr:uid="{00000000-0005-0000-0000-00006B550000}"/>
    <cellStyle name="Normal 22 4 4 2 2" xfId="50888" xr:uid="{00000000-0005-0000-0000-00006C550000}"/>
    <cellStyle name="Normal 22 4 4 3" xfId="37454" xr:uid="{00000000-0005-0000-0000-00006D550000}"/>
    <cellStyle name="Normal 22 4 5" xfId="6064" xr:uid="{00000000-0005-0000-0000-00006E550000}"/>
    <cellStyle name="Normal 22 4 5 2" xfId="19498" xr:uid="{00000000-0005-0000-0000-00006F550000}"/>
    <cellStyle name="Normal 22 4 5 2 2" xfId="46410" xr:uid="{00000000-0005-0000-0000-000070550000}"/>
    <cellStyle name="Normal 22 4 5 3" xfId="32976" xr:uid="{00000000-0005-0000-0000-000071550000}"/>
    <cellStyle name="Normal 22 4 6" xfId="15019" xr:uid="{00000000-0005-0000-0000-000072550000}"/>
    <cellStyle name="Normal 22 4 6 2" xfId="41931" xr:uid="{00000000-0005-0000-0000-000073550000}"/>
    <cellStyle name="Normal 22 4 7" xfId="28497" xr:uid="{00000000-0005-0000-0000-000074550000}"/>
    <cellStyle name="Normal 22 5" xfId="2033" xr:uid="{00000000-0005-0000-0000-000075550000}"/>
    <cellStyle name="Normal 22 5 2" xfId="4270" xr:uid="{00000000-0005-0000-0000-000076550000}"/>
    <cellStyle name="Normal 22 5 2 2" xfId="13227" xr:uid="{00000000-0005-0000-0000-000077550000}"/>
    <cellStyle name="Normal 22 5 2 2 2" xfId="26661" xr:uid="{00000000-0005-0000-0000-000078550000}"/>
    <cellStyle name="Normal 22 5 2 2 2 2" xfId="53573" xr:uid="{00000000-0005-0000-0000-000079550000}"/>
    <cellStyle name="Normal 22 5 2 2 3" xfId="40139" xr:uid="{00000000-0005-0000-0000-00007A550000}"/>
    <cellStyle name="Normal 22 5 2 3" xfId="8749" xr:uid="{00000000-0005-0000-0000-00007B550000}"/>
    <cellStyle name="Normal 22 5 2 3 2" xfId="22183" xr:uid="{00000000-0005-0000-0000-00007C550000}"/>
    <cellStyle name="Normal 22 5 2 3 2 2" xfId="49095" xr:uid="{00000000-0005-0000-0000-00007D550000}"/>
    <cellStyle name="Normal 22 5 2 3 3" xfId="35661" xr:uid="{00000000-0005-0000-0000-00007E550000}"/>
    <cellStyle name="Normal 22 5 2 4" xfId="17704" xr:uid="{00000000-0005-0000-0000-00007F550000}"/>
    <cellStyle name="Normal 22 5 2 4 2" xfId="44616" xr:uid="{00000000-0005-0000-0000-000080550000}"/>
    <cellStyle name="Normal 22 5 2 5" xfId="31182" xr:uid="{00000000-0005-0000-0000-000081550000}"/>
    <cellStyle name="Normal 22 5 3" xfId="10990" xr:uid="{00000000-0005-0000-0000-000082550000}"/>
    <cellStyle name="Normal 22 5 3 2" xfId="24424" xr:uid="{00000000-0005-0000-0000-000083550000}"/>
    <cellStyle name="Normal 22 5 3 2 2" xfId="51336" xr:uid="{00000000-0005-0000-0000-000084550000}"/>
    <cellStyle name="Normal 22 5 3 3" xfId="37902" xr:uid="{00000000-0005-0000-0000-000085550000}"/>
    <cellStyle name="Normal 22 5 4" xfId="6512" xr:uid="{00000000-0005-0000-0000-000086550000}"/>
    <cellStyle name="Normal 22 5 4 2" xfId="19946" xr:uid="{00000000-0005-0000-0000-000087550000}"/>
    <cellStyle name="Normal 22 5 4 2 2" xfId="46858" xr:uid="{00000000-0005-0000-0000-000088550000}"/>
    <cellStyle name="Normal 22 5 4 3" xfId="33424" xr:uid="{00000000-0005-0000-0000-000089550000}"/>
    <cellStyle name="Normal 22 5 5" xfId="15467" xr:uid="{00000000-0005-0000-0000-00008A550000}"/>
    <cellStyle name="Normal 22 5 5 2" xfId="42379" xr:uid="{00000000-0005-0000-0000-00008B550000}"/>
    <cellStyle name="Normal 22 5 6" xfId="28945" xr:uid="{00000000-0005-0000-0000-00008C550000}"/>
    <cellStyle name="Normal 22 6" xfId="3152" xr:uid="{00000000-0005-0000-0000-00008D550000}"/>
    <cellStyle name="Normal 22 6 2" xfId="12109" xr:uid="{00000000-0005-0000-0000-00008E550000}"/>
    <cellStyle name="Normal 22 6 2 2" xfId="25543" xr:uid="{00000000-0005-0000-0000-00008F550000}"/>
    <cellStyle name="Normal 22 6 2 2 2" xfId="52455" xr:uid="{00000000-0005-0000-0000-000090550000}"/>
    <cellStyle name="Normal 22 6 2 3" xfId="39021" xr:uid="{00000000-0005-0000-0000-000091550000}"/>
    <cellStyle name="Normal 22 6 3" xfId="7631" xr:uid="{00000000-0005-0000-0000-000092550000}"/>
    <cellStyle name="Normal 22 6 3 2" xfId="21065" xr:uid="{00000000-0005-0000-0000-000093550000}"/>
    <cellStyle name="Normal 22 6 3 2 2" xfId="47977" xr:uid="{00000000-0005-0000-0000-000094550000}"/>
    <cellStyle name="Normal 22 6 3 3" xfId="34543" xr:uid="{00000000-0005-0000-0000-000095550000}"/>
    <cellStyle name="Normal 22 6 4" xfId="16586" xr:uid="{00000000-0005-0000-0000-000096550000}"/>
    <cellStyle name="Normal 22 6 4 2" xfId="43498" xr:uid="{00000000-0005-0000-0000-000097550000}"/>
    <cellStyle name="Normal 22 6 5" xfId="30064" xr:uid="{00000000-0005-0000-0000-000098550000}"/>
    <cellStyle name="Normal 22 7" xfId="9872" xr:uid="{00000000-0005-0000-0000-000099550000}"/>
    <cellStyle name="Normal 22 7 2" xfId="23306" xr:uid="{00000000-0005-0000-0000-00009A550000}"/>
    <cellStyle name="Normal 22 7 2 2" xfId="50218" xr:uid="{00000000-0005-0000-0000-00009B550000}"/>
    <cellStyle name="Normal 22 7 3" xfId="36784" xr:uid="{00000000-0005-0000-0000-00009C550000}"/>
    <cellStyle name="Normal 22 8" xfId="5394" xr:uid="{00000000-0005-0000-0000-00009D550000}"/>
    <cellStyle name="Normal 22 8 2" xfId="18828" xr:uid="{00000000-0005-0000-0000-00009E550000}"/>
    <cellStyle name="Normal 22 8 2 2" xfId="45740" xr:uid="{00000000-0005-0000-0000-00009F550000}"/>
    <cellStyle name="Normal 22 8 3" xfId="32306" xr:uid="{00000000-0005-0000-0000-0000A0550000}"/>
    <cellStyle name="Normal 22 9" xfId="14349" xr:uid="{00000000-0005-0000-0000-0000A1550000}"/>
    <cellStyle name="Normal 22 9 2" xfId="41261" xr:uid="{00000000-0005-0000-0000-0000A2550000}"/>
    <cellStyle name="Normal 23" xfId="870" xr:uid="{00000000-0005-0000-0000-0000A3550000}"/>
    <cellStyle name="Normal 23 10" xfId="27828" xr:uid="{00000000-0005-0000-0000-0000A4550000}"/>
    <cellStyle name="Normal 23 2" xfId="1138" xr:uid="{00000000-0005-0000-0000-0000A5550000}"/>
    <cellStyle name="Normal 23 2 2" xfId="1809" xr:uid="{00000000-0005-0000-0000-0000A6550000}"/>
    <cellStyle name="Normal 23 2 2 2" xfId="2927" xr:uid="{00000000-0005-0000-0000-0000A7550000}"/>
    <cellStyle name="Normal 23 2 2 2 2" xfId="5164" xr:uid="{00000000-0005-0000-0000-0000A8550000}"/>
    <cellStyle name="Normal 23 2 2 2 2 2" xfId="14121" xr:uid="{00000000-0005-0000-0000-0000A9550000}"/>
    <cellStyle name="Normal 23 2 2 2 2 2 2" xfId="27555" xr:uid="{00000000-0005-0000-0000-0000AA550000}"/>
    <cellStyle name="Normal 23 2 2 2 2 2 2 2" xfId="54467" xr:uid="{00000000-0005-0000-0000-0000AB550000}"/>
    <cellStyle name="Normal 23 2 2 2 2 2 3" xfId="41033" xr:uid="{00000000-0005-0000-0000-0000AC550000}"/>
    <cellStyle name="Normal 23 2 2 2 2 3" xfId="9643" xr:uid="{00000000-0005-0000-0000-0000AD550000}"/>
    <cellStyle name="Normal 23 2 2 2 2 3 2" xfId="23077" xr:uid="{00000000-0005-0000-0000-0000AE550000}"/>
    <cellStyle name="Normal 23 2 2 2 2 3 2 2" xfId="49989" xr:uid="{00000000-0005-0000-0000-0000AF550000}"/>
    <cellStyle name="Normal 23 2 2 2 2 3 3" xfId="36555" xr:uid="{00000000-0005-0000-0000-0000B0550000}"/>
    <cellStyle name="Normal 23 2 2 2 2 4" xfId="18598" xr:uid="{00000000-0005-0000-0000-0000B1550000}"/>
    <cellStyle name="Normal 23 2 2 2 2 4 2" xfId="45510" xr:uid="{00000000-0005-0000-0000-0000B2550000}"/>
    <cellStyle name="Normal 23 2 2 2 2 5" xfId="32076" xr:uid="{00000000-0005-0000-0000-0000B3550000}"/>
    <cellStyle name="Normal 23 2 2 2 3" xfId="11884" xr:uid="{00000000-0005-0000-0000-0000B4550000}"/>
    <cellStyle name="Normal 23 2 2 2 3 2" xfId="25318" xr:uid="{00000000-0005-0000-0000-0000B5550000}"/>
    <cellStyle name="Normal 23 2 2 2 3 2 2" xfId="52230" xr:uid="{00000000-0005-0000-0000-0000B6550000}"/>
    <cellStyle name="Normal 23 2 2 2 3 3" xfId="38796" xr:uid="{00000000-0005-0000-0000-0000B7550000}"/>
    <cellStyle name="Normal 23 2 2 2 4" xfId="7406" xr:uid="{00000000-0005-0000-0000-0000B8550000}"/>
    <cellStyle name="Normal 23 2 2 2 4 2" xfId="20840" xr:uid="{00000000-0005-0000-0000-0000B9550000}"/>
    <cellStyle name="Normal 23 2 2 2 4 2 2" xfId="47752" xr:uid="{00000000-0005-0000-0000-0000BA550000}"/>
    <cellStyle name="Normal 23 2 2 2 4 3" xfId="34318" xr:uid="{00000000-0005-0000-0000-0000BB550000}"/>
    <cellStyle name="Normal 23 2 2 2 5" xfId="16361" xr:uid="{00000000-0005-0000-0000-0000BC550000}"/>
    <cellStyle name="Normal 23 2 2 2 5 2" xfId="43273" xr:uid="{00000000-0005-0000-0000-0000BD550000}"/>
    <cellStyle name="Normal 23 2 2 2 6" xfId="29839" xr:uid="{00000000-0005-0000-0000-0000BE550000}"/>
    <cellStyle name="Normal 23 2 2 3" xfId="4046" xr:uid="{00000000-0005-0000-0000-0000BF550000}"/>
    <cellStyle name="Normal 23 2 2 3 2" xfId="13003" xr:uid="{00000000-0005-0000-0000-0000C0550000}"/>
    <cellStyle name="Normal 23 2 2 3 2 2" xfId="26437" xr:uid="{00000000-0005-0000-0000-0000C1550000}"/>
    <cellStyle name="Normal 23 2 2 3 2 2 2" xfId="53349" xr:uid="{00000000-0005-0000-0000-0000C2550000}"/>
    <cellStyle name="Normal 23 2 2 3 2 3" xfId="39915" xr:uid="{00000000-0005-0000-0000-0000C3550000}"/>
    <cellStyle name="Normal 23 2 2 3 3" xfId="8525" xr:uid="{00000000-0005-0000-0000-0000C4550000}"/>
    <cellStyle name="Normal 23 2 2 3 3 2" xfId="21959" xr:uid="{00000000-0005-0000-0000-0000C5550000}"/>
    <cellStyle name="Normal 23 2 2 3 3 2 2" xfId="48871" xr:uid="{00000000-0005-0000-0000-0000C6550000}"/>
    <cellStyle name="Normal 23 2 2 3 3 3" xfId="35437" xr:uid="{00000000-0005-0000-0000-0000C7550000}"/>
    <cellStyle name="Normal 23 2 2 3 4" xfId="17480" xr:uid="{00000000-0005-0000-0000-0000C8550000}"/>
    <cellStyle name="Normal 23 2 2 3 4 2" xfId="44392" xr:uid="{00000000-0005-0000-0000-0000C9550000}"/>
    <cellStyle name="Normal 23 2 2 3 5" xfId="30958" xr:uid="{00000000-0005-0000-0000-0000CA550000}"/>
    <cellStyle name="Normal 23 2 2 4" xfId="10766" xr:uid="{00000000-0005-0000-0000-0000CB550000}"/>
    <cellStyle name="Normal 23 2 2 4 2" xfId="24200" xr:uid="{00000000-0005-0000-0000-0000CC550000}"/>
    <cellStyle name="Normal 23 2 2 4 2 2" xfId="51112" xr:uid="{00000000-0005-0000-0000-0000CD550000}"/>
    <cellStyle name="Normal 23 2 2 4 3" xfId="37678" xr:uid="{00000000-0005-0000-0000-0000CE550000}"/>
    <cellStyle name="Normal 23 2 2 5" xfId="6288" xr:uid="{00000000-0005-0000-0000-0000CF550000}"/>
    <cellStyle name="Normal 23 2 2 5 2" xfId="19722" xr:uid="{00000000-0005-0000-0000-0000D0550000}"/>
    <cellStyle name="Normal 23 2 2 5 2 2" xfId="46634" xr:uid="{00000000-0005-0000-0000-0000D1550000}"/>
    <cellStyle name="Normal 23 2 2 5 3" xfId="33200" xr:uid="{00000000-0005-0000-0000-0000D2550000}"/>
    <cellStyle name="Normal 23 2 2 6" xfId="15243" xr:uid="{00000000-0005-0000-0000-0000D3550000}"/>
    <cellStyle name="Normal 23 2 2 6 2" xfId="42155" xr:uid="{00000000-0005-0000-0000-0000D4550000}"/>
    <cellStyle name="Normal 23 2 2 7" xfId="28721" xr:uid="{00000000-0005-0000-0000-0000D5550000}"/>
    <cellStyle name="Normal 23 2 3" xfId="2257" xr:uid="{00000000-0005-0000-0000-0000D6550000}"/>
    <cellStyle name="Normal 23 2 3 2" xfId="4494" xr:uid="{00000000-0005-0000-0000-0000D7550000}"/>
    <cellStyle name="Normal 23 2 3 2 2" xfId="13451" xr:uid="{00000000-0005-0000-0000-0000D8550000}"/>
    <cellStyle name="Normal 23 2 3 2 2 2" xfId="26885" xr:uid="{00000000-0005-0000-0000-0000D9550000}"/>
    <cellStyle name="Normal 23 2 3 2 2 2 2" xfId="53797" xr:uid="{00000000-0005-0000-0000-0000DA550000}"/>
    <cellStyle name="Normal 23 2 3 2 2 3" xfId="40363" xr:uid="{00000000-0005-0000-0000-0000DB550000}"/>
    <cellStyle name="Normal 23 2 3 2 3" xfId="8973" xr:uid="{00000000-0005-0000-0000-0000DC550000}"/>
    <cellStyle name="Normal 23 2 3 2 3 2" xfId="22407" xr:uid="{00000000-0005-0000-0000-0000DD550000}"/>
    <cellStyle name="Normal 23 2 3 2 3 2 2" xfId="49319" xr:uid="{00000000-0005-0000-0000-0000DE550000}"/>
    <cellStyle name="Normal 23 2 3 2 3 3" xfId="35885" xr:uid="{00000000-0005-0000-0000-0000DF550000}"/>
    <cellStyle name="Normal 23 2 3 2 4" xfId="17928" xr:uid="{00000000-0005-0000-0000-0000E0550000}"/>
    <cellStyle name="Normal 23 2 3 2 4 2" xfId="44840" xr:uid="{00000000-0005-0000-0000-0000E1550000}"/>
    <cellStyle name="Normal 23 2 3 2 5" xfId="31406" xr:uid="{00000000-0005-0000-0000-0000E2550000}"/>
    <cellStyle name="Normal 23 2 3 3" xfId="11214" xr:uid="{00000000-0005-0000-0000-0000E3550000}"/>
    <cellStyle name="Normal 23 2 3 3 2" xfId="24648" xr:uid="{00000000-0005-0000-0000-0000E4550000}"/>
    <cellStyle name="Normal 23 2 3 3 2 2" xfId="51560" xr:uid="{00000000-0005-0000-0000-0000E5550000}"/>
    <cellStyle name="Normal 23 2 3 3 3" xfId="38126" xr:uid="{00000000-0005-0000-0000-0000E6550000}"/>
    <cellStyle name="Normal 23 2 3 4" xfId="6736" xr:uid="{00000000-0005-0000-0000-0000E7550000}"/>
    <cellStyle name="Normal 23 2 3 4 2" xfId="20170" xr:uid="{00000000-0005-0000-0000-0000E8550000}"/>
    <cellStyle name="Normal 23 2 3 4 2 2" xfId="47082" xr:uid="{00000000-0005-0000-0000-0000E9550000}"/>
    <cellStyle name="Normal 23 2 3 4 3" xfId="33648" xr:uid="{00000000-0005-0000-0000-0000EA550000}"/>
    <cellStyle name="Normal 23 2 3 5" xfId="15691" xr:uid="{00000000-0005-0000-0000-0000EB550000}"/>
    <cellStyle name="Normal 23 2 3 5 2" xfId="42603" xr:uid="{00000000-0005-0000-0000-0000EC550000}"/>
    <cellStyle name="Normal 23 2 3 6" xfId="29169" xr:uid="{00000000-0005-0000-0000-0000ED550000}"/>
    <cellStyle name="Normal 23 2 4" xfId="3376" xr:uid="{00000000-0005-0000-0000-0000EE550000}"/>
    <cellStyle name="Normal 23 2 4 2" xfId="12333" xr:uid="{00000000-0005-0000-0000-0000EF550000}"/>
    <cellStyle name="Normal 23 2 4 2 2" xfId="25767" xr:uid="{00000000-0005-0000-0000-0000F0550000}"/>
    <cellStyle name="Normal 23 2 4 2 2 2" xfId="52679" xr:uid="{00000000-0005-0000-0000-0000F1550000}"/>
    <cellStyle name="Normal 23 2 4 2 3" xfId="39245" xr:uid="{00000000-0005-0000-0000-0000F2550000}"/>
    <cellStyle name="Normal 23 2 4 3" xfId="7855" xr:uid="{00000000-0005-0000-0000-0000F3550000}"/>
    <cellStyle name="Normal 23 2 4 3 2" xfId="21289" xr:uid="{00000000-0005-0000-0000-0000F4550000}"/>
    <cellStyle name="Normal 23 2 4 3 2 2" xfId="48201" xr:uid="{00000000-0005-0000-0000-0000F5550000}"/>
    <cellStyle name="Normal 23 2 4 3 3" xfId="34767" xr:uid="{00000000-0005-0000-0000-0000F6550000}"/>
    <cellStyle name="Normal 23 2 4 4" xfId="16810" xr:uid="{00000000-0005-0000-0000-0000F7550000}"/>
    <cellStyle name="Normal 23 2 4 4 2" xfId="43722" xr:uid="{00000000-0005-0000-0000-0000F8550000}"/>
    <cellStyle name="Normal 23 2 4 5" xfId="30288" xr:uid="{00000000-0005-0000-0000-0000F9550000}"/>
    <cellStyle name="Normal 23 2 5" xfId="10096" xr:uid="{00000000-0005-0000-0000-0000FA550000}"/>
    <cellStyle name="Normal 23 2 5 2" xfId="23530" xr:uid="{00000000-0005-0000-0000-0000FB550000}"/>
    <cellStyle name="Normal 23 2 5 2 2" xfId="50442" xr:uid="{00000000-0005-0000-0000-0000FC550000}"/>
    <cellStyle name="Normal 23 2 5 3" xfId="37008" xr:uid="{00000000-0005-0000-0000-0000FD550000}"/>
    <cellStyle name="Normal 23 2 6" xfId="5618" xr:uid="{00000000-0005-0000-0000-0000FE550000}"/>
    <cellStyle name="Normal 23 2 6 2" xfId="19052" xr:uid="{00000000-0005-0000-0000-0000FF550000}"/>
    <cellStyle name="Normal 23 2 6 2 2" xfId="45964" xr:uid="{00000000-0005-0000-0000-000000560000}"/>
    <cellStyle name="Normal 23 2 6 3" xfId="32530" xr:uid="{00000000-0005-0000-0000-000001560000}"/>
    <cellStyle name="Normal 23 2 7" xfId="14573" xr:uid="{00000000-0005-0000-0000-000002560000}"/>
    <cellStyle name="Normal 23 2 7 2" xfId="41485" xr:uid="{00000000-0005-0000-0000-000003560000}"/>
    <cellStyle name="Normal 23 2 8" xfId="28051" xr:uid="{00000000-0005-0000-0000-000004560000}"/>
    <cellStyle name="Normal 23 3" xfId="1363" xr:uid="{00000000-0005-0000-0000-000005560000}"/>
    <cellStyle name="Normal 23 3 2" xfId="2481" xr:uid="{00000000-0005-0000-0000-000006560000}"/>
    <cellStyle name="Normal 23 3 2 2" xfId="4718" xr:uid="{00000000-0005-0000-0000-000007560000}"/>
    <cellStyle name="Normal 23 3 2 2 2" xfId="13675" xr:uid="{00000000-0005-0000-0000-000008560000}"/>
    <cellStyle name="Normal 23 3 2 2 2 2" xfId="27109" xr:uid="{00000000-0005-0000-0000-000009560000}"/>
    <cellStyle name="Normal 23 3 2 2 2 2 2" xfId="54021" xr:uid="{00000000-0005-0000-0000-00000A560000}"/>
    <cellStyle name="Normal 23 3 2 2 2 3" xfId="40587" xr:uid="{00000000-0005-0000-0000-00000B560000}"/>
    <cellStyle name="Normal 23 3 2 2 3" xfId="9197" xr:uid="{00000000-0005-0000-0000-00000C560000}"/>
    <cellStyle name="Normal 23 3 2 2 3 2" xfId="22631" xr:uid="{00000000-0005-0000-0000-00000D560000}"/>
    <cellStyle name="Normal 23 3 2 2 3 2 2" xfId="49543" xr:uid="{00000000-0005-0000-0000-00000E560000}"/>
    <cellStyle name="Normal 23 3 2 2 3 3" xfId="36109" xr:uid="{00000000-0005-0000-0000-00000F560000}"/>
    <cellStyle name="Normal 23 3 2 2 4" xfId="18152" xr:uid="{00000000-0005-0000-0000-000010560000}"/>
    <cellStyle name="Normal 23 3 2 2 4 2" xfId="45064" xr:uid="{00000000-0005-0000-0000-000011560000}"/>
    <cellStyle name="Normal 23 3 2 2 5" xfId="31630" xr:uid="{00000000-0005-0000-0000-000012560000}"/>
    <cellStyle name="Normal 23 3 2 3" xfId="11438" xr:uid="{00000000-0005-0000-0000-000013560000}"/>
    <cellStyle name="Normal 23 3 2 3 2" xfId="24872" xr:uid="{00000000-0005-0000-0000-000014560000}"/>
    <cellStyle name="Normal 23 3 2 3 2 2" xfId="51784" xr:uid="{00000000-0005-0000-0000-000015560000}"/>
    <cellStyle name="Normal 23 3 2 3 3" xfId="38350" xr:uid="{00000000-0005-0000-0000-000016560000}"/>
    <cellStyle name="Normal 23 3 2 4" xfId="6960" xr:uid="{00000000-0005-0000-0000-000017560000}"/>
    <cellStyle name="Normal 23 3 2 4 2" xfId="20394" xr:uid="{00000000-0005-0000-0000-000018560000}"/>
    <cellStyle name="Normal 23 3 2 4 2 2" xfId="47306" xr:uid="{00000000-0005-0000-0000-000019560000}"/>
    <cellStyle name="Normal 23 3 2 4 3" xfId="33872" xr:uid="{00000000-0005-0000-0000-00001A560000}"/>
    <cellStyle name="Normal 23 3 2 5" xfId="15915" xr:uid="{00000000-0005-0000-0000-00001B560000}"/>
    <cellStyle name="Normal 23 3 2 5 2" xfId="42827" xr:uid="{00000000-0005-0000-0000-00001C560000}"/>
    <cellStyle name="Normal 23 3 2 6" xfId="29393" xr:uid="{00000000-0005-0000-0000-00001D560000}"/>
    <cellStyle name="Normal 23 3 3" xfId="3600" xr:uid="{00000000-0005-0000-0000-00001E560000}"/>
    <cellStyle name="Normal 23 3 3 2" xfId="12557" xr:uid="{00000000-0005-0000-0000-00001F560000}"/>
    <cellStyle name="Normal 23 3 3 2 2" xfId="25991" xr:uid="{00000000-0005-0000-0000-000020560000}"/>
    <cellStyle name="Normal 23 3 3 2 2 2" xfId="52903" xr:uid="{00000000-0005-0000-0000-000021560000}"/>
    <cellStyle name="Normal 23 3 3 2 3" xfId="39469" xr:uid="{00000000-0005-0000-0000-000022560000}"/>
    <cellStyle name="Normal 23 3 3 3" xfId="8079" xr:uid="{00000000-0005-0000-0000-000023560000}"/>
    <cellStyle name="Normal 23 3 3 3 2" xfId="21513" xr:uid="{00000000-0005-0000-0000-000024560000}"/>
    <cellStyle name="Normal 23 3 3 3 2 2" xfId="48425" xr:uid="{00000000-0005-0000-0000-000025560000}"/>
    <cellStyle name="Normal 23 3 3 3 3" xfId="34991" xr:uid="{00000000-0005-0000-0000-000026560000}"/>
    <cellStyle name="Normal 23 3 3 4" xfId="17034" xr:uid="{00000000-0005-0000-0000-000027560000}"/>
    <cellStyle name="Normal 23 3 3 4 2" xfId="43946" xr:uid="{00000000-0005-0000-0000-000028560000}"/>
    <cellStyle name="Normal 23 3 3 5" xfId="30512" xr:uid="{00000000-0005-0000-0000-000029560000}"/>
    <cellStyle name="Normal 23 3 4" xfId="10320" xr:uid="{00000000-0005-0000-0000-00002A560000}"/>
    <cellStyle name="Normal 23 3 4 2" xfId="23754" xr:uid="{00000000-0005-0000-0000-00002B560000}"/>
    <cellStyle name="Normal 23 3 4 2 2" xfId="50666" xr:uid="{00000000-0005-0000-0000-00002C560000}"/>
    <cellStyle name="Normal 23 3 4 3" xfId="37232" xr:uid="{00000000-0005-0000-0000-00002D560000}"/>
    <cellStyle name="Normal 23 3 5" xfId="5842" xr:uid="{00000000-0005-0000-0000-00002E560000}"/>
    <cellStyle name="Normal 23 3 5 2" xfId="19276" xr:uid="{00000000-0005-0000-0000-00002F560000}"/>
    <cellStyle name="Normal 23 3 5 2 2" xfId="46188" xr:uid="{00000000-0005-0000-0000-000030560000}"/>
    <cellStyle name="Normal 23 3 5 3" xfId="32754" xr:uid="{00000000-0005-0000-0000-000031560000}"/>
    <cellStyle name="Normal 23 3 6" xfId="14797" xr:uid="{00000000-0005-0000-0000-000032560000}"/>
    <cellStyle name="Normal 23 3 6 2" xfId="41709" xr:uid="{00000000-0005-0000-0000-000033560000}"/>
    <cellStyle name="Normal 23 3 7" xfId="28275" xr:uid="{00000000-0005-0000-0000-000034560000}"/>
    <cellStyle name="Normal 23 4" xfId="1586" xr:uid="{00000000-0005-0000-0000-000035560000}"/>
    <cellStyle name="Normal 23 4 2" xfId="2704" xr:uid="{00000000-0005-0000-0000-000036560000}"/>
    <cellStyle name="Normal 23 4 2 2" xfId="4941" xr:uid="{00000000-0005-0000-0000-000037560000}"/>
    <cellStyle name="Normal 23 4 2 2 2" xfId="13898" xr:uid="{00000000-0005-0000-0000-000038560000}"/>
    <cellStyle name="Normal 23 4 2 2 2 2" xfId="27332" xr:uid="{00000000-0005-0000-0000-000039560000}"/>
    <cellStyle name="Normal 23 4 2 2 2 2 2" xfId="54244" xr:uid="{00000000-0005-0000-0000-00003A560000}"/>
    <cellStyle name="Normal 23 4 2 2 2 3" xfId="40810" xr:uid="{00000000-0005-0000-0000-00003B560000}"/>
    <cellStyle name="Normal 23 4 2 2 3" xfId="9420" xr:uid="{00000000-0005-0000-0000-00003C560000}"/>
    <cellStyle name="Normal 23 4 2 2 3 2" xfId="22854" xr:uid="{00000000-0005-0000-0000-00003D560000}"/>
    <cellStyle name="Normal 23 4 2 2 3 2 2" xfId="49766" xr:uid="{00000000-0005-0000-0000-00003E560000}"/>
    <cellStyle name="Normal 23 4 2 2 3 3" xfId="36332" xr:uid="{00000000-0005-0000-0000-00003F560000}"/>
    <cellStyle name="Normal 23 4 2 2 4" xfId="18375" xr:uid="{00000000-0005-0000-0000-000040560000}"/>
    <cellStyle name="Normal 23 4 2 2 4 2" xfId="45287" xr:uid="{00000000-0005-0000-0000-000041560000}"/>
    <cellStyle name="Normal 23 4 2 2 5" xfId="31853" xr:uid="{00000000-0005-0000-0000-000042560000}"/>
    <cellStyle name="Normal 23 4 2 3" xfId="11661" xr:uid="{00000000-0005-0000-0000-000043560000}"/>
    <cellStyle name="Normal 23 4 2 3 2" xfId="25095" xr:uid="{00000000-0005-0000-0000-000044560000}"/>
    <cellStyle name="Normal 23 4 2 3 2 2" xfId="52007" xr:uid="{00000000-0005-0000-0000-000045560000}"/>
    <cellStyle name="Normal 23 4 2 3 3" xfId="38573" xr:uid="{00000000-0005-0000-0000-000046560000}"/>
    <cellStyle name="Normal 23 4 2 4" xfId="7183" xr:uid="{00000000-0005-0000-0000-000047560000}"/>
    <cellStyle name="Normal 23 4 2 4 2" xfId="20617" xr:uid="{00000000-0005-0000-0000-000048560000}"/>
    <cellStyle name="Normal 23 4 2 4 2 2" xfId="47529" xr:uid="{00000000-0005-0000-0000-000049560000}"/>
    <cellStyle name="Normal 23 4 2 4 3" xfId="34095" xr:uid="{00000000-0005-0000-0000-00004A560000}"/>
    <cellStyle name="Normal 23 4 2 5" xfId="16138" xr:uid="{00000000-0005-0000-0000-00004B560000}"/>
    <cellStyle name="Normal 23 4 2 5 2" xfId="43050" xr:uid="{00000000-0005-0000-0000-00004C560000}"/>
    <cellStyle name="Normal 23 4 2 6" xfId="29616" xr:uid="{00000000-0005-0000-0000-00004D560000}"/>
    <cellStyle name="Normal 23 4 3" xfId="3823" xr:uid="{00000000-0005-0000-0000-00004E560000}"/>
    <cellStyle name="Normal 23 4 3 2" xfId="12780" xr:uid="{00000000-0005-0000-0000-00004F560000}"/>
    <cellStyle name="Normal 23 4 3 2 2" xfId="26214" xr:uid="{00000000-0005-0000-0000-000050560000}"/>
    <cellStyle name="Normal 23 4 3 2 2 2" xfId="53126" xr:uid="{00000000-0005-0000-0000-000051560000}"/>
    <cellStyle name="Normal 23 4 3 2 3" xfId="39692" xr:uid="{00000000-0005-0000-0000-000052560000}"/>
    <cellStyle name="Normal 23 4 3 3" xfId="8302" xr:uid="{00000000-0005-0000-0000-000053560000}"/>
    <cellStyle name="Normal 23 4 3 3 2" xfId="21736" xr:uid="{00000000-0005-0000-0000-000054560000}"/>
    <cellStyle name="Normal 23 4 3 3 2 2" xfId="48648" xr:uid="{00000000-0005-0000-0000-000055560000}"/>
    <cellStyle name="Normal 23 4 3 3 3" xfId="35214" xr:uid="{00000000-0005-0000-0000-000056560000}"/>
    <cellStyle name="Normal 23 4 3 4" xfId="17257" xr:uid="{00000000-0005-0000-0000-000057560000}"/>
    <cellStyle name="Normal 23 4 3 4 2" xfId="44169" xr:uid="{00000000-0005-0000-0000-000058560000}"/>
    <cellStyle name="Normal 23 4 3 5" xfId="30735" xr:uid="{00000000-0005-0000-0000-000059560000}"/>
    <cellStyle name="Normal 23 4 4" xfId="10543" xr:uid="{00000000-0005-0000-0000-00005A560000}"/>
    <cellStyle name="Normal 23 4 4 2" xfId="23977" xr:uid="{00000000-0005-0000-0000-00005B560000}"/>
    <cellStyle name="Normal 23 4 4 2 2" xfId="50889" xr:uid="{00000000-0005-0000-0000-00005C560000}"/>
    <cellStyle name="Normal 23 4 4 3" xfId="37455" xr:uid="{00000000-0005-0000-0000-00005D560000}"/>
    <cellStyle name="Normal 23 4 5" xfId="6065" xr:uid="{00000000-0005-0000-0000-00005E560000}"/>
    <cellStyle name="Normal 23 4 5 2" xfId="19499" xr:uid="{00000000-0005-0000-0000-00005F560000}"/>
    <cellStyle name="Normal 23 4 5 2 2" xfId="46411" xr:uid="{00000000-0005-0000-0000-000060560000}"/>
    <cellStyle name="Normal 23 4 5 3" xfId="32977" xr:uid="{00000000-0005-0000-0000-000061560000}"/>
    <cellStyle name="Normal 23 4 6" xfId="15020" xr:uid="{00000000-0005-0000-0000-000062560000}"/>
    <cellStyle name="Normal 23 4 6 2" xfId="41932" xr:uid="{00000000-0005-0000-0000-000063560000}"/>
    <cellStyle name="Normal 23 4 7" xfId="28498" xr:uid="{00000000-0005-0000-0000-000064560000}"/>
    <cellStyle name="Normal 23 5" xfId="2034" xr:uid="{00000000-0005-0000-0000-000065560000}"/>
    <cellStyle name="Normal 23 5 2" xfId="4271" xr:uid="{00000000-0005-0000-0000-000066560000}"/>
    <cellStyle name="Normal 23 5 2 2" xfId="13228" xr:uid="{00000000-0005-0000-0000-000067560000}"/>
    <cellStyle name="Normal 23 5 2 2 2" xfId="26662" xr:uid="{00000000-0005-0000-0000-000068560000}"/>
    <cellStyle name="Normal 23 5 2 2 2 2" xfId="53574" xr:uid="{00000000-0005-0000-0000-000069560000}"/>
    <cellStyle name="Normal 23 5 2 2 3" xfId="40140" xr:uid="{00000000-0005-0000-0000-00006A560000}"/>
    <cellStyle name="Normal 23 5 2 3" xfId="8750" xr:uid="{00000000-0005-0000-0000-00006B560000}"/>
    <cellStyle name="Normal 23 5 2 3 2" xfId="22184" xr:uid="{00000000-0005-0000-0000-00006C560000}"/>
    <cellStyle name="Normal 23 5 2 3 2 2" xfId="49096" xr:uid="{00000000-0005-0000-0000-00006D560000}"/>
    <cellStyle name="Normal 23 5 2 3 3" xfId="35662" xr:uid="{00000000-0005-0000-0000-00006E560000}"/>
    <cellStyle name="Normal 23 5 2 4" xfId="17705" xr:uid="{00000000-0005-0000-0000-00006F560000}"/>
    <cellStyle name="Normal 23 5 2 4 2" xfId="44617" xr:uid="{00000000-0005-0000-0000-000070560000}"/>
    <cellStyle name="Normal 23 5 2 5" xfId="31183" xr:uid="{00000000-0005-0000-0000-000071560000}"/>
    <cellStyle name="Normal 23 5 3" xfId="10991" xr:uid="{00000000-0005-0000-0000-000072560000}"/>
    <cellStyle name="Normal 23 5 3 2" xfId="24425" xr:uid="{00000000-0005-0000-0000-000073560000}"/>
    <cellStyle name="Normal 23 5 3 2 2" xfId="51337" xr:uid="{00000000-0005-0000-0000-000074560000}"/>
    <cellStyle name="Normal 23 5 3 3" xfId="37903" xr:uid="{00000000-0005-0000-0000-000075560000}"/>
    <cellStyle name="Normal 23 5 4" xfId="6513" xr:uid="{00000000-0005-0000-0000-000076560000}"/>
    <cellStyle name="Normal 23 5 4 2" xfId="19947" xr:uid="{00000000-0005-0000-0000-000077560000}"/>
    <cellStyle name="Normal 23 5 4 2 2" xfId="46859" xr:uid="{00000000-0005-0000-0000-000078560000}"/>
    <cellStyle name="Normal 23 5 4 3" xfId="33425" xr:uid="{00000000-0005-0000-0000-000079560000}"/>
    <cellStyle name="Normal 23 5 5" xfId="15468" xr:uid="{00000000-0005-0000-0000-00007A560000}"/>
    <cellStyle name="Normal 23 5 5 2" xfId="42380" xr:uid="{00000000-0005-0000-0000-00007B560000}"/>
    <cellStyle name="Normal 23 5 6" xfId="28946" xr:uid="{00000000-0005-0000-0000-00007C560000}"/>
    <cellStyle name="Normal 23 6" xfId="3153" xr:uid="{00000000-0005-0000-0000-00007D560000}"/>
    <cellStyle name="Normal 23 6 2" xfId="12110" xr:uid="{00000000-0005-0000-0000-00007E560000}"/>
    <cellStyle name="Normal 23 6 2 2" xfId="25544" xr:uid="{00000000-0005-0000-0000-00007F560000}"/>
    <cellStyle name="Normal 23 6 2 2 2" xfId="52456" xr:uid="{00000000-0005-0000-0000-000080560000}"/>
    <cellStyle name="Normal 23 6 2 3" xfId="39022" xr:uid="{00000000-0005-0000-0000-000081560000}"/>
    <cellStyle name="Normal 23 6 3" xfId="7632" xr:uid="{00000000-0005-0000-0000-000082560000}"/>
    <cellStyle name="Normal 23 6 3 2" xfId="21066" xr:uid="{00000000-0005-0000-0000-000083560000}"/>
    <cellStyle name="Normal 23 6 3 2 2" xfId="47978" xr:uid="{00000000-0005-0000-0000-000084560000}"/>
    <cellStyle name="Normal 23 6 3 3" xfId="34544" xr:uid="{00000000-0005-0000-0000-000085560000}"/>
    <cellStyle name="Normal 23 6 4" xfId="16587" xr:uid="{00000000-0005-0000-0000-000086560000}"/>
    <cellStyle name="Normal 23 6 4 2" xfId="43499" xr:uid="{00000000-0005-0000-0000-000087560000}"/>
    <cellStyle name="Normal 23 6 5" xfId="30065" xr:uid="{00000000-0005-0000-0000-000088560000}"/>
    <cellStyle name="Normal 23 7" xfId="9873" xr:uid="{00000000-0005-0000-0000-000089560000}"/>
    <cellStyle name="Normal 23 7 2" xfId="23307" xr:uid="{00000000-0005-0000-0000-00008A560000}"/>
    <cellStyle name="Normal 23 7 2 2" xfId="50219" xr:uid="{00000000-0005-0000-0000-00008B560000}"/>
    <cellStyle name="Normal 23 7 3" xfId="36785" xr:uid="{00000000-0005-0000-0000-00008C560000}"/>
    <cellStyle name="Normal 23 8" xfId="5395" xr:uid="{00000000-0005-0000-0000-00008D560000}"/>
    <cellStyle name="Normal 23 8 2" xfId="18829" xr:uid="{00000000-0005-0000-0000-00008E560000}"/>
    <cellStyle name="Normal 23 8 2 2" xfId="45741" xr:uid="{00000000-0005-0000-0000-00008F560000}"/>
    <cellStyle name="Normal 23 8 3" xfId="32307" xr:uid="{00000000-0005-0000-0000-000090560000}"/>
    <cellStyle name="Normal 23 9" xfId="14350" xr:uid="{00000000-0005-0000-0000-000091560000}"/>
    <cellStyle name="Normal 23 9 2" xfId="41262" xr:uid="{00000000-0005-0000-0000-000092560000}"/>
    <cellStyle name="Normal 24" xfId="871" xr:uid="{00000000-0005-0000-0000-000093560000}"/>
    <cellStyle name="Normal 24 10" xfId="27829" xr:uid="{00000000-0005-0000-0000-000094560000}"/>
    <cellStyle name="Normal 24 2" xfId="1139" xr:uid="{00000000-0005-0000-0000-000095560000}"/>
    <cellStyle name="Normal 24 2 2" xfId="1810" xr:uid="{00000000-0005-0000-0000-000096560000}"/>
    <cellStyle name="Normal 24 2 2 2" xfId="2928" xr:uid="{00000000-0005-0000-0000-000097560000}"/>
    <cellStyle name="Normal 24 2 2 2 2" xfId="5165" xr:uid="{00000000-0005-0000-0000-000098560000}"/>
    <cellStyle name="Normal 24 2 2 2 2 2" xfId="14122" xr:uid="{00000000-0005-0000-0000-000099560000}"/>
    <cellStyle name="Normal 24 2 2 2 2 2 2" xfId="27556" xr:uid="{00000000-0005-0000-0000-00009A560000}"/>
    <cellStyle name="Normal 24 2 2 2 2 2 2 2" xfId="54468" xr:uid="{00000000-0005-0000-0000-00009B560000}"/>
    <cellStyle name="Normal 24 2 2 2 2 2 3" xfId="41034" xr:uid="{00000000-0005-0000-0000-00009C560000}"/>
    <cellStyle name="Normal 24 2 2 2 2 3" xfId="9644" xr:uid="{00000000-0005-0000-0000-00009D560000}"/>
    <cellStyle name="Normal 24 2 2 2 2 3 2" xfId="23078" xr:uid="{00000000-0005-0000-0000-00009E560000}"/>
    <cellStyle name="Normal 24 2 2 2 2 3 2 2" xfId="49990" xr:uid="{00000000-0005-0000-0000-00009F560000}"/>
    <cellStyle name="Normal 24 2 2 2 2 3 3" xfId="36556" xr:uid="{00000000-0005-0000-0000-0000A0560000}"/>
    <cellStyle name="Normal 24 2 2 2 2 4" xfId="18599" xr:uid="{00000000-0005-0000-0000-0000A1560000}"/>
    <cellStyle name="Normal 24 2 2 2 2 4 2" xfId="45511" xr:uid="{00000000-0005-0000-0000-0000A2560000}"/>
    <cellStyle name="Normal 24 2 2 2 2 5" xfId="32077" xr:uid="{00000000-0005-0000-0000-0000A3560000}"/>
    <cellStyle name="Normal 24 2 2 2 3" xfId="11885" xr:uid="{00000000-0005-0000-0000-0000A4560000}"/>
    <cellStyle name="Normal 24 2 2 2 3 2" xfId="25319" xr:uid="{00000000-0005-0000-0000-0000A5560000}"/>
    <cellStyle name="Normal 24 2 2 2 3 2 2" xfId="52231" xr:uid="{00000000-0005-0000-0000-0000A6560000}"/>
    <cellStyle name="Normal 24 2 2 2 3 3" xfId="38797" xr:uid="{00000000-0005-0000-0000-0000A7560000}"/>
    <cellStyle name="Normal 24 2 2 2 4" xfId="7407" xr:uid="{00000000-0005-0000-0000-0000A8560000}"/>
    <cellStyle name="Normal 24 2 2 2 4 2" xfId="20841" xr:uid="{00000000-0005-0000-0000-0000A9560000}"/>
    <cellStyle name="Normal 24 2 2 2 4 2 2" xfId="47753" xr:uid="{00000000-0005-0000-0000-0000AA560000}"/>
    <cellStyle name="Normal 24 2 2 2 4 3" xfId="34319" xr:uid="{00000000-0005-0000-0000-0000AB560000}"/>
    <cellStyle name="Normal 24 2 2 2 5" xfId="16362" xr:uid="{00000000-0005-0000-0000-0000AC560000}"/>
    <cellStyle name="Normal 24 2 2 2 5 2" xfId="43274" xr:uid="{00000000-0005-0000-0000-0000AD560000}"/>
    <cellStyle name="Normal 24 2 2 2 6" xfId="29840" xr:uid="{00000000-0005-0000-0000-0000AE560000}"/>
    <cellStyle name="Normal 24 2 2 3" xfId="4047" xr:uid="{00000000-0005-0000-0000-0000AF560000}"/>
    <cellStyle name="Normal 24 2 2 3 2" xfId="13004" xr:uid="{00000000-0005-0000-0000-0000B0560000}"/>
    <cellStyle name="Normal 24 2 2 3 2 2" xfId="26438" xr:uid="{00000000-0005-0000-0000-0000B1560000}"/>
    <cellStyle name="Normal 24 2 2 3 2 2 2" xfId="53350" xr:uid="{00000000-0005-0000-0000-0000B2560000}"/>
    <cellStyle name="Normal 24 2 2 3 2 3" xfId="39916" xr:uid="{00000000-0005-0000-0000-0000B3560000}"/>
    <cellStyle name="Normal 24 2 2 3 3" xfId="8526" xr:uid="{00000000-0005-0000-0000-0000B4560000}"/>
    <cellStyle name="Normal 24 2 2 3 3 2" xfId="21960" xr:uid="{00000000-0005-0000-0000-0000B5560000}"/>
    <cellStyle name="Normal 24 2 2 3 3 2 2" xfId="48872" xr:uid="{00000000-0005-0000-0000-0000B6560000}"/>
    <cellStyle name="Normal 24 2 2 3 3 3" xfId="35438" xr:uid="{00000000-0005-0000-0000-0000B7560000}"/>
    <cellStyle name="Normal 24 2 2 3 4" xfId="17481" xr:uid="{00000000-0005-0000-0000-0000B8560000}"/>
    <cellStyle name="Normal 24 2 2 3 4 2" xfId="44393" xr:uid="{00000000-0005-0000-0000-0000B9560000}"/>
    <cellStyle name="Normal 24 2 2 3 5" xfId="30959" xr:uid="{00000000-0005-0000-0000-0000BA560000}"/>
    <cellStyle name="Normal 24 2 2 4" xfId="10767" xr:uid="{00000000-0005-0000-0000-0000BB560000}"/>
    <cellStyle name="Normal 24 2 2 4 2" xfId="24201" xr:uid="{00000000-0005-0000-0000-0000BC560000}"/>
    <cellStyle name="Normal 24 2 2 4 2 2" xfId="51113" xr:uid="{00000000-0005-0000-0000-0000BD560000}"/>
    <cellStyle name="Normal 24 2 2 4 3" xfId="37679" xr:uid="{00000000-0005-0000-0000-0000BE560000}"/>
    <cellStyle name="Normal 24 2 2 5" xfId="6289" xr:uid="{00000000-0005-0000-0000-0000BF560000}"/>
    <cellStyle name="Normal 24 2 2 5 2" xfId="19723" xr:uid="{00000000-0005-0000-0000-0000C0560000}"/>
    <cellStyle name="Normal 24 2 2 5 2 2" xfId="46635" xr:uid="{00000000-0005-0000-0000-0000C1560000}"/>
    <cellStyle name="Normal 24 2 2 5 3" xfId="33201" xr:uid="{00000000-0005-0000-0000-0000C2560000}"/>
    <cellStyle name="Normal 24 2 2 6" xfId="15244" xr:uid="{00000000-0005-0000-0000-0000C3560000}"/>
    <cellStyle name="Normal 24 2 2 6 2" xfId="42156" xr:uid="{00000000-0005-0000-0000-0000C4560000}"/>
    <cellStyle name="Normal 24 2 2 7" xfId="28722" xr:uid="{00000000-0005-0000-0000-0000C5560000}"/>
    <cellStyle name="Normal 24 2 3" xfId="2258" xr:uid="{00000000-0005-0000-0000-0000C6560000}"/>
    <cellStyle name="Normal 24 2 3 2" xfId="4495" xr:uid="{00000000-0005-0000-0000-0000C7560000}"/>
    <cellStyle name="Normal 24 2 3 2 2" xfId="13452" xr:uid="{00000000-0005-0000-0000-0000C8560000}"/>
    <cellStyle name="Normal 24 2 3 2 2 2" xfId="26886" xr:uid="{00000000-0005-0000-0000-0000C9560000}"/>
    <cellStyle name="Normal 24 2 3 2 2 2 2" xfId="53798" xr:uid="{00000000-0005-0000-0000-0000CA560000}"/>
    <cellStyle name="Normal 24 2 3 2 2 3" xfId="40364" xr:uid="{00000000-0005-0000-0000-0000CB560000}"/>
    <cellStyle name="Normal 24 2 3 2 3" xfId="8974" xr:uid="{00000000-0005-0000-0000-0000CC560000}"/>
    <cellStyle name="Normal 24 2 3 2 3 2" xfId="22408" xr:uid="{00000000-0005-0000-0000-0000CD560000}"/>
    <cellStyle name="Normal 24 2 3 2 3 2 2" xfId="49320" xr:uid="{00000000-0005-0000-0000-0000CE560000}"/>
    <cellStyle name="Normal 24 2 3 2 3 3" xfId="35886" xr:uid="{00000000-0005-0000-0000-0000CF560000}"/>
    <cellStyle name="Normal 24 2 3 2 4" xfId="17929" xr:uid="{00000000-0005-0000-0000-0000D0560000}"/>
    <cellStyle name="Normal 24 2 3 2 4 2" xfId="44841" xr:uid="{00000000-0005-0000-0000-0000D1560000}"/>
    <cellStyle name="Normal 24 2 3 2 5" xfId="31407" xr:uid="{00000000-0005-0000-0000-0000D2560000}"/>
    <cellStyle name="Normal 24 2 3 3" xfId="11215" xr:uid="{00000000-0005-0000-0000-0000D3560000}"/>
    <cellStyle name="Normal 24 2 3 3 2" xfId="24649" xr:uid="{00000000-0005-0000-0000-0000D4560000}"/>
    <cellStyle name="Normal 24 2 3 3 2 2" xfId="51561" xr:uid="{00000000-0005-0000-0000-0000D5560000}"/>
    <cellStyle name="Normal 24 2 3 3 3" xfId="38127" xr:uid="{00000000-0005-0000-0000-0000D6560000}"/>
    <cellStyle name="Normal 24 2 3 4" xfId="6737" xr:uid="{00000000-0005-0000-0000-0000D7560000}"/>
    <cellStyle name="Normal 24 2 3 4 2" xfId="20171" xr:uid="{00000000-0005-0000-0000-0000D8560000}"/>
    <cellStyle name="Normal 24 2 3 4 2 2" xfId="47083" xr:uid="{00000000-0005-0000-0000-0000D9560000}"/>
    <cellStyle name="Normal 24 2 3 4 3" xfId="33649" xr:uid="{00000000-0005-0000-0000-0000DA560000}"/>
    <cellStyle name="Normal 24 2 3 5" xfId="15692" xr:uid="{00000000-0005-0000-0000-0000DB560000}"/>
    <cellStyle name="Normal 24 2 3 5 2" xfId="42604" xr:uid="{00000000-0005-0000-0000-0000DC560000}"/>
    <cellStyle name="Normal 24 2 3 6" xfId="29170" xr:uid="{00000000-0005-0000-0000-0000DD560000}"/>
    <cellStyle name="Normal 24 2 4" xfId="3377" xr:uid="{00000000-0005-0000-0000-0000DE560000}"/>
    <cellStyle name="Normal 24 2 4 2" xfId="12334" xr:uid="{00000000-0005-0000-0000-0000DF560000}"/>
    <cellStyle name="Normal 24 2 4 2 2" xfId="25768" xr:uid="{00000000-0005-0000-0000-0000E0560000}"/>
    <cellStyle name="Normal 24 2 4 2 2 2" xfId="52680" xr:uid="{00000000-0005-0000-0000-0000E1560000}"/>
    <cellStyle name="Normal 24 2 4 2 3" xfId="39246" xr:uid="{00000000-0005-0000-0000-0000E2560000}"/>
    <cellStyle name="Normal 24 2 4 3" xfId="7856" xr:uid="{00000000-0005-0000-0000-0000E3560000}"/>
    <cellStyle name="Normal 24 2 4 3 2" xfId="21290" xr:uid="{00000000-0005-0000-0000-0000E4560000}"/>
    <cellStyle name="Normal 24 2 4 3 2 2" xfId="48202" xr:uid="{00000000-0005-0000-0000-0000E5560000}"/>
    <cellStyle name="Normal 24 2 4 3 3" xfId="34768" xr:uid="{00000000-0005-0000-0000-0000E6560000}"/>
    <cellStyle name="Normal 24 2 4 4" xfId="16811" xr:uid="{00000000-0005-0000-0000-0000E7560000}"/>
    <cellStyle name="Normal 24 2 4 4 2" xfId="43723" xr:uid="{00000000-0005-0000-0000-0000E8560000}"/>
    <cellStyle name="Normal 24 2 4 5" xfId="30289" xr:uid="{00000000-0005-0000-0000-0000E9560000}"/>
    <cellStyle name="Normal 24 2 5" xfId="10097" xr:uid="{00000000-0005-0000-0000-0000EA560000}"/>
    <cellStyle name="Normal 24 2 5 2" xfId="23531" xr:uid="{00000000-0005-0000-0000-0000EB560000}"/>
    <cellStyle name="Normal 24 2 5 2 2" xfId="50443" xr:uid="{00000000-0005-0000-0000-0000EC560000}"/>
    <cellStyle name="Normal 24 2 5 3" xfId="37009" xr:uid="{00000000-0005-0000-0000-0000ED560000}"/>
    <cellStyle name="Normal 24 2 6" xfId="5619" xr:uid="{00000000-0005-0000-0000-0000EE560000}"/>
    <cellStyle name="Normal 24 2 6 2" xfId="19053" xr:uid="{00000000-0005-0000-0000-0000EF560000}"/>
    <cellStyle name="Normal 24 2 6 2 2" xfId="45965" xr:uid="{00000000-0005-0000-0000-0000F0560000}"/>
    <cellStyle name="Normal 24 2 6 3" xfId="32531" xr:uid="{00000000-0005-0000-0000-0000F1560000}"/>
    <cellStyle name="Normal 24 2 7" xfId="14574" xr:uid="{00000000-0005-0000-0000-0000F2560000}"/>
    <cellStyle name="Normal 24 2 7 2" xfId="41486" xr:uid="{00000000-0005-0000-0000-0000F3560000}"/>
    <cellStyle name="Normal 24 2 8" xfId="28052" xr:uid="{00000000-0005-0000-0000-0000F4560000}"/>
    <cellStyle name="Normal 24 3" xfId="1364" xr:uid="{00000000-0005-0000-0000-0000F5560000}"/>
    <cellStyle name="Normal 24 3 2" xfId="2482" xr:uid="{00000000-0005-0000-0000-0000F6560000}"/>
    <cellStyle name="Normal 24 3 2 2" xfId="4719" xr:uid="{00000000-0005-0000-0000-0000F7560000}"/>
    <cellStyle name="Normal 24 3 2 2 2" xfId="13676" xr:uid="{00000000-0005-0000-0000-0000F8560000}"/>
    <cellStyle name="Normal 24 3 2 2 2 2" xfId="27110" xr:uid="{00000000-0005-0000-0000-0000F9560000}"/>
    <cellStyle name="Normal 24 3 2 2 2 2 2" xfId="54022" xr:uid="{00000000-0005-0000-0000-0000FA560000}"/>
    <cellStyle name="Normal 24 3 2 2 2 3" xfId="40588" xr:uid="{00000000-0005-0000-0000-0000FB560000}"/>
    <cellStyle name="Normal 24 3 2 2 3" xfId="9198" xr:uid="{00000000-0005-0000-0000-0000FC560000}"/>
    <cellStyle name="Normal 24 3 2 2 3 2" xfId="22632" xr:uid="{00000000-0005-0000-0000-0000FD560000}"/>
    <cellStyle name="Normal 24 3 2 2 3 2 2" xfId="49544" xr:uid="{00000000-0005-0000-0000-0000FE560000}"/>
    <cellStyle name="Normal 24 3 2 2 3 3" xfId="36110" xr:uid="{00000000-0005-0000-0000-0000FF560000}"/>
    <cellStyle name="Normal 24 3 2 2 4" xfId="18153" xr:uid="{00000000-0005-0000-0000-000000570000}"/>
    <cellStyle name="Normal 24 3 2 2 4 2" xfId="45065" xr:uid="{00000000-0005-0000-0000-000001570000}"/>
    <cellStyle name="Normal 24 3 2 2 5" xfId="31631" xr:uid="{00000000-0005-0000-0000-000002570000}"/>
    <cellStyle name="Normal 24 3 2 3" xfId="11439" xr:uid="{00000000-0005-0000-0000-000003570000}"/>
    <cellStyle name="Normal 24 3 2 3 2" xfId="24873" xr:uid="{00000000-0005-0000-0000-000004570000}"/>
    <cellStyle name="Normal 24 3 2 3 2 2" xfId="51785" xr:uid="{00000000-0005-0000-0000-000005570000}"/>
    <cellStyle name="Normal 24 3 2 3 3" xfId="38351" xr:uid="{00000000-0005-0000-0000-000006570000}"/>
    <cellStyle name="Normal 24 3 2 4" xfId="6961" xr:uid="{00000000-0005-0000-0000-000007570000}"/>
    <cellStyle name="Normal 24 3 2 4 2" xfId="20395" xr:uid="{00000000-0005-0000-0000-000008570000}"/>
    <cellStyle name="Normal 24 3 2 4 2 2" xfId="47307" xr:uid="{00000000-0005-0000-0000-000009570000}"/>
    <cellStyle name="Normal 24 3 2 4 3" xfId="33873" xr:uid="{00000000-0005-0000-0000-00000A570000}"/>
    <cellStyle name="Normal 24 3 2 5" xfId="15916" xr:uid="{00000000-0005-0000-0000-00000B570000}"/>
    <cellStyle name="Normal 24 3 2 5 2" xfId="42828" xr:uid="{00000000-0005-0000-0000-00000C570000}"/>
    <cellStyle name="Normal 24 3 2 6" xfId="29394" xr:uid="{00000000-0005-0000-0000-00000D570000}"/>
    <cellStyle name="Normal 24 3 3" xfId="3601" xr:uid="{00000000-0005-0000-0000-00000E570000}"/>
    <cellStyle name="Normal 24 3 3 2" xfId="12558" xr:uid="{00000000-0005-0000-0000-00000F570000}"/>
    <cellStyle name="Normal 24 3 3 2 2" xfId="25992" xr:uid="{00000000-0005-0000-0000-000010570000}"/>
    <cellStyle name="Normal 24 3 3 2 2 2" xfId="52904" xr:uid="{00000000-0005-0000-0000-000011570000}"/>
    <cellStyle name="Normal 24 3 3 2 3" xfId="39470" xr:uid="{00000000-0005-0000-0000-000012570000}"/>
    <cellStyle name="Normal 24 3 3 3" xfId="8080" xr:uid="{00000000-0005-0000-0000-000013570000}"/>
    <cellStyle name="Normal 24 3 3 3 2" xfId="21514" xr:uid="{00000000-0005-0000-0000-000014570000}"/>
    <cellStyle name="Normal 24 3 3 3 2 2" xfId="48426" xr:uid="{00000000-0005-0000-0000-000015570000}"/>
    <cellStyle name="Normal 24 3 3 3 3" xfId="34992" xr:uid="{00000000-0005-0000-0000-000016570000}"/>
    <cellStyle name="Normal 24 3 3 4" xfId="17035" xr:uid="{00000000-0005-0000-0000-000017570000}"/>
    <cellStyle name="Normal 24 3 3 4 2" xfId="43947" xr:uid="{00000000-0005-0000-0000-000018570000}"/>
    <cellStyle name="Normal 24 3 3 5" xfId="30513" xr:uid="{00000000-0005-0000-0000-000019570000}"/>
    <cellStyle name="Normal 24 3 4" xfId="10321" xr:uid="{00000000-0005-0000-0000-00001A570000}"/>
    <cellStyle name="Normal 24 3 4 2" xfId="23755" xr:uid="{00000000-0005-0000-0000-00001B570000}"/>
    <cellStyle name="Normal 24 3 4 2 2" xfId="50667" xr:uid="{00000000-0005-0000-0000-00001C570000}"/>
    <cellStyle name="Normal 24 3 4 3" xfId="37233" xr:uid="{00000000-0005-0000-0000-00001D570000}"/>
    <cellStyle name="Normal 24 3 5" xfId="5843" xr:uid="{00000000-0005-0000-0000-00001E570000}"/>
    <cellStyle name="Normal 24 3 5 2" xfId="19277" xr:uid="{00000000-0005-0000-0000-00001F570000}"/>
    <cellStyle name="Normal 24 3 5 2 2" xfId="46189" xr:uid="{00000000-0005-0000-0000-000020570000}"/>
    <cellStyle name="Normal 24 3 5 3" xfId="32755" xr:uid="{00000000-0005-0000-0000-000021570000}"/>
    <cellStyle name="Normal 24 3 6" xfId="14798" xr:uid="{00000000-0005-0000-0000-000022570000}"/>
    <cellStyle name="Normal 24 3 6 2" xfId="41710" xr:uid="{00000000-0005-0000-0000-000023570000}"/>
    <cellStyle name="Normal 24 3 7" xfId="28276" xr:uid="{00000000-0005-0000-0000-000024570000}"/>
    <cellStyle name="Normal 24 4" xfId="1587" xr:uid="{00000000-0005-0000-0000-000025570000}"/>
    <cellStyle name="Normal 24 4 2" xfId="2705" xr:uid="{00000000-0005-0000-0000-000026570000}"/>
    <cellStyle name="Normal 24 4 2 2" xfId="4942" xr:uid="{00000000-0005-0000-0000-000027570000}"/>
    <cellStyle name="Normal 24 4 2 2 2" xfId="13899" xr:uid="{00000000-0005-0000-0000-000028570000}"/>
    <cellStyle name="Normal 24 4 2 2 2 2" xfId="27333" xr:uid="{00000000-0005-0000-0000-000029570000}"/>
    <cellStyle name="Normal 24 4 2 2 2 2 2" xfId="54245" xr:uid="{00000000-0005-0000-0000-00002A570000}"/>
    <cellStyle name="Normal 24 4 2 2 2 3" xfId="40811" xr:uid="{00000000-0005-0000-0000-00002B570000}"/>
    <cellStyle name="Normal 24 4 2 2 3" xfId="9421" xr:uid="{00000000-0005-0000-0000-00002C570000}"/>
    <cellStyle name="Normal 24 4 2 2 3 2" xfId="22855" xr:uid="{00000000-0005-0000-0000-00002D570000}"/>
    <cellStyle name="Normal 24 4 2 2 3 2 2" xfId="49767" xr:uid="{00000000-0005-0000-0000-00002E570000}"/>
    <cellStyle name="Normal 24 4 2 2 3 3" xfId="36333" xr:uid="{00000000-0005-0000-0000-00002F570000}"/>
    <cellStyle name="Normal 24 4 2 2 4" xfId="18376" xr:uid="{00000000-0005-0000-0000-000030570000}"/>
    <cellStyle name="Normal 24 4 2 2 4 2" xfId="45288" xr:uid="{00000000-0005-0000-0000-000031570000}"/>
    <cellStyle name="Normal 24 4 2 2 5" xfId="31854" xr:uid="{00000000-0005-0000-0000-000032570000}"/>
    <cellStyle name="Normal 24 4 2 3" xfId="11662" xr:uid="{00000000-0005-0000-0000-000033570000}"/>
    <cellStyle name="Normal 24 4 2 3 2" xfId="25096" xr:uid="{00000000-0005-0000-0000-000034570000}"/>
    <cellStyle name="Normal 24 4 2 3 2 2" xfId="52008" xr:uid="{00000000-0005-0000-0000-000035570000}"/>
    <cellStyle name="Normal 24 4 2 3 3" xfId="38574" xr:uid="{00000000-0005-0000-0000-000036570000}"/>
    <cellStyle name="Normal 24 4 2 4" xfId="7184" xr:uid="{00000000-0005-0000-0000-000037570000}"/>
    <cellStyle name="Normal 24 4 2 4 2" xfId="20618" xr:uid="{00000000-0005-0000-0000-000038570000}"/>
    <cellStyle name="Normal 24 4 2 4 2 2" xfId="47530" xr:uid="{00000000-0005-0000-0000-000039570000}"/>
    <cellStyle name="Normal 24 4 2 4 3" xfId="34096" xr:uid="{00000000-0005-0000-0000-00003A570000}"/>
    <cellStyle name="Normal 24 4 2 5" xfId="16139" xr:uid="{00000000-0005-0000-0000-00003B570000}"/>
    <cellStyle name="Normal 24 4 2 5 2" xfId="43051" xr:uid="{00000000-0005-0000-0000-00003C570000}"/>
    <cellStyle name="Normal 24 4 2 6" xfId="29617" xr:uid="{00000000-0005-0000-0000-00003D570000}"/>
    <cellStyle name="Normal 24 4 3" xfId="3824" xr:uid="{00000000-0005-0000-0000-00003E570000}"/>
    <cellStyle name="Normal 24 4 3 2" xfId="12781" xr:uid="{00000000-0005-0000-0000-00003F570000}"/>
    <cellStyle name="Normal 24 4 3 2 2" xfId="26215" xr:uid="{00000000-0005-0000-0000-000040570000}"/>
    <cellStyle name="Normal 24 4 3 2 2 2" xfId="53127" xr:uid="{00000000-0005-0000-0000-000041570000}"/>
    <cellStyle name="Normal 24 4 3 2 3" xfId="39693" xr:uid="{00000000-0005-0000-0000-000042570000}"/>
    <cellStyle name="Normal 24 4 3 3" xfId="8303" xr:uid="{00000000-0005-0000-0000-000043570000}"/>
    <cellStyle name="Normal 24 4 3 3 2" xfId="21737" xr:uid="{00000000-0005-0000-0000-000044570000}"/>
    <cellStyle name="Normal 24 4 3 3 2 2" xfId="48649" xr:uid="{00000000-0005-0000-0000-000045570000}"/>
    <cellStyle name="Normal 24 4 3 3 3" xfId="35215" xr:uid="{00000000-0005-0000-0000-000046570000}"/>
    <cellStyle name="Normal 24 4 3 4" xfId="17258" xr:uid="{00000000-0005-0000-0000-000047570000}"/>
    <cellStyle name="Normal 24 4 3 4 2" xfId="44170" xr:uid="{00000000-0005-0000-0000-000048570000}"/>
    <cellStyle name="Normal 24 4 3 5" xfId="30736" xr:uid="{00000000-0005-0000-0000-000049570000}"/>
    <cellStyle name="Normal 24 4 4" xfId="10544" xr:uid="{00000000-0005-0000-0000-00004A570000}"/>
    <cellStyle name="Normal 24 4 4 2" xfId="23978" xr:uid="{00000000-0005-0000-0000-00004B570000}"/>
    <cellStyle name="Normal 24 4 4 2 2" xfId="50890" xr:uid="{00000000-0005-0000-0000-00004C570000}"/>
    <cellStyle name="Normal 24 4 4 3" xfId="37456" xr:uid="{00000000-0005-0000-0000-00004D570000}"/>
    <cellStyle name="Normal 24 4 5" xfId="6066" xr:uid="{00000000-0005-0000-0000-00004E570000}"/>
    <cellStyle name="Normal 24 4 5 2" xfId="19500" xr:uid="{00000000-0005-0000-0000-00004F570000}"/>
    <cellStyle name="Normal 24 4 5 2 2" xfId="46412" xr:uid="{00000000-0005-0000-0000-000050570000}"/>
    <cellStyle name="Normal 24 4 5 3" xfId="32978" xr:uid="{00000000-0005-0000-0000-000051570000}"/>
    <cellStyle name="Normal 24 4 6" xfId="15021" xr:uid="{00000000-0005-0000-0000-000052570000}"/>
    <cellStyle name="Normal 24 4 6 2" xfId="41933" xr:uid="{00000000-0005-0000-0000-000053570000}"/>
    <cellStyle name="Normal 24 4 7" xfId="28499" xr:uid="{00000000-0005-0000-0000-000054570000}"/>
    <cellStyle name="Normal 24 5" xfId="2035" xr:uid="{00000000-0005-0000-0000-000055570000}"/>
    <cellStyle name="Normal 24 5 2" xfId="4272" xr:uid="{00000000-0005-0000-0000-000056570000}"/>
    <cellStyle name="Normal 24 5 2 2" xfId="13229" xr:uid="{00000000-0005-0000-0000-000057570000}"/>
    <cellStyle name="Normal 24 5 2 2 2" xfId="26663" xr:uid="{00000000-0005-0000-0000-000058570000}"/>
    <cellStyle name="Normal 24 5 2 2 2 2" xfId="53575" xr:uid="{00000000-0005-0000-0000-000059570000}"/>
    <cellStyle name="Normal 24 5 2 2 3" xfId="40141" xr:uid="{00000000-0005-0000-0000-00005A570000}"/>
    <cellStyle name="Normal 24 5 2 3" xfId="8751" xr:uid="{00000000-0005-0000-0000-00005B570000}"/>
    <cellStyle name="Normal 24 5 2 3 2" xfId="22185" xr:uid="{00000000-0005-0000-0000-00005C570000}"/>
    <cellStyle name="Normal 24 5 2 3 2 2" xfId="49097" xr:uid="{00000000-0005-0000-0000-00005D570000}"/>
    <cellStyle name="Normal 24 5 2 3 3" xfId="35663" xr:uid="{00000000-0005-0000-0000-00005E570000}"/>
    <cellStyle name="Normal 24 5 2 4" xfId="17706" xr:uid="{00000000-0005-0000-0000-00005F570000}"/>
    <cellStyle name="Normal 24 5 2 4 2" xfId="44618" xr:uid="{00000000-0005-0000-0000-000060570000}"/>
    <cellStyle name="Normal 24 5 2 5" xfId="31184" xr:uid="{00000000-0005-0000-0000-000061570000}"/>
    <cellStyle name="Normal 24 5 3" xfId="10992" xr:uid="{00000000-0005-0000-0000-000062570000}"/>
    <cellStyle name="Normal 24 5 3 2" xfId="24426" xr:uid="{00000000-0005-0000-0000-000063570000}"/>
    <cellStyle name="Normal 24 5 3 2 2" xfId="51338" xr:uid="{00000000-0005-0000-0000-000064570000}"/>
    <cellStyle name="Normal 24 5 3 3" xfId="37904" xr:uid="{00000000-0005-0000-0000-000065570000}"/>
    <cellStyle name="Normal 24 5 4" xfId="6514" xr:uid="{00000000-0005-0000-0000-000066570000}"/>
    <cellStyle name="Normal 24 5 4 2" xfId="19948" xr:uid="{00000000-0005-0000-0000-000067570000}"/>
    <cellStyle name="Normal 24 5 4 2 2" xfId="46860" xr:uid="{00000000-0005-0000-0000-000068570000}"/>
    <cellStyle name="Normal 24 5 4 3" xfId="33426" xr:uid="{00000000-0005-0000-0000-000069570000}"/>
    <cellStyle name="Normal 24 5 5" xfId="15469" xr:uid="{00000000-0005-0000-0000-00006A570000}"/>
    <cellStyle name="Normal 24 5 5 2" xfId="42381" xr:uid="{00000000-0005-0000-0000-00006B570000}"/>
    <cellStyle name="Normal 24 5 6" xfId="28947" xr:uid="{00000000-0005-0000-0000-00006C570000}"/>
    <cellStyle name="Normal 24 6" xfId="3154" xr:uid="{00000000-0005-0000-0000-00006D570000}"/>
    <cellStyle name="Normal 24 6 2" xfId="12111" xr:uid="{00000000-0005-0000-0000-00006E570000}"/>
    <cellStyle name="Normal 24 6 2 2" xfId="25545" xr:uid="{00000000-0005-0000-0000-00006F570000}"/>
    <cellStyle name="Normal 24 6 2 2 2" xfId="52457" xr:uid="{00000000-0005-0000-0000-000070570000}"/>
    <cellStyle name="Normal 24 6 2 3" xfId="39023" xr:uid="{00000000-0005-0000-0000-000071570000}"/>
    <cellStyle name="Normal 24 6 3" xfId="7633" xr:uid="{00000000-0005-0000-0000-000072570000}"/>
    <cellStyle name="Normal 24 6 3 2" xfId="21067" xr:uid="{00000000-0005-0000-0000-000073570000}"/>
    <cellStyle name="Normal 24 6 3 2 2" xfId="47979" xr:uid="{00000000-0005-0000-0000-000074570000}"/>
    <cellStyle name="Normal 24 6 3 3" xfId="34545" xr:uid="{00000000-0005-0000-0000-000075570000}"/>
    <cellStyle name="Normal 24 6 4" xfId="16588" xr:uid="{00000000-0005-0000-0000-000076570000}"/>
    <cellStyle name="Normal 24 6 4 2" xfId="43500" xr:uid="{00000000-0005-0000-0000-000077570000}"/>
    <cellStyle name="Normal 24 6 5" xfId="30066" xr:uid="{00000000-0005-0000-0000-000078570000}"/>
    <cellStyle name="Normal 24 7" xfId="9874" xr:uid="{00000000-0005-0000-0000-000079570000}"/>
    <cellStyle name="Normal 24 7 2" xfId="23308" xr:uid="{00000000-0005-0000-0000-00007A570000}"/>
    <cellStyle name="Normal 24 7 2 2" xfId="50220" xr:uid="{00000000-0005-0000-0000-00007B570000}"/>
    <cellStyle name="Normal 24 7 3" xfId="36786" xr:uid="{00000000-0005-0000-0000-00007C570000}"/>
    <cellStyle name="Normal 24 8" xfId="5396" xr:uid="{00000000-0005-0000-0000-00007D570000}"/>
    <cellStyle name="Normal 24 8 2" xfId="18830" xr:uid="{00000000-0005-0000-0000-00007E570000}"/>
    <cellStyle name="Normal 24 8 2 2" xfId="45742" xr:uid="{00000000-0005-0000-0000-00007F570000}"/>
    <cellStyle name="Normal 24 8 3" xfId="32308" xr:uid="{00000000-0005-0000-0000-000080570000}"/>
    <cellStyle name="Normal 24 9" xfId="14351" xr:uid="{00000000-0005-0000-0000-000081570000}"/>
    <cellStyle name="Normal 24 9 2" xfId="41263" xr:uid="{00000000-0005-0000-0000-000082570000}"/>
    <cellStyle name="Normal 25" xfId="872" xr:uid="{00000000-0005-0000-0000-000083570000}"/>
    <cellStyle name="Normal 25 10" xfId="27830" xr:uid="{00000000-0005-0000-0000-000084570000}"/>
    <cellStyle name="Normal 25 2" xfId="1140" xr:uid="{00000000-0005-0000-0000-000085570000}"/>
    <cellStyle name="Normal 25 2 2" xfId="1811" xr:uid="{00000000-0005-0000-0000-000086570000}"/>
    <cellStyle name="Normal 25 2 2 2" xfId="2929" xr:uid="{00000000-0005-0000-0000-000087570000}"/>
    <cellStyle name="Normal 25 2 2 2 2" xfId="5166" xr:uid="{00000000-0005-0000-0000-000088570000}"/>
    <cellStyle name="Normal 25 2 2 2 2 2" xfId="14123" xr:uid="{00000000-0005-0000-0000-000089570000}"/>
    <cellStyle name="Normal 25 2 2 2 2 2 2" xfId="27557" xr:uid="{00000000-0005-0000-0000-00008A570000}"/>
    <cellStyle name="Normal 25 2 2 2 2 2 2 2" xfId="54469" xr:uid="{00000000-0005-0000-0000-00008B570000}"/>
    <cellStyle name="Normal 25 2 2 2 2 2 3" xfId="41035" xr:uid="{00000000-0005-0000-0000-00008C570000}"/>
    <cellStyle name="Normal 25 2 2 2 2 3" xfId="9645" xr:uid="{00000000-0005-0000-0000-00008D570000}"/>
    <cellStyle name="Normal 25 2 2 2 2 3 2" xfId="23079" xr:uid="{00000000-0005-0000-0000-00008E570000}"/>
    <cellStyle name="Normal 25 2 2 2 2 3 2 2" xfId="49991" xr:uid="{00000000-0005-0000-0000-00008F570000}"/>
    <cellStyle name="Normal 25 2 2 2 2 3 3" xfId="36557" xr:uid="{00000000-0005-0000-0000-000090570000}"/>
    <cellStyle name="Normal 25 2 2 2 2 4" xfId="18600" xr:uid="{00000000-0005-0000-0000-000091570000}"/>
    <cellStyle name="Normal 25 2 2 2 2 4 2" xfId="45512" xr:uid="{00000000-0005-0000-0000-000092570000}"/>
    <cellStyle name="Normal 25 2 2 2 2 5" xfId="32078" xr:uid="{00000000-0005-0000-0000-000093570000}"/>
    <cellStyle name="Normal 25 2 2 2 3" xfId="11886" xr:uid="{00000000-0005-0000-0000-000094570000}"/>
    <cellStyle name="Normal 25 2 2 2 3 2" xfId="25320" xr:uid="{00000000-0005-0000-0000-000095570000}"/>
    <cellStyle name="Normal 25 2 2 2 3 2 2" xfId="52232" xr:uid="{00000000-0005-0000-0000-000096570000}"/>
    <cellStyle name="Normal 25 2 2 2 3 3" xfId="38798" xr:uid="{00000000-0005-0000-0000-000097570000}"/>
    <cellStyle name="Normal 25 2 2 2 4" xfId="7408" xr:uid="{00000000-0005-0000-0000-000098570000}"/>
    <cellStyle name="Normal 25 2 2 2 4 2" xfId="20842" xr:uid="{00000000-0005-0000-0000-000099570000}"/>
    <cellStyle name="Normal 25 2 2 2 4 2 2" xfId="47754" xr:uid="{00000000-0005-0000-0000-00009A570000}"/>
    <cellStyle name="Normal 25 2 2 2 4 3" xfId="34320" xr:uid="{00000000-0005-0000-0000-00009B570000}"/>
    <cellStyle name="Normal 25 2 2 2 5" xfId="16363" xr:uid="{00000000-0005-0000-0000-00009C570000}"/>
    <cellStyle name="Normal 25 2 2 2 5 2" xfId="43275" xr:uid="{00000000-0005-0000-0000-00009D570000}"/>
    <cellStyle name="Normal 25 2 2 2 6" xfId="29841" xr:uid="{00000000-0005-0000-0000-00009E570000}"/>
    <cellStyle name="Normal 25 2 2 3" xfId="4048" xr:uid="{00000000-0005-0000-0000-00009F570000}"/>
    <cellStyle name="Normal 25 2 2 3 2" xfId="13005" xr:uid="{00000000-0005-0000-0000-0000A0570000}"/>
    <cellStyle name="Normal 25 2 2 3 2 2" xfId="26439" xr:uid="{00000000-0005-0000-0000-0000A1570000}"/>
    <cellStyle name="Normal 25 2 2 3 2 2 2" xfId="53351" xr:uid="{00000000-0005-0000-0000-0000A2570000}"/>
    <cellStyle name="Normal 25 2 2 3 2 3" xfId="39917" xr:uid="{00000000-0005-0000-0000-0000A3570000}"/>
    <cellStyle name="Normal 25 2 2 3 3" xfId="8527" xr:uid="{00000000-0005-0000-0000-0000A4570000}"/>
    <cellStyle name="Normal 25 2 2 3 3 2" xfId="21961" xr:uid="{00000000-0005-0000-0000-0000A5570000}"/>
    <cellStyle name="Normal 25 2 2 3 3 2 2" xfId="48873" xr:uid="{00000000-0005-0000-0000-0000A6570000}"/>
    <cellStyle name="Normal 25 2 2 3 3 3" xfId="35439" xr:uid="{00000000-0005-0000-0000-0000A7570000}"/>
    <cellStyle name="Normal 25 2 2 3 4" xfId="17482" xr:uid="{00000000-0005-0000-0000-0000A8570000}"/>
    <cellStyle name="Normal 25 2 2 3 4 2" xfId="44394" xr:uid="{00000000-0005-0000-0000-0000A9570000}"/>
    <cellStyle name="Normal 25 2 2 3 5" xfId="30960" xr:uid="{00000000-0005-0000-0000-0000AA570000}"/>
    <cellStyle name="Normal 25 2 2 4" xfId="10768" xr:uid="{00000000-0005-0000-0000-0000AB570000}"/>
    <cellStyle name="Normal 25 2 2 4 2" xfId="24202" xr:uid="{00000000-0005-0000-0000-0000AC570000}"/>
    <cellStyle name="Normal 25 2 2 4 2 2" xfId="51114" xr:uid="{00000000-0005-0000-0000-0000AD570000}"/>
    <cellStyle name="Normal 25 2 2 4 3" xfId="37680" xr:uid="{00000000-0005-0000-0000-0000AE570000}"/>
    <cellStyle name="Normal 25 2 2 5" xfId="6290" xr:uid="{00000000-0005-0000-0000-0000AF570000}"/>
    <cellStyle name="Normal 25 2 2 5 2" xfId="19724" xr:uid="{00000000-0005-0000-0000-0000B0570000}"/>
    <cellStyle name="Normal 25 2 2 5 2 2" xfId="46636" xr:uid="{00000000-0005-0000-0000-0000B1570000}"/>
    <cellStyle name="Normal 25 2 2 5 3" xfId="33202" xr:uid="{00000000-0005-0000-0000-0000B2570000}"/>
    <cellStyle name="Normal 25 2 2 6" xfId="15245" xr:uid="{00000000-0005-0000-0000-0000B3570000}"/>
    <cellStyle name="Normal 25 2 2 6 2" xfId="42157" xr:uid="{00000000-0005-0000-0000-0000B4570000}"/>
    <cellStyle name="Normal 25 2 2 7" xfId="28723" xr:uid="{00000000-0005-0000-0000-0000B5570000}"/>
    <cellStyle name="Normal 25 2 3" xfId="2259" xr:uid="{00000000-0005-0000-0000-0000B6570000}"/>
    <cellStyle name="Normal 25 2 3 2" xfId="4496" xr:uid="{00000000-0005-0000-0000-0000B7570000}"/>
    <cellStyle name="Normal 25 2 3 2 2" xfId="13453" xr:uid="{00000000-0005-0000-0000-0000B8570000}"/>
    <cellStyle name="Normal 25 2 3 2 2 2" xfId="26887" xr:uid="{00000000-0005-0000-0000-0000B9570000}"/>
    <cellStyle name="Normal 25 2 3 2 2 2 2" xfId="53799" xr:uid="{00000000-0005-0000-0000-0000BA570000}"/>
    <cellStyle name="Normal 25 2 3 2 2 3" xfId="40365" xr:uid="{00000000-0005-0000-0000-0000BB570000}"/>
    <cellStyle name="Normal 25 2 3 2 3" xfId="8975" xr:uid="{00000000-0005-0000-0000-0000BC570000}"/>
    <cellStyle name="Normal 25 2 3 2 3 2" xfId="22409" xr:uid="{00000000-0005-0000-0000-0000BD570000}"/>
    <cellStyle name="Normal 25 2 3 2 3 2 2" xfId="49321" xr:uid="{00000000-0005-0000-0000-0000BE570000}"/>
    <cellStyle name="Normal 25 2 3 2 3 3" xfId="35887" xr:uid="{00000000-0005-0000-0000-0000BF570000}"/>
    <cellStyle name="Normal 25 2 3 2 4" xfId="17930" xr:uid="{00000000-0005-0000-0000-0000C0570000}"/>
    <cellStyle name="Normal 25 2 3 2 4 2" xfId="44842" xr:uid="{00000000-0005-0000-0000-0000C1570000}"/>
    <cellStyle name="Normal 25 2 3 2 5" xfId="31408" xr:uid="{00000000-0005-0000-0000-0000C2570000}"/>
    <cellStyle name="Normal 25 2 3 3" xfId="11216" xr:uid="{00000000-0005-0000-0000-0000C3570000}"/>
    <cellStyle name="Normal 25 2 3 3 2" xfId="24650" xr:uid="{00000000-0005-0000-0000-0000C4570000}"/>
    <cellStyle name="Normal 25 2 3 3 2 2" xfId="51562" xr:uid="{00000000-0005-0000-0000-0000C5570000}"/>
    <cellStyle name="Normal 25 2 3 3 3" xfId="38128" xr:uid="{00000000-0005-0000-0000-0000C6570000}"/>
    <cellStyle name="Normal 25 2 3 4" xfId="6738" xr:uid="{00000000-0005-0000-0000-0000C7570000}"/>
    <cellStyle name="Normal 25 2 3 4 2" xfId="20172" xr:uid="{00000000-0005-0000-0000-0000C8570000}"/>
    <cellStyle name="Normal 25 2 3 4 2 2" xfId="47084" xr:uid="{00000000-0005-0000-0000-0000C9570000}"/>
    <cellStyle name="Normal 25 2 3 4 3" xfId="33650" xr:uid="{00000000-0005-0000-0000-0000CA570000}"/>
    <cellStyle name="Normal 25 2 3 5" xfId="15693" xr:uid="{00000000-0005-0000-0000-0000CB570000}"/>
    <cellStyle name="Normal 25 2 3 5 2" xfId="42605" xr:uid="{00000000-0005-0000-0000-0000CC570000}"/>
    <cellStyle name="Normal 25 2 3 6" xfId="29171" xr:uid="{00000000-0005-0000-0000-0000CD570000}"/>
    <cellStyle name="Normal 25 2 4" xfId="3378" xr:uid="{00000000-0005-0000-0000-0000CE570000}"/>
    <cellStyle name="Normal 25 2 4 2" xfId="12335" xr:uid="{00000000-0005-0000-0000-0000CF570000}"/>
    <cellStyle name="Normal 25 2 4 2 2" xfId="25769" xr:uid="{00000000-0005-0000-0000-0000D0570000}"/>
    <cellStyle name="Normal 25 2 4 2 2 2" xfId="52681" xr:uid="{00000000-0005-0000-0000-0000D1570000}"/>
    <cellStyle name="Normal 25 2 4 2 3" xfId="39247" xr:uid="{00000000-0005-0000-0000-0000D2570000}"/>
    <cellStyle name="Normal 25 2 4 3" xfId="7857" xr:uid="{00000000-0005-0000-0000-0000D3570000}"/>
    <cellStyle name="Normal 25 2 4 3 2" xfId="21291" xr:uid="{00000000-0005-0000-0000-0000D4570000}"/>
    <cellStyle name="Normal 25 2 4 3 2 2" xfId="48203" xr:uid="{00000000-0005-0000-0000-0000D5570000}"/>
    <cellStyle name="Normal 25 2 4 3 3" xfId="34769" xr:uid="{00000000-0005-0000-0000-0000D6570000}"/>
    <cellStyle name="Normal 25 2 4 4" xfId="16812" xr:uid="{00000000-0005-0000-0000-0000D7570000}"/>
    <cellStyle name="Normal 25 2 4 4 2" xfId="43724" xr:uid="{00000000-0005-0000-0000-0000D8570000}"/>
    <cellStyle name="Normal 25 2 4 5" xfId="30290" xr:uid="{00000000-0005-0000-0000-0000D9570000}"/>
    <cellStyle name="Normal 25 2 5" xfId="10098" xr:uid="{00000000-0005-0000-0000-0000DA570000}"/>
    <cellStyle name="Normal 25 2 5 2" xfId="23532" xr:uid="{00000000-0005-0000-0000-0000DB570000}"/>
    <cellStyle name="Normal 25 2 5 2 2" xfId="50444" xr:uid="{00000000-0005-0000-0000-0000DC570000}"/>
    <cellStyle name="Normal 25 2 5 3" xfId="37010" xr:uid="{00000000-0005-0000-0000-0000DD570000}"/>
    <cellStyle name="Normal 25 2 6" xfId="5620" xr:uid="{00000000-0005-0000-0000-0000DE570000}"/>
    <cellStyle name="Normal 25 2 6 2" xfId="19054" xr:uid="{00000000-0005-0000-0000-0000DF570000}"/>
    <cellStyle name="Normal 25 2 6 2 2" xfId="45966" xr:uid="{00000000-0005-0000-0000-0000E0570000}"/>
    <cellStyle name="Normal 25 2 6 3" xfId="32532" xr:uid="{00000000-0005-0000-0000-0000E1570000}"/>
    <cellStyle name="Normal 25 2 7" xfId="14575" xr:uid="{00000000-0005-0000-0000-0000E2570000}"/>
    <cellStyle name="Normal 25 2 7 2" xfId="41487" xr:uid="{00000000-0005-0000-0000-0000E3570000}"/>
    <cellStyle name="Normal 25 2 8" xfId="28053" xr:uid="{00000000-0005-0000-0000-0000E4570000}"/>
    <cellStyle name="Normal 25 3" xfId="1365" xr:uid="{00000000-0005-0000-0000-0000E5570000}"/>
    <cellStyle name="Normal 25 3 2" xfId="2483" xr:uid="{00000000-0005-0000-0000-0000E6570000}"/>
    <cellStyle name="Normal 25 3 2 2" xfId="4720" xr:uid="{00000000-0005-0000-0000-0000E7570000}"/>
    <cellStyle name="Normal 25 3 2 2 2" xfId="13677" xr:uid="{00000000-0005-0000-0000-0000E8570000}"/>
    <cellStyle name="Normal 25 3 2 2 2 2" xfId="27111" xr:uid="{00000000-0005-0000-0000-0000E9570000}"/>
    <cellStyle name="Normal 25 3 2 2 2 2 2" xfId="54023" xr:uid="{00000000-0005-0000-0000-0000EA570000}"/>
    <cellStyle name="Normal 25 3 2 2 2 3" xfId="40589" xr:uid="{00000000-0005-0000-0000-0000EB570000}"/>
    <cellStyle name="Normal 25 3 2 2 3" xfId="9199" xr:uid="{00000000-0005-0000-0000-0000EC570000}"/>
    <cellStyle name="Normal 25 3 2 2 3 2" xfId="22633" xr:uid="{00000000-0005-0000-0000-0000ED570000}"/>
    <cellStyle name="Normal 25 3 2 2 3 2 2" xfId="49545" xr:uid="{00000000-0005-0000-0000-0000EE570000}"/>
    <cellStyle name="Normal 25 3 2 2 3 3" xfId="36111" xr:uid="{00000000-0005-0000-0000-0000EF570000}"/>
    <cellStyle name="Normal 25 3 2 2 4" xfId="18154" xr:uid="{00000000-0005-0000-0000-0000F0570000}"/>
    <cellStyle name="Normal 25 3 2 2 4 2" xfId="45066" xr:uid="{00000000-0005-0000-0000-0000F1570000}"/>
    <cellStyle name="Normal 25 3 2 2 5" xfId="31632" xr:uid="{00000000-0005-0000-0000-0000F2570000}"/>
    <cellStyle name="Normal 25 3 2 3" xfId="11440" xr:uid="{00000000-0005-0000-0000-0000F3570000}"/>
    <cellStyle name="Normal 25 3 2 3 2" xfId="24874" xr:uid="{00000000-0005-0000-0000-0000F4570000}"/>
    <cellStyle name="Normal 25 3 2 3 2 2" xfId="51786" xr:uid="{00000000-0005-0000-0000-0000F5570000}"/>
    <cellStyle name="Normal 25 3 2 3 3" xfId="38352" xr:uid="{00000000-0005-0000-0000-0000F6570000}"/>
    <cellStyle name="Normal 25 3 2 4" xfId="6962" xr:uid="{00000000-0005-0000-0000-0000F7570000}"/>
    <cellStyle name="Normal 25 3 2 4 2" xfId="20396" xr:uid="{00000000-0005-0000-0000-0000F8570000}"/>
    <cellStyle name="Normal 25 3 2 4 2 2" xfId="47308" xr:uid="{00000000-0005-0000-0000-0000F9570000}"/>
    <cellStyle name="Normal 25 3 2 4 3" xfId="33874" xr:uid="{00000000-0005-0000-0000-0000FA570000}"/>
    <cellStyle name="Normal 25 3 2 5" xfId="15917" xr:uid="{00000000-0005-0000-0000-0000FB570000}"/>
    <cellStyle name="Normal 25 3 2 5 2" xfId="42829" xr:uid="{00000000-0005-0000-0000-0000FC570000}"/>
    <cellStyle name="Normal 25 3 2 6" xfId="29395" xr:uid="{00000000-0005-0000-0000-0000FD570000}"/>
    <cellStyle name="Normal 25 3 3" xfId="3602" xr:uid="{00000000-0005-0000-0000-0000FE570000}"/>
    <cellStyle name="Normal 25 3 3 2" xfId="12559" xr:uid="{00000000-0005-0000-0000-0000FF570000}"/>
    <cellStyle name="Normal 25 3 3 2 2" xfId="25993" xr:uid="{00000000-0005-0000-0000-000000580000}"/>
    <cellStyle name="Normal 25 3 3 2 2 2" xfId="52905" xr:uid="{00000000-0005-0000-0000-000001580000}"/>
    <cellStyle name="Normal 25 3 3 2 3" xfId="39471" xr:uid="{00000000-0005-0000-0000-000002580000}"/>
    <cellStyle name="Normal 25 3 3 3" xfId="8081" xr:uid="{00000000-0005-0000-0000-000003580000}"/>
    <cellStyle name="Normal 25 3 3 3 2" xfId="21515" xr:uid="{00000000-0005-0000-0000-000004580000}"/>
    <cellStyle name="Normal 25 3 3 3 2 2" xfId="48427" xr:uid="{00000000-0005-0000-0000-000005580000}"/>
    <cellStyle name="Normal 25 3 3 3 3" xfId="34993" xr:uid="{00000000-0005-0000-0000-000006580000}"/>
    <cellStyle name="Normal 25 3 3 4" xfId="17036" xr:uid="{00000000-0005-0000-0000-000007580000}"/>
    <cellStyle name="Normal 25 3 3 4 2" xfId="43948" xr:uid="{00000000-0005-0000-0000-000008580000}"/>
    <cellStyle name="Normal 25 3 3 5" xfId="30514" xr:uid="{00000000-0005-0000-0000-000009580000}"/>
    <cellStyle name="Normal 25 3 4" xfId="10322" xr:uid="{00000000-0005-0000-0000-00000A580000}"/>
    <cellStyle name="Normal 25 3 4 2" xfId="23756" xr:uid="{00000000-0005-0000-0000-00000B580000}"/>
    <cellStyle name="Normal 25 3 4 2 2" xfId="50668" xr:uid="{00000000-0005-0000-0000-00000C580000}"/>
    <cellStyle name="Normal 25 3 4 3" xfId="37234" xr:uid="{00000000-0005-0000-0000-00000D580000}"/>
    <cellStyle name="Normal 25 3 5" xfId="5844" xr:uid="{00000000-0005-0000-0000-00000E580000}"/>
    <cellStyle name="Normal 25 3 5 2" xfId="19278" xr:uid="{00000000-0005-0000-0000-00000F580000}"/>
    <cellStyle name="Normal 25 3 5 2 2" xfId="46190" xr:uid="{00000000-0005-0000-0000-000010580000}"/>
    <cellStyle name="Normal 25 3 5 3" xfId="32756" xr:uid="{00000000-0005-0000-0000-000011580000}"/>
    <cellStyle name="Normal 25 3 6" xfId="14799" xr:uid="{00000000-0005-0000-0000-000012580000}"/>
    <cellStyle name="Normal 25 3 6 2" xfId="41711" xr:uid="{00000000-0005-0000-0000-000013580000}"/>
    <cellStyle name="Normal 25 3 7" xfId="28277" xr:uid="{00000000-0005-0000-0000-000014580000}"/>
    <cellStyle name="Normal 25 4" xfId="1588" xr:uid="{00000000-0005-0000-0000-000015580000}"/>
    <cellStyle name="Normal 25 4 2" xfId="2706" xr:uid="{00000000-0005-0000-0000-000016580000}"/>
    <cellStyle name="Normal 25 4 2 2" xfId="4943" xr:uid="{00000000-0005-0000-0000-000017580000}"/>
    <cellStyle name="Normal 25 4 2 2 2" xfId="13900" xr:uid="{00000000-0005-0000-0000-000018580000}"/>
    <cellStyle name="Normal 25 4 2 2 2 2" xfId="27334" xr:uid="{00000000-0005-0000-0000-000019580000}"/>
    <cellStyle name="Normal 25 4 2 2 2 2 2" xfId="54246" xr:uid="{00000000-0005-0000-0000-00001A580000}"/>
    <cellStyle name="Normal 25 4 2 2 2 3" xfId="40812" xr:uid="{00000000-0005-0000-0000-00001B580000}"/>
    <cellStyle name="Normal 25 4 2 2 3" xfId="9422" xr:uid="{00000000-0005-0000-0000-00001C580000}"/>
    <cellStyle name="Normal 25 4 2 2 3 2" xfId="22856" xr:uid="{00000000-0005-0000-0000-00001D580000}"/>
    <cellStyle name="Normal 25 4 2 2 3 2 2" xfId="49768" xr:uid="{00000000-0005-0000-0000-00001E580000}"/>
    <cellStyle name="Normal 25 4 2 2 3 3" xfId="36334" xr:uid="{00000000-0005-0000-0000-00001F580000}"/>
    <cellStyle name="Normal 25 4 2 2 4" xfId="18377" xr:uid="{00000000-0005-0000-0000-000020580000}"/>
    <cellStyle name="Normal 25 4 2 2 4 2" xfId="45289" xr:uid="{00000000-0005-0000-0000-000021580000}"/>
    <cellStyle name="Normal 25 4 2 2 5" xfId="31855" xr:uid="{00000000-0005-0000-0000-000022580000}"/>
    <cellStyle name="Normal 25 4 2 3" xfId="11663" xr:uid="{00000000-0005-0000-0000-000023580000}"/>
    <cellStyle name="Normal 25 4 2 3 2" xfId="25097" xr:uid="{00000000-0005-0000-0000-000024580000}"/>
    <cellStyle name="Normal 25 4 2 3 2 2" xfId="52009" xr:uid="{00000000-0005-0000-0000-000025580000}"/>
    <cellStyle name="Normal 25 4 2 3 3" xfId="38575" xr:uid="{00000000-0005-0000-0000-000026580000}"/>
    <cellStyle name="Normal 25 4 2 4" xfId="7185" xr:uid="{00000000-0005-0000-0000-000027580000}"/>
    <cellStyle name="Normal 25 4 2 4 2" xfId="20619" xr:uid="{00000000-0005-0000-0000-000028580000}"/>
    <cellStyle name="Normal 25 4 2 4 2 2" xfId="47531" xr:uid="{00000000-0005-0000-0000-000029580000}"/>
    <cellStyle name="Normal 25 4 2 4 3" xfId="34097" xr:uid="{00000000-0005-0000-0000-00002A580000}"/>
    <cellStyle name="Normal 25 4 2 5" xfId="16140" xr:uid="{00000000-0005-0000-0000-00002B580000}"/>
    <cellStyle name="Normal 25 4 2 5 2" xfId="43052" xr:uid="{00000000-0005-0000-0000-00002C580000}"/>
    <cellStyle name="Normal 25 4 2 6" xfId="29618" xr:uid="{00000000-0005-0000-0000-00002D580000}"/>
    <cellStyle name="Normal 25 4 3" xfId="3825" xr:uid="{00000000-0005-0000-0000-00002E580000}"/>
    <cellStyle name="Normal 25 4 3 2" xfId="12782" xr:uid="{00000000-0005-0000-0000-00002F580000}"/>
    <cellStyle name="Normal 25 4 3 2 2" xfId="26216" xr:uid="{00000000-0005-0000-0000-000030580000}"/>
    <cellStyle name="Normal 25 4 3 2 2 2" xfId="53128" xr:uid="{00000000-0005-0000-0000-000031580000}"/>
    <cellStyle name="Normal 25 4 3 2 3" xfId="39694" xr:uid="{00000000-0005-0000-0000-000032580000}"/>
    <cellStyle name="Normal 25 4 3 3" xfId="8304" xr:uid="{00000000-0005-0000-0000-000033580000}"/>
    <cellStyle name="Normal 25 4 3 3 2" xfId="21738" xr:uid="{00000000-0005-0000-0000-000034580000}"/>
    <cellStyle name="Normal 25 4 3 3 2 2" xfId="48650" xr:uid="{00000000-0005-0000-0000-000035580000}"/>
    <cellStyle name="Normal 25 4 3 3 3" xfId="35216" xr:uid="{00000000-0005-0000-0000-000036580000}"/>
    <cellStyle name="Normal 25 4 3 4" xfId="17259" xr:uid="{00000000-0005-0000-0000-000037580000}"/>
    <cellStyle name="Normal 25 4 3 4 2" xfId="44171" xr:uid="{00000000-0005-0000-0000-000038580000}"/>
    <cellStyle name="Normal 25 4 3 5" xfId="30737" xr:uid="{00000000-0005-0000-0000-000039580000}"/>
    <cellStyle name="Normal 25 4 4" xfId="10545" xr:uid="{00000000-0005-0000-0000-00003A580000}"/>
    <cellStyle name="Normal 25 4 4 2" xfId="23979" xr:uid="{00000000-0005-0000-0000-00003B580000}"/>
    <cellStyle name="Normal 25 4 4 2 2" xfId="50891" xr:uid="{00000000-0005-0000-0000-00003C580000}"/>
    <cellStyle name="Normal 25 4 4 3" xfId="37457" xr:uid="{00000000-0005-0000-0000-00003D580000}"/>
    <cellStyle name="Normal 25 4 5" xfId="6067" xr:uid="{00000000-0005-0000-0000-00003E580000}"/>
    <cellStyle name="Normal 25 4 5 2" xfId="19501" xr:uid="{00000000-0005-0000-0000-00003F580000}"/>
    <cellStyle name="Normal 25 4 5 2 2" xfId="46413" xr:uid="{00000000-0005-0000-0000-000040580000}"/>
    <cellStyle name="Normal 25 4 5 3" xfId="32979" xr:uid="{00000000-0005-0000-0000-000041580000}"/>
    <cellStyle name="Normal 25 4 6" xfId="15022" xr:uid="{00000000-0005-0000-0000-000042580000}"/>
    <cellStyle name="Normal 25 4 6 2" xfId="41934" xr:uid="{00000000-0005-0000-0000-000043580000}"/>
    <cellStyle name="Normal 25 4 7" xfId="28500" xr:uid="{00000000-0005-0000-0000-000044580000}"/>
    <cellStyle name="Normal 25 5" xfId="2036" xr:uid="{00000000-0005-0000-0000-000045580000}"/>
    <cellStyle name="Normal 25 5 2" xfId="4273" xr:uid="{00000000-0005-0000-0000-000046580000}"/>
    <cellStyle name="Normal 25 5 2 2" xfId="13230" xr:uid="{00000000-0005-0000-0000-000047580000}"/>
    <cellStyle name="Normal 25 5 2 2 2" xfId="26664" xr:uid="{00000000-0005-0000-0000-000048580000}"/>
    <cellStyle name="Normal 25 5 2 2 2 2" xfId="53576" xr:uid="{00000000-0005-0000-0000-000049580000}"/>
    <cellStyle name="Normal 25 5 2 2 3" xfId="40142" xr:uid="{00000000-0005-0000-0000-00004A580000}"/>
    <cellStyle name="Normal 25 5 2 3" xfId="8752" xr:uid="{00000000-0005-0000-0000-00004B580000}"/>
    <cellStyle name="Normal 25 5 2 3 2" xfId="22186" xr:uid="{00000000-0005-0000-0000-00004C580000}"/>
    <cellStyle name="Normal 25 5 2 3 2 2" xfId="49098" xr:uid="{00000000-0005-0000-0000-00004D580000}"/>
    <cellStyle name="Normal 25 5 2 3 3" xfId="35664" xr:uid="{00000000-0005-0000-0000-00004E580000}"/>
    <cellStyle name="Normal 25 5 2 4" xfId="17707" xr:uid="{00000000-0005-0000-0000-00004F580000}"/>
    <cellStyle name="Normal 25 5 2 4 2" xfId="44619" xr:uid="{00000000-0005-0000-0000-000050580000}"/>
    <cellStyle name="Normal 25 5 2 5" xfId="31185" xr:uid="{00000000-0005-0000-0000-000051580000}"/>
    <cellStyle name="Normal 25 5 3" xfId="10993" xr:uid="{00000000-0005-0000-0000-000052580000}"/>
    <cellStyle name="Normal 25 5 3 2" xfId="24427" xr:uid="{00000000-0005-0000-0000-000053580000}"/>
    <cellStyle name="Normal 25 5 3 2 2" xfId="51339" xr:uid="{00000000-0005-0000-0000-000054580000}"/>
    <cellStyle name="Normal 25 5 3 3" xfId="37905" xr:uid="{00000000-0005-0000-0000-000055580000}"/>
    <cellStyle name="Normal 25 5 4" xfId="6515" xr:uid="{00000000-0005-0000-0000-000056580000}"/>
    <cellStyle name="Normal 25 5 4 2" xfId="19949" xr:uid="{00000000-0005-0000-0000-000057580000}"/>
    <cellStyle name="Normal 25 5 4 2 2" xfId="46861" xr:uid="{00000000-0005-0000-0000-000058580000}"/>
    <cellStyle name="Normal 25 5 4 3" xfId="33427" xr:uid="{00000000-0005-0000-0000-000059580000}"/>
    <cellStyle name="Normal 25 5 5" xfId="15470" xr:uid="{00000000-0005-0000-0000-00005A580000}"/>
    <cellStyle name="Normal 25 5 5 2" xfId="42382" xr:uid="{00000000-0005-0000-0000-00005B580000}"/>
    <cellStyle name="Normal 25 5 6" xfId="28948" xr:uid="{00000000-0005-0000-0000-00005C580000}"/>
    <cellStyle name="Normal 25 6" xfId="3155" xr:uid="{00000000-0005-0000-0000-00005D580000}"/>
    <cellStyle name="Normal 25 6 2" xfId="12112" xr:uid="{00000000-0005-0000-0000-00005E580000}"/>
    <cellStyle name="Normal 25 6 2 2" xfId="25546" xr:uid="{00000000-0005-0000-0000-00005F580000}"/>
    <cellStyle name="Normal 25 6 2 2 2" xfId="52458" xr:uid="{00000000-0005-0000-0000-000060580000}"/>
    <cellStyle name="Normal 25 6 2 3" xfId="39024" xr:uid="{00000000-0005-0000-0000-000061580000}"/>
    <cellStyle name="Normal 25 6 3" xfId="7634" xr:uid="{00000000-0005-0000-0000-000062580000}"/>
    <cellStyle name="Normal 25 6 3 2" xfId="21068" xr:uid="{00000000-0005-0000-0000-000063580000}"/>
    <cellStyle name="Normal 25 6 3 2 2" xfId="47980" xr:uid="{00000000-0005-0000-0000-000064580000}"/>
    <cellStyle name="Normal 25 6 3 3" xfId="34546" xr:uid="{00000000-0005-0000-0000-000065580000}"/>
    <cellStyle name="Normal 25 6 4" xfId="16589" xr:uid="{00000000-0005-0000-0000-000066580000}"/>
    <cellStyle name="Normal 25 6 4 2" xfId="43501" xr:uid="{00000000-0005-0000-0000-000067580000}"/>
    <cellStyle name="Normal 25 6 5" xfId="30067" xr:uid="{00000000-0005-0000-0000-000068580000}"/>
    <cellStyle name="Normal 25 7" xfId="9875" xr:uid="{00000000-0005-0000-0000-000069580000}"/>
    <cellStyle name="Normal 25 7 2" xfId="23309" xr:uid="{00000000-0005-0000-0000-00006A580000}"/>
    <cellStyle name="Normal 25 7 2 2" xfId="50221" xr:uid="{00000000-0005-0000-0000-00006B580000}"/>
    <cellStyle name="Normal 25 7 3" xfId="36787" xr:uid="{00000000-0005-0000-0000-00006C580000}"/>
    <cellStyle name="Normal 25 8" xfId="5397" xr:uid="{00000000-0005-0000-0000-00006D580000}"/>
    <cellStyle name="Normal 25 8 2" xfId="18831" xr:uid="{00000000-0005-0000-0000-00006E580000}"/>
    <cellStyle name="Normal 25 8 2 2" xfId="45743" xr:uid="{00000000-0005-0000-0000-00006F580000}"/>
    <cellStyle name="Normal 25 8 3" xfId="32309" xr:uid="{00000000-0005-0000-0000-000070580000}"/>
    <cellStyle name="Normal 25 9" xfId="14352" xr:uid="{00000000-0005-0000-0000-000071580000}"/>
    <cellStyle name="Normal 25 9 2" xfId="41264" xr:uid="{00000000-0005-0000-0000-000072580000}"/>
    <cellStyle name="Normal 26" xfId="873" xr:uid="{00000000-0005-0000-0000-000073580000}"/>
    <cellStyle name="Normal 26 10" xfId="27831" xr:uid="{00000000-0005-0000-0000-000074580000}"/>
    <cellStyle name="Normal 26 2" xfId="1141" xr:uid="{00000000-0005-0000-0000-000075580000}"/>
    <cellStyle name="Normal 26 2 2" xfId="1812" xr:uid="{00000000-0005-0000-0000-000076580000}"/>
    <cellStyle name="Normal 26 2 2 2" xfId="2930" xr:uid="{00000000-0005-0000-0000-000077580000}"/>
    <cellStyle name="Normal 26 2 2 2 2" xfId="5167" xr:uid="{00000000-0005-0000-0000-000078580000}"/>
    <cellStyle name="Normal 26 2 2 2 2 2" xfId="14124" xr:uid="{00000000-0005-0000-0000-000079580000}"/>
    <cellStyle name="Normal 26 2 2 2 2 2 2" xfId="27558" xr:uid="{00000000-0005-0000-0000-00007A580000}"/>
    <cellStyle name="Normal 26 2 2 2 2 2 2 2" xfId="54470" xr:uid="{00000000-0005-0000-0000-00007B580000}"/>
    <cellStyle name="Normal 26 2 2 2 2 2 3" xfId="41036" xr:uid="{00000000-0005-0000-0000-00007C580000}"/>
    <cellStyle name="Normal 26 2 2 2 2 3" xfId="9646" xr:uid="{00000000-0005-0000-0000-00007D580000}"/>
    <cellStyle name="Normal 26 2 2 2 2 3 2" xfId="23080" xr:uid="{00000000-0005-0000-0000-00007E580000}"/>
    <cellStyle name="Normal 26 2 2 2 2 3 2 2" xfId="49992" xr:uid="{00000000-0005-0000-0000-00007F580000}"/>
    <cellStyle name="Normal 26 2 2 2 2 3 3" xfId="36558" xr:uid="{00000000-0005-0000-0000-000080580000}"/>
    <cellStyle name="Normal 26 2 2 2 2 4" xfId="18601" xr:uid="{00000000-0005-0000-0000-000081580000}"/>
    <cellStyle name="Normal 26 2 2 2 2 4 2" xfId="45513" xr:uid="{00000000-0005-0000-0000-000082580000}"/>
    <cellStyle name="Normal 26 2 2 2 2 5" xfId="32079" xr:uid="{00000000-0005-0000-0000-000083580000}"/>
    <cellStyle name="Normal 26 2 2 2 3" xfId="11887" xr:uid="{00000000-0005-0000-0000-000084580000}"/>
    <cellStyle name="Normal 26 2 2 2 3 2" xfId="25321" xr:uid="{00000000-0005-0000-0000-000085580000}"/>
    <cellStyle name="Normal 26 2 2 2 3 2 2" xfId="52233" xr:uid="{00000000-0005-0000-0000-000086580000}"/>
    <cellStyle name="Normal 26 2 2 2 3 3" xfId="38799" xr:uid="{00000000-0005-0000-0000-000087580000}"/>
    <cellStyle name="Normal 26 2 2 2 4" xfId="7409" xr:uid="{00000000-0005-0000-0000-000088580000}"/>
    <cellStyle name="Normal 26 2 2 2 4 2" xfId="20843" xr:uid="{00000000-0005-0000-0000-000089580000}"/>
    <cellStyle name="Normal 26 2 2 2 4 2 2" xfId="47755" xr:uid="{00000000-0005-0000-0000-00008A580000}"/>
    <cellStyle name="Normal 26 2 2 2 4 3" xfId="34321" xr:uid="{00000000-0005-0000-0000-00008B580000}"/>
    <cellStyle name="Normal 26 2 2 2 5" xfId="16364" xr:uid="{00000000-0005-0000-0000-00008C580000}"/>
    <cellStyle name="Normal 26 2 2 2 5 2" xfId="43276" xr:uid="{00000000-0005-0000-0000-00008D580000}"/>
    <cellStyle name="Normal 26 2 2 2 6" xfId="29842" xr:uid="{00000000-0005-0000-0000-00008E580000}"/>
    <cellStyle name="Normal 26 2 2 3" xfId="4049" xr:uid="{00000000-0005-0000-0000-00008F580000}"/>
    <cellStyle name="Normal 26 2 2 3 2" xfId="13006" xr:uid="{00000000-0005-0000-0000-000090580000}"/>
    <cellStyle name="Normal 26 2 2 3 2 2" xfId="26440" xr:uid="{00000000-0005-0000-0000-000091580000}"/>
    <cellStyle name="Normal 26 2 2 3 2 2 2" xfId="53352" xr:uid="{00000000-0005-0000-0000-000092580000}"/>
    <cellStyle name="Normal 26 2 2 3 2 3" xfId="39918" xr:uid="{00000000-0005-0000-0000-000093580000}"/>
    <cellStyle name="Normal 26 2 2 3 3" xfId="8528" xr:uid="{00000000-0005-0000-0000-000094580000}"/>
    <cellStyle name="Normal 26 2 2 3 3 2" xfId="21962" xr:uid="{00000000-0005-0000-0000-000095580000}"/>
    <cellStyle name="Normal 26 2 2 3 3 2 2" xfId="48874" xr:uid="{00000000-0005-0000-0000-000096580000}"/>
    <cellStyle name="Normal 26 2 2 3 3 3" xfId="35440" xr:uid="{00000000-0005-0000-0000-000097580000}"/>
    <cellStyle name="Normal 26 2 2 3 4" xfId="17483" xr:uid="{00000000-0005-0000-0000-000098580000}"/>
    <cellStyle name="Normal 26 2 2 3 4 2" xfId="44395" xr:uid="{00000000-0005-0000-0000-000099580000}"/>
    <cellStyle name="Normal 26 2 2 3 5" xfId="30961" xr:uid="{00000000-0005-0000-0000-00009A580000}"/>
    <cellStyle name="Normal 26 2 2 4" xfId="10769" xr:uid="{00000000-0005-0000-0000-00009B580000}"/>
    <cellStyle name="Normal 26 2 2 4 2" xfId="24203" xr:uid="{00000000-0005-0000-0000-00009C580000}"/>
    <cellStyle name="Normal 26 2 2 4 2 2" xfId="51115" xr:uid="{00000000-0005-0000-0000-00009D580000}"/>
    <cellStyle name="Normal 26 2 2 4 3" xfId="37681" xr:uid="{00000000-0005-0000-0000-00009E580000}"/>
    <cellStyle name="Normal 26 2 2 5" xfId="6291" xr:uid="{00000000-0005-0000-0000-00009F580000}"/>
    <cellStyle name="Normal 26 2 2 5 2" xfId="19725" xr:uid="{00000000-0005-0000-0000-0000A0580000}"/>
    <cellStyle name="Normal 26 2 2 5 2 2" xfId="46637" xr:uid="{00000000-0005-0000-0000-0000A1580000}"/>
    <cellStyle name="Normal 26 2 2 5 3" xfId="33203" xr:uid="{00000000-0005-0000-0000-0000A2580000}"/>
    <cellStyle name="Normal 26 2 2 6" xfId="15246" xr:uid="{00000000-0005-0000-0000-0000A3580000}"/>
    <cellStyle name="Normal 26 2 2 6 2" xfId="42158" xr:uid="{00000000-0005-0000-0000-0000A4580000}"/>
    <cellStyle name="Normal 26 2 2 7" xfId="28724" xr:uid="{00000000-0005-0000-0000-0000A5580000}"/>
    <cellStyle name="Normal 26 2 3" xfId="2260" xr:uid="{00000000-0005-0000-0000-0000A6580000}"/>
    <cellStyle name="Normal 26 2 3 2" xfId="4497" xr:uid="{00000000-0005-0000-0000-0000A7580000}"/>
    <cellStyle name="Normal 26 2 3 2 2" xfId="13454" xr:uid="{00000000-0005-0000-0000-0000A8580000}"/>
    <cellStyle name="Normal 26 2 3 2 2 2" xfId="26888" xr:uid="{00000000-0005-0000-0000-0000A9580000}"/>
    <cellStyle name="Normal 26 2 3 2 2 2 2" xfId="53800" xr:uid="{00000000-0005-0000-0000-0000AA580000}"/>
    <cellStyle name="Normal 26 2 3 2 2 3" xfId="40366" xr:uid="{00000000-0005-0000-0000-0000AB580000}"/>
    <cellStyle name="Normal 26 2 3 2 3" xfId="8976" xr:uid="{00000000-0005-0000-0000-0000AC580000}"/>
    <cellStyle name="Normal 26 2 3 2 3 2" xfId="22410" xr:uid="{00000000-0005-0000-0000-0000AD580000}"/>
    <cellStyle name="Normal 26 2 3 2 3 2 2" xfId="49322" xr:uid="{00000000-0005-0000-0000-0000AE580000}"/>
    <cellStyle name="Normal 26 2 3 2 3 3" xfId="35888" xr:uid="{00000000-0005-0000-0000-0000AF580000}"/>
    <cellStyle name="Normal 26 2 3 2 4" xfId="17931" xr:uid="{00000000-0005-0000-0000-0000B0580000}"/>
    <cellStyle name="Normal 26 2 3 2 4 2" xfId="44843" xr:uid="{00000000-0005-0000-0000-0000B1580000}"/>
    <cellStyle name="Normal 26 2 3 2 5" xfId="31409" xr:uid="{00000000-0005-0000-0000-0000B2580000}"/>
    <cellStyle name="Normal 26 2 3 3" xfId="11217" xr:uid="{00000000-0005-0000-0000-0000B3580000}"/>
    <cellStyle name="Normal 26 2 3 3 2" xfId="24651" xr:uid="{00000000-0005-0000-0000-0000B4580000}"/>
    <cellStyle name="Normal 26 2 3 3 2 2" xfId="51563" xr:uid="{00000000-0005-0000-0000-0000B5580000}"/>
    <cellStyle name="Normal 26 2 3 3 3" xfId="38129" xr:uid="{00000000-0005-0000-0000-0000B6580000}"/>
    <cellStyle name="Normal 26 2 3 4" xfId="6739" xr:uid="{00000000-0005-0000-0000-0000B7580000}"/>
    <cellStyle name="Normal 26 2 3 4 2" xfId="20173" xr:uid="{00000000-0005-0000-0000-0000B8580000}"/>
    <cellStyle name="Normal 26 2 3 4 2 2" xfId="47085" xr:uid="{00000000-0005-0000-0000-0000B9580000}"/>
    <cellStyle name="Normal 26 2 3 4 3" xfId="33651" xr:uid="{00000000-0005-0000-0000-0000BA580000}"/>
    <cellStyle name="Normal 26 2 3 5" xfId="15694" xr:uid="{00000000-0005-0000-0000-0000BB580000}"/>
    <cellStyle name="Normal 26 2 3 5 2" xfId="42606" xr:uid="{00000000-0005-0000-0000-0000BC580000}"/>
    <cellStyle name="Normal 26 2 3 6" xfId="29172" xr:uid="{00000000-0005-0000-0000-0000BD580000}"/>
    <cellStyle name="Normal 26 2 4" xfId="3379" xr:uid="{00000000-0005-0000-0000-0000BE580000}"/>
    <cellStyle name="Normal 26 2 4 2" xfId="12336" xr:uid="{00000000-0005-0000-0000-0000BF580000}"/>
    <cellStyle name="Normal 26 2 4 2 2" xfId="25770" xr:uid="{00000000-0005-0000-0000-0000C0580000}"/>
    <cellStyle name="Normal 26 2 4 2 2 2" xfId="52682" xr:uid="{00000000-0005-0000-0000-0000C1580000}"/>
    <cellStyle name="Normal 26 2 4 2 3" xfId="39248" xr:uid="{00000000-0005-0000-0000-0000C2580000}"/>
    <cellStyle name="Normal 26 2 4 3" xfId="7858" xr:uid="{00000000-0005-0000-0000-0000C3580000}"/>
    <cellStyle name="Normal 26 2 4 3 2" xfId="21292" xr:uid="{00000000-0005-0000-0000-0000C4580000}"/>
    <cellStyle name="Normal 26 2 4 3 2 2" xfId="48204" xr:uid="{00000000-0005-0000-0000-0000C5580000}"/>
    <cellStyle name="Normal 26 2 4 3 3" xfId="34770" xr:uid="{00000000-0005-0000-0000-0000C6580000}"/>
    <cellStyle name="Normal 26 2 4 4" xfId="16813" xr:uid="{00000000-0005-0000-0000-0000C7580000}"/>
    <cellStyle name="Normal 26 2 4 4 2" xfId="43725" xr:uid="{00000000-0005-0000-0000-0000C8580000}"/>
    <cellStyle name="Normal 26 2 4 5" xfId="30291" xr:uid="{00000000-0005-0000-0000-0000C9580000}"/>
    <cellStyle name="Normal 26 2 5" xfId="10099" xr:uid="{00000000-0005-0000-0000-0000CA580000}"/>
    <cellStyle name="Normal 26 2 5 2" xfId="23533" xr:uid="{00000000-0005-0000-0000-0000CB580000}"/>
    <cellStyle name="Normal 26 2 5 2 2" xfId="50445" xr:uid="{00000000-0005-0000-0000-0000CC580000}"/>
    <cellStyle name="Normal 26 2 5 3" xfId="37011" xr:uid="{00000000-0005-0000-0000-0000CD580000}"/>
    <cellStyle name="Normal 26 2 6" xfId="5621" xr:uid="{00000000-0005-0000-0000-0000CE580000}"/>
    <cellStyle name="Normal 26 2 6 2" xfId="19055" xr:uid="{00000000-0005-0000-0000-0000CF580000}"/>
    <cellStyle name="Normal 26 2 6 2 2" xfId="45967" xr:uid="{00000000-0005-0000-0000-0000D0580000}"/>
    <cellStyle name="Normal 26 2 6 3" xfId="32533" xr:uid="{00000000-0005-0000-0000-0000D1580000}"/>
    <cellStyle name="Normal 26 2 7" xfId="14576" xr:uid="{00000000-0005-0000-0000-0000D2580000}"/>
    <cellStyle name="Normal 26 2 7 2" xfId="41488" xr:uid="{00000000-0005-0000-0000-0000D3580000}"/>
    <cellStyle name="Normal 26 2 8" xfId="28054" xr:uid="{00000000-0005-0000-0000-0000D4580000}"/>
    <cellStyle name="Normal 26 3" xfId="1366" xr:uid="{00000000-0005-0000-0000-0000D5580000}"/>
    <cellStyle name="Normal 26 3 2" xfId="2484" xr:uid="{00000000-0005-0000-0000-0000D6580000}"/>
    <cellStyle name="Normal 26 3 2 2" xfId="4721" xr:uid="{00000000-0005-0000-0000-0000D7580000}"/>
    <cellStyle name="Normal 26 3 2 2 2" xfId="13678" xr:uid="{00000000-0005-0000-0000-0000D8580000}"/>
    <cellStyle name="Normal 26 3 2 2 2 2" xfId="27112" xr:uid="{00000000-0005-0000-0000-0000D9580000}"/>
    <cellStyle name="Normal 26 3 2 2 2 2 2" xfId="54024" xr:uid="{00000000-0005-0000-0000-0000DA580000}"/>
    <cellStyle name="Normal 26 3 2 2 2 3" xfId="40590" xr:uid="{00000000-0005-0000-0000-0000DB580000}"/>
    <cellStyle name="Normal 26 3 2 2 3" xfId="9200" xr:uid="{00000000-0005-0000-0000-0000DC580000}"/>
    <cellStyle name="Normal 26 3 2 2 3 2" xfId="22634" xr:uid="{00000000-0005-0000-0000-0000DD580000}"/>
    <cellStyle name="Normal 26 3 2 2 3 2 2" xfId="49546" xr:uid="{00000000-0005-0000-0000-0000DE580000}"/>
    <cellStyle name="Normal 26 3 2 2 3 3" xfId="36112" xr:uid="{00000000-0005-0000-0000-0000DF580000}"/>
    <cellStyle name="Normal 26 3 2 2 4" xfId="18155" xr:uid="{00000000-0005-0000-0000-0000E0580000}"/>
    <cellStyle name="Normal 26 3 2 2 4 2" xfId="45067" xr:uid="{00000000-0005-0000-0000-0000E1580000}"/>
    <cellStyle name="Normal 26 3 2 2 5" xfId="31633" xr:uid="{00000000-0005-0000-0000-0000E2580000}"/>
    <cellStyle name="Normal 26 3 2 3" xfId="11441" xr:uid="{00000000-0005-0000-0000-0000E3580000}"/>
    <cellStyle name="Normal 26 3 2 3 2" xfId="24875" xr:uid="{00000000-0005-0000-0000-0000E4580000}"/>
    <cellStyle name="Normal 26 3 2 3 2 2" xfId="51787" xr:uid="{00000000-0005-0000-0000-0000E5580000}"/>
    <cellStyle name="Normal 26 3 2 3 3" xfId="38353" xr:uid="{00000000-0005-0000-0000-0000E6580000}"/>
    <cellStyle name="Normal 26 3 2 4" xfId="6963" xr:uid="{00000000-0005-0000-0000-0000E7580000}"/>
    <cellStyle name="Normal 26 3 2 4 2" xfId="20397" xr:uid="{00000000-0005-0000-0000-0000E8580000}"/>
    <cellStyle name="Normal 26 3 2 4 2 2" xfId="47309" xr:uid="{00000000-0005-0000-0000-0000E9580000}"/>
    <cellStyle name="Normal 26 3 2 4 3" xfId="33875" xr:uid="{00000000-0005-0000-0000-0000EA580000}"/>
    <cellStyle name="Normal 26 3 2 5" xfId="15918" xr:uid="{00000000-0005-0000-0000-0000EB580000}"/>
    <cellStyle name="Normal 26 3 2 5 2" xfId="42830" xr:uid="{00000000-0005-0000-0000-0000EC580000}"/>
    <cellStyle name="Normal 26 3 2 6" xfId="29396" xr:uid="{00000000-0005-0000-0000-0000ED580000}"/>
    <cellStyle name="Normal 26 3 3" xfId="3603" xr:uid="{00000000-0005-0000-0000-0000EE580000}"/>
    <cellStyle name="Normal 26 3 3 2" xfId="12560" xr:uid="{00000000-0005-0000-0000-0000EF580000}"/>
    <cellStyle name="Normal 26 3 3 2 2" xfId="25994" xr:uid="{00000000-0005-0000-0000-0000F0580000}"/>
    <cellStyle name="Normal 26 3 3 2 2 2" xfId="52906" xr:uid="{00000000-0005-0000-0000-0000F1580000}"/>
    <cellStyle name="Normal 26 3 3 2 3" xfId="39472" xr:uid="{00000000-0005-0000-0000-0000F2580000}"/>
    <cellStyle name="Normal 26 3 3 3" xfId="8082" xr:uid="{00000000-0005-0000-0000-0000F3580000}"/>
    <cellStyle name="Normal 26 3 3 3 2" xfId="21516" xr:uid="{00000000-0005-0000-0000-0000F4580000}"/>
    <cellStyle name="Normal 26 3 3 3 2 2" xfId="48428" xr:uid="{00000000-0005-0000-0000-0000F5580000}"/>
    <cellStyle name="Normal 26 3 3 3 3" xfId="34994" xr:uid="{00000000-0005-0000-0000-0000F6580000}"/>
    <cellStyle name="Normal 26 3 3 4" xfId="17037" xr:uid="{00000000-0005-0000-0000-0000F7580000}"/>
    <cellStyle name="Normal 26 3 3 4 2" xfId="43949" xr:uid="{00000000-0005-0000-0000-0000F8580000}"/>
    <cellStyle name="Normal 26 3 3 5" xfId="30515" xr:uid="{00000000-0005-0000-0000-0000F9580000}"/>
    <cellStyle name="Normal 26 3 4" xfId="10323" xr:uid="{00000000-0005-0000-0000-0000FA580000}"/>
    <cellStyle name="Normal 26 3 4 2" xfId="23757" xr:uid="{00000000-0005-0000-0000-0000FB580000}"/>
    <cellStyle name="Normal 26 3 4 2 2" xfId="50669" xr:uid="{00000000-0005-0000-0000-0000FC580000}"/>
    <cellStyle name="Normal 26 3 4 3" xfId="37235" xr:uid="{00000000-0005-0000-0000-0000FD580000}"/>
    <cellStyle name="Normal 26 3 5" xfId="5845" xr:uid="{00000000-0005-0000-0000-0000FE580000}"/>
    <cellStyle name="Normal 26 3 5 2" xfId="19279" xr:uid="{00000000-0005-0000-0000-0000FF580000}"/>
    <cellStyle name="Normal 26 3 5 2 2" xfId="46191" xr:uid="{00000000-0005-0000-0000-000000590000}"/>
    <cellStyle name="Normal 26 3 5 3" xfId="32757" xr:uid="{00000000-0005-0000-0000-000001590000}"/>
    <cellStyle name="Normal 26 3 6" xfId="14800" xr:uid="{00000000-0005-0000-0000-000002590000}"/>
    <cellStyle name="Normal 26 3 6 2" xfId="41712" xr:uid="{00000000-0005-0000-0000-000003590000}"/>
    <cellStyle name="Normal 26 3 7" xfId="28278" xr:uid="{00000000-0005-0000-0000-000004590000}"/>
    <cellStyle name="Normal 26 4" xfId="1589" xr:uid="{00000000-0005-0000-0000-000005590000}"/>
    <cellStyle name="Normal 26 4 2" xfId="2707" xr:uid="{00000000-0005-0000-0000-000006590000}"/>
    <cellStyle name="Normal 26 4 2 2" xfId="4944" xr:uid="{00000000-0005-0000-0000-000007590000}"/>
    <cellStyle name="Normal 26 4 2 2 2" xfId="13901" xr:uid="{00000000-0005-0000-0000-000008590000}"/>
    <cellStyle name="Normal 26 4 2 2 2 2" xfId="27335" xr:uid="{00000000-0005-0000-0000-000009590000}"/>
    <cellStyle name="Normal 26 4 2 2 2 2 2" xfId="54247" xr:uid="{00000000-0005-0000-0000-00000A590000}"/>
    <cellStyle name="Normal 26 4 2 2 2 3" xfId="40813" xr:uid="{00000000-0005-0000-0000-00000B590000}"/>
    <cellStyle name="Normal 26 4 2 2 3" xfId="9423" xr:uid="{00000000-0005-0000-0000-00000C590000}"/>
    <cellStyle name="Normal 26 4 2 2 3 2" xfId="22857" xr:uid="{00000000-0005-0000-0000-00000D590000}"/>
    <cellStyle name="Normal 26 4 2 2 3 2 2" xfId="49769" xr:uid="{00000000-0005-0000-0000-00000E590000}"/>
    <cellStyle name="Normal 26 4 2 2 3 3" xfId="36335" xr:uid="{00000000-0005-0000-0000-00000F590000}"/>
    <cellStyle name="Normal 26 4 2 2 4" xfId="18378" xr:uid="{00000000-0005-0000-0000-000010590000}"/>
    <cellStyle name="Normal 26 4 2 2 4 2" xfId="45290" xr:uid="{00000000-0005-0000-0000-000011590000}"/>
    <cellStyle name="Normal 26 4 2 2 5" xfId="31856" xr:uid="{00000000-0005-0000-0000-000012590000}"/>
    <cellStyle name="Normal 26 4 2 3" xfId="11664" xr:uid="{00000000-0005-0000-0000-000013590000}"/>
    <cellStyle name="Normal 26 4 2 3 2" xfId="25098" xr:uid="{00000000-0005-0000-0000-000014590000}"/>
    <cellStyle name="Normal 26 4 2 3 2 2" xfId="52010" xr:uid="{00000000-0005-0000-0000-000015590000}"/>
    <cellStyle name="Normal 26 4 2 3 3" xfId="38576" xr:uid="{00000000-0005-0000-0000-000016590000}"/>
    <cellStyle name="Normal 26 4 2 4" xfId="7186" xr:uid="{00000000-0005-0000-0000-000017590000}"/>
    <cellStyle name="Normal 26 4 2 4 2" xfId="20620" xr:uid="{00000000-0005-0000-0000-000018590000}"/>
    <cellStyle name="Normal 26 4 2 4 2 2" xfId="47532" xr:uid="{00000000-0005-0000-0000-000019590000}"/>
    <cellStyle name="Normal 26 4 2 4 3" xfId="34098" xr:uid="{00000000-0005-0000-0000-00001A590000}"/>
    <cellStyle name="Normal 26 4 2 5" xfId="16141" xr:uid="{00000000-0005-0000-0000-00001B590000}"/>
    <cellStyle name="Normal 26 4 2 5 2" xfId="43053" xr:uid="{00000000-0005-0000-0000-00001C590000}"/>
    <cellStyle name="Normal 26 4 2 6" xfId="29619" xr:uid="{00000000-0005-0000-0000-00001D590000}"/>
    <cellStyle name="Normal 26 4 3" xfId="3826" xr:uid="{00000000-0005-0000-0000-00001E590000}"/>
    <cellStyle name="Normal 26 4 3 2" xfId="12783" xr:uid="{00000000-0005-0000-0000-00001F590000}"/>
    <cellStyle name="Normal 26 4 3 2 2" xfId="26217" xr:uid="{00000000-0005-0000-0000-000020590000}"/>
    <cellStyle name="Normal 26 4 3 2 2 2" xfId="53129" xr:uid="{00000000-0005-0000-0000-000021590000}"/>
    <cellStyle name="Normal 26 4 3 2 3" xfId="39695" xr:uid="{00000000-0005-0000-0000-000022590000}"/>
    <cellStyle name="Normal 26 4 3 3" xfId="8305" xr:uid="{00000000-0005-0000-0000-000023590000}"/>
    <cellStyle name="Normal 26 4 3 3 2" xfId="21739" xr:uid="{00000000-0005-0000-0000-000024590000}"/>
    <cellStyle name="Normal 26 4 3 3 2 2" xfId="48651" xr:uid="{00000000-0005-0000-0000-000025590000}"/>
    <cellStyle name="Normal 26 4 3 3 3" xfId="35217" xr:uid="{00000000-0005-0000-0000-000026590000}"/>
    <cellStyle name="Normal 26 4 3 4" xfId="17260" xr:uid="{00000000-0005-0000-0000-000027590000}"/>
    <cellStyle name="Normal 26 4 3 4 2" xfId="44172" xr:uid="{00000000-0005-0000-0000-000028590000}"/>
    <cellStyle name="Normal 26 4 3 5" xfId="30738" xr:uid="{00000000-0005-0000-0000-000029590000}"/>
    <cellStyle name="Normal 26 4 4" xfId="10546" xr:uid="{00000000-0005-0000-0000-00002A590000}"/>
    <cellStyle name="Normal 26 4 4 2" xfId="23980" xr:uid="{00000000-0005-0000-0000-00002B590000}"/>
    <cellStyle name="Normal 26 4 4 2 2" xfId="50892" xr:uid="{00000000-0005-0000-0000-00002C590000}"/>
    <cellStyle name="Normal 26 4 4 3" xfId="37458" xr:uid="{00000000-0005-0000-0000-00002D590000}"/>
    <cellStyle name="Normal 26 4 5" xfId="6068" xr:uid="{00000000-0005-0000-0000-00002E590000}"/>
    <cellStyle name="Normal 26 4 5 2" xfId="19502" xr:uid="{00000000-0005-0000-0000-00002F590000}"/>
    <cellStyle name="Normal 26 4 5 2 2" xfId="46414" xr:uid="{00000000-0005-0000-0000-000030590000}"/>
    <cellStyle name="Normal 26 4 5 3" xfId="32980" xr:uid="{00000000-0005-0000-0000-000031590000}"/>
    <cellStyle name="Normal 26 4 6" xfId="15023" xr:uid="{00000000-0005-0000-0000-000032590000}"/>
    <cellStyle name="Normal 26 4 6 2" xfId="41935" xr:uid="{00000000-0005-0000-0000-000033590000}"/>
    <cellStyle name="Normal 26 4 7" xfId="28501" xr:uid="{00000000-0005-0000-0000-000034590000}"/>
    <cellStyle name="Normal 26 5" xfId="2037" xr:uid="{00000000-0005-0000-0000-000035590000}"/>
    <cellStyle name="Normal 26 5 2" xfId="4274" xr:uid="{00000000-0005-0000-0000-000036590000}"/>
    <cellStyle name="Normal 26 5 2 2" xfId="13231" xr:uid="{00000000-0005-0000-0000-000037590000}"/>
    <cellStyle name="Normal 26 5 2 2 2" xfId="26665" xr:uid="{00000000-0005-0000-0000-000038590000}"/>
    <cellStyle name="Normal 26 5 2 2 2 2" xfId="53577" xr:uid="{00000000-0005-0000-0000-000039590000}"/>
    <cellStyle name="Normal 26 5 2 2 3" xfId="40143" xr:uid="{00000000-0005-0000-0000-00003A590000}"/>
    <cellStyle name="Normal 26 5 2 3" xfId="8753" xr:uid="{00000000-0005-0000-0000-00003B590000}"/>
    <cellStyle name="Normal 26 5 2 3 2" xfId="22187" xr:uid="{00000000-0005-0000-0000-00003C590000}"/>
    <cellStyle name="Normal 26 5 2 3 2 2" xfId="49099" xr:uid="{00000000-0005-0000-0000-00003D590000}"/>
    <cellStyle name="Normal 26 5 2 3 3" xfId="35665" xr:uid="{00000000-0005-0000-0000-00003E590000}"/>
    <cellStyle name="Normal 26 5 2 4" xfId="17708" xr:uid="{00000000-0005-0000-0000-00003F590000}"/>
    <cellStyle name="Normal 26 5 2 4 2" xfId="44620" xr:uid="{00000000-0005-0000-0000-000040590000}"/>
    <cellStyle name="Normal 26 5 2 5" xfId="31186" xr:uid="{00000000-0005-0000-0000-000041590000}"/>
    <cellStyle name="Normal 26 5 3" xfId="10994" xr:uid="{00000000-0005-0000-0000-000042590000}"/>
    <cellStyle name="Normal 26 5 3 2" xfId="24428" xr:uid="{00000000-0005-0000-0000-000043590000}"/>
    <cellStyle name="Normal 26 5 3 2 2" xfId="51340" xr:uid="{00000000-0005-0000-0000-000044590000}"/>
    <cellStyle name="Normal 26 5 3 3" xfId="37906" xr:uid="{00000000-0005-0000-0000-000045590000}"/>
    <cellStyle name="Normal 26 5 4" xfId="6516" xr:uid="{00000000-0005-0000-0000-000046590000}"/>
    <cellStyle name="Normal 26 5 4 2" xfId="19950" xr:uid="{00000000-0005-0000-0000-000047590000}"/>
    <cellStyle name="Normal 26 5 4 2 2" xfId="46862" xr:uid="{00000000-0005-0000-0000-000048590000}"/>
    <cellStyle name="Normal 26 5 4 3" xfId="33428" xr:uid="{00000000-0005-0000-0000-000049590000}"/>
    <cellStyle name="Normal 26 5 5" xfId="15471" xr:uid="{00000000-0005-0000-0000-00004A590000}"/>
    <cellStyle name="Normal 26 5 5 2" xfId="42383" xr:uid="{00000000-0005-0000-0000-00004B590000}"/>
    <cellStyle name="Normal 26 5 6" xfId="28949" xr:uid="{00000000-0005-0000-0000-00004C590000}"/>
    <cellStyle name="Normal 26 6" xfId="3156" xr:uid="{00000000-0005-0000-0000-00004D590000}"/>
    <cellStyle name="Normal 26 6 2" xfId="12113" xr:uid="{00000000-0005-0000-0000-00004E590000}"/>
    <cellStyle name="Normal 26 6 2 2" xfId="25547" xr:uid="{00000000-0005-0000-0000-00004F590000}"/>
    <cellStyle name="Normal 26 6 2 2 2" xfId="52459" xr:uid="{00000000-0005-0000-0000-000050590000}"/>
    <cellStyle name="Normal 26 6 2 3" xfId="39025" xr:uid="{00000000-0005-0000-0000-000051590000}"/>
    <cellStyle name="Normal 26 6 3" xfId="7635" xr:uid="{00000000-0005-0000-0000-000052590000}"/>
    <cellStyle name="Normal 26 6 3 2" xfId="21069" xr:uid="{00000000-0005-0000-0000-000053590000}"/>
    <cellStyle name="Normal 26 6 3 2 2" xfId="47981" xr:uid="{00000000-0005-0000-0000-000054590000}"/>
    <cellStyle name="Normal 26 6 3 3" xfId="34547" xr:uid="{00000000-0005-0000-0000-000055590000}"/>
    <cellStyle name="Normal 26 6 4" xfId="16590" xr:uid="{00000000-0005-0000-0000-000056590000}"/>
    <cellStyle name="Normal 26 6 4 2" xfId="43502" xr:uid="{00000000-0005-0000-0000-000057590000}"/>
    <cellStyle name="Normal 26 6 5" xfId="30068" xr:uid="{00000000-0005-0000-0000-000058590000}"/>
    <cellStyle name="Normal 26 7" xfId="9876" xr:uid="{00000000-0005-0000-0000-000059590000}"/>
    <cellStyle name="Normal 26 7 2" xfId="23310" xr:uid="{00000000-0005-0000-0000-00005A590000}"/>
    <cellStyle name="Normal 26 7 2 2" xfId="50222" xr:uid="{00000000-0005-0000-0000-00005B590000}"/>
    <cellStyle name="Normal 26 7 3" xfId="36788" xr:uid="{00000000-0005-0000-0000-00005C590000}"/>
    <cellStyle name="Normal 26 8" xfId="5398" xr:uid="{00000000-0005-0000-0000-00005D590000}"/>
    <cellStyle name="Normal 26 8 2" xfId="18832" xr:uid="{00000000-0005-0000-0000-00005E590000}"/>
    <cellStyle name="Normal 26 8 2 2" xfId="45744" xr:uid="{00000000-0005-0000-0000-00005F590000}"/>
    <cellStyle name="Normal 26 8 3" xfId="32310" xr:uid="{00000000-0005-0000-0000-000060590000}"/>
    <cellStyle name="Normal 26 9" xfId="14353" xr:uid="{00000000-0005-0000-0000-000061590000}"/>
    <cellStyle name="Normal 26 9 2" xfId="41265" xr:uid="{00000000-0005-0000-0000-000062590000}"/>
    <cellStyle name="Normal 27" xfId="874" xr:uid="{00000000-0005-0000-0000-000063590000}"/>
    <cellStyle name="Normal 27 2" xfId="1142" xr:uid="{00000000-0005-0000-0000-000064590000}"/>
    <cellStyle name="Normal 28" xfId="875" xr:uid="{00000000-0005-0000-0000-000065590000}"/>
    <cellStyle name="Normal 28 10" xfId="27832" xr:uid="{00000000-0005-0000-0000-000066590000}"/>
    <cellStyle name="Normal 28 11" xfId="54483" xr:uid="{00000000-0005-0000-0000-000067590000}"/>
    <cellStyle name="Normal 28 2" xfId="1143" xr:uid="{00000000-0005-0000-0000-000068590000}"/>
    <cellStyle name="Normal 28 2 2" xfId="1813" xr:uid="{00000000-0005-0000-0000-000069590000}"/>
    <cellStyle name="Normal 28 2 2 2" xfId="2931" xr:uid="{00000000-0005-0000-0000-00006A590000}"/>
    <cellStyle name="Normal 28 2 2 2 2" xfId="5168" xr:uid="{00000000-0005-0000-0000-00006B590000}"/>
    <cellStyle name="Normal 28 2 2 2 2 2" xfId="14125" xr:uid="{00000000-0005-0000-0000-00006C590000}"/>
    <cellStyle name="Normal 28 2 2 2 2 2 2" xfId="27559" xr:uid="{00000000-0005-0000-0000-00006D590000}"/>
    <cellStyle name="Normal 28 2 2 2 2 2 2 2" xfId="54471" xr:uid="{00000000-0005-0000-0000-00006E590000}"/>
    <cellStyle name="Normal 28 2 2 2 2 2 3" xfId="41037" xr:uid="{00000000-0005-0000-0000-00006F590000}"/>
    <cellStyle name="Normal 28 2 2 2 2 3" xfId="9647" xr:uid="{00000000-0005-0000-0000-000070590000}"/>
    <cellStyle name="Normal 28 2 2 2 2 3 2" xfId="23081" xr:uid="{00000000-0005-0000-0000-000071590000}"/>
    <cellStyle name="Normal 28 2 2 2 2 3 2 2" xfId="49993" xr:uid="{00000000-0005-0000-0000-000072590000}"/>
    <cellStyle name="Normal 28 2 2 2 2 3 3" xfId="36559" xr:uid="{00000000-0005-0000-0000-000073590000}"/>
    <cellStyle name="Normal 28 2 2 2 2 4" xfId="18602" xr:uid="{00000000-0005-0000-0000-000074590000}"/>
    <cellStyle name="Normal 28 2 2 2 2 4 2" xfId="45514" xr:uid="{00000000-0005-0000-0000-000075590000}"/>
    <cellStyle name="Normal 28 2 2 2 2 5" xfId="32080" xr:uid="{00000000-0005-0000-0000-000076590000}"/>
    <cellStyle name="Normal 28 2 2 2 3" xfId="11888" xr:uid="{00000000-0005-0000-0000-000077590000}"/>
    <cellStyle name="Normal 28 2 2 2 3 2" xfId="25322" xr:uid="{00000000-0005-0000-0000-000078590000}"/>
    <cellStyle name="Normal 28 2 2 2 3 2 2" xfId="52234" xr:uid="{00000000-0005-0000-0000-000079590000}"/>
    <cellStyle name="Normal 28 2 2 2 3 3" xfId="38800" xr:uid="{00000000-0005-0000-0000-00007A590000}"/>
    <cellStyle name="Normal 28 2 2 2 4" xfId="7410" xr:uid="{00000000-0005-0000-0000-00007B590000}"/>
    <cellStyle name="Normal 28 2 2 2 4 2" xfId="20844" xr:uid="{00000000-0005-0000-0000-00007C590000}"/>
    <cellStyle name="Normal 28 2 2 2 4 2 2" xfId="47756" xr:uid="{00000000-0005-0000-0000-00007D590000}"/>
    <cellStyle name="Normal 28 2 2 2 4 3" xfId="34322" xr:uid="{00000000-0005-0000-0000-00007E590000}"/>
    <cellStyle name="Normal 28 2 2 2 5" xfId="16365" xr:uid="{00000000-0005-0000-0000-00007F590000}"/>
    <cellStyle name="Normal 28 2 2 2 5 2" xfId="43277" xr:uid="{00000000-0005-0000-0000-000080590000}"/>
    <cellStyle name="Normal 28 2 2 2 6" xfId="29843" xr:uid="{00000000-0005-0000-0000-000081590000}"/>
    <cellStyle name="Normal 28 2 2 3" xfId="4050" xr:uid="{00000000-0005-0000-0000-000082590000}"/>
    <cellStyle name="Normal 28 2 2 3 2" xfId="13007" xr:uid="{00000000-0005-0000-0000-000083590000}"/>
    <cellStyle name="Normal 28 2 2 3 2 2" xfId="26441" xr:uid="{00000000-0005-0000-0000-000084590000}"/>
    <cellStyle name="Normal 28 2 2 3 2 2 2" xfId="53353" xr:uid="{00000000-0005-0000-0000-000085590000}"/>
    <cellStyle name="Normal 28 2 2 3 2 3" xfId="39919" xr:uid="{00000000-0005-0000-0000-000086590000}"/>
    <cellStyle name="Normal 28 2 2 3 3" xfId="8529" xr:uid="{00000000-0005-0000-0000-000087590000}"/>
    <cellStyle name="Normal 28 2 2 3 3 2" xfId="21963" xr:uid="{00000000-0005-0000-0000-000088590000}"/>
    <cellStyle name="Normal 28 2 2 3 3 2 2" xfId="48875" xr:uid="{00000000-0005-0000-0000-000089590000}"/>
    <cellStyle name="Normal 28 2 2 3 3 3" xfId="35441" xr:uid="{00000000-0005-0000-0000-00008A590000}"/>
    <cellStyle name="Normal 28 2 2 3 4" xfId="17484" xr:uid="{00000000-0005-0000-0000-00008B590000}"/>
    <cellStyle name="Normal 28 2 2 3 4 2" xfId="44396" xr:uid="{00000000-0005-0000-0000-00008C590000}"/>
    <cellStyle name="Normal 28 2 2 3 5" xfId="30962" xr:uid="{00000000-0005-0000-0000-00008D590000}"/>
    <cellStyle name="Normal 28 2 2 4" xfId="10770" xr:uid="{00000000-0005-0000-0000-00008E590000}"/>
    <cellStyle name="Normal 28 2 2 4 2" xfId="24204" xr:uid="{00000000-0005-0000-0000-00008F590000}"/>
    <cellStyle name="Normal 28 2 2 4 2 2" xfId="51116" xr:uid="{00000000-0005-0000-0000-000090590000}"/>
    <cellStyle name="Normal 28 2 2 4 3" xfId="37682" xr:uid="{00000000-0005-0000-0000-000091590000}"/>
    <cellStyle name="Normal 28 2 2 5" xfId="6292" xr:uid="{00000000-0005-0000-0000-000092590000}"/>
    <cellStyle name="Normal 28 2 2 5 2" xfId="19726" xr:uid="{00000000-0005-0000-0000-000093590000}"/>
    <cellStyle name="Normal 28 2 2 5 2 2" xfId="46638" xr:uid="{00000000-0005-0000-0000-000094590000}"/>
    <cellStyle name="Normal 28 2 2 5 3" xfId="33204" xr:uid="{00000000-0005-0000-0000-000095590000}"/>
    <cellStyle name="Normal 28 2 2 6" xfId="15247" xr:uid="{00000000-0005-0000-0000-000096590000}"/>
    <cellStyle name="Normal 28 2 2 6 2" xfId="42159" xr:uid="{00000000-0005-0000-0000-000097590000}"/>
    <cellStyle name="Normal 28 2 2 7" xfId="28725" xr:uid="{00000000-0005-0000-0000-000098590000}"/>
    <cellStyle name="Normal 28 2 3" xfId="2261" xr:uid="{00000000-0005-0000-0000-000099590000}"/>
    <cellStyle name="Normal 28 2 3 2" xfId="4498" xr:uid="{00000000-0005-0000-0000-00009A590000}"/>
    <cellStyle name="Normal 28 2 3 2 2" xfId="13455" xr:uid="{00000000-0005-0000-0000-00009B590000}"/>
    <cellStyle name="Normal 28 2 3 2 2 2" xfId="26889" xr:uid="{00000000-0005-0000-0000-00009C590000}"/>
    <cellStyle name="Normal 28 2 3 2 2 2 2" xfId="53801" xr:uid="{00000000-0005-0000-0000-00009D590000}"/>
    <cellStyle name="Normal 28 2 3 2 2 3" xfId="40367" xr:uid="{00000000-0005-0000-0000-00009E590000}"/>
    <cellStyle name="Normal 28 2 3 2 3" xfId="8977" xr:uid="{00000000-0005-0000-0000-00009F590000}"/>
    <cellStyle name="Normal 28 2 3 2 3 2" xfId="22411" xr:uid="{00000000-0005-0000-0000-0000A0590000}"/>
    <cellStyle name="Normal 28 2 3 2 3 2 2" xfId="49323" xr:uid="{00000000-0005-0000-0000-0000A1590000}"/>
    <cellStyle name="Normal 28 2 3 2 3 3" xfId="35889" xr:uid="{00000000-0005-0000-0000-0000A2590000}"/>
    <cellStyle name="Normal 28 2 3 2 4" xfId="17932" xr:uid="{00000000-0005-0000-0000-0000A3590000}"/>
    <cellStyle name="Normal 28 2 3 2 4 2" xfId="44844" xr:uid="{00000000-0005-0000-0000-0000A4590000}"/>
    <cellStyle name="Normal 28 2 3 2 5" xfId="31410" xr:uid="{00000000-0005-0000-0000-0000A5590000}"/>
    <cellStyle name="Normal 28 2 3 3" xfId="11218" xr:uid="{00000000-0005-0000-0000-0000A6590000}"/>
    <cellStyle name="Normal 28 2 3 3 2" xfId="24652" xr:uid="{00000000-0005-0000-0000-0000A7590000}"/>
    <cellStyle name="Normal 28 2 3 3 2 2" xfId="51564" xr:uid="{00000000-0005-0000-0000-0000A8590000}"/>
    <cellStyle name="Normal 28 2 3 3 3" xfId="38130" xr:uid="{00000000-0005-0000-0000-0000A9590000}"/>
    <cellStyle name="Normal 28 2 3 4" xfId="6740" xr:uid="{00000000-0005-0000-0000-0000AA590000}"/>
    <cellStyle name="Normal 28 2 3 4 2" xfId="20174" xr:uid="{00000000-0005-0000-0000-0000AB590000}"/>
    <cellStyle name="Normal 28 2 3 4 2 2" xfId="47086" xr:uid="{00000000-0005-0000-0000-0000AC590000}"/>
    <cellStyle name="Normal 28 2 3 4 3" xfId="33652" xr:uid="{00000000-0005-0000-0000-0000AD590000}"/>
    <cellStyle name="Normal 28 2 3 5" xfId="15695" xr:uid="{00000000-0005-0000-0000-0000AE590000}"/>
    <cellStyle name="Normal 28 2 3 5 2" xfId="42607" xr:uid="{00000000-0005-0000-0000-0000AF590000}"/>
    <cellStyle name="Normal 28 2 3 6" xfId="29173" xr:uid="{00000000-0005-0000-0000-0000B0590000}"/>
    <cellStyle name="Normal 28 2 4" xfId="3380" xr:uid="{00000000-0005-0000-0000-0000B1590000}"/>
    <cellStyle name="Normal 28 2 4 2" xfId="12337" xr:uid="{00000000-0005-0000-0000-0000B2590000}"/>
    <cellStyle name="Normal 28 2 4 2 2" xfId="25771" xr:uid="{00000000-0005-0000-0000-0000B3590000}"/>
    <cellStyle name="Normal 28 2 4 2 2 2" xfId="52683" xr:uid="{00000000-0005-0000-0000-0000B4590000}"/>
    <cellStyle name="Normal 28 2 4 2 3" xfId="39249" xr:uid="{00000000-0005-0000-0000-0000B5590000}"/>
    <cellStyle name="Normal 28 2 4 3" xfId="7859" xr:uid="{00000000-0005-0000-0000-0000B6590000}"/>
    <cellStyle name="Normal 28 2 4 3 2" xfId="21293" xr:uid="{00000000-0005-0000-0000-0000B7590000}"/>
    <cellStyle name="Normal 28 2 4 3 2 2" xfId="48205" xr:uid="{00000000-0005-0000-0000-0000B8590000}"/>
    <cellStyle name="Normal 28 2 4 3 3" xfId="34771" xr:uid="{00000000-0005-0000-0000-0000B9590000}"/>
    <cellStyle name="Normal 28 2 4 4" xfId="16814" xr:uid="{00000000-0005-0000-0000-0000BA590000}"/>
    <cellStyle name="Normal 28 2 4 4 2" xfId="43726" xr:uid="{00000000-0005-0000-0000-0000BB590000}"/>
    <cellStyle name="Normal 28 2 4 5" xfId="30292" xr:uid="{00000000-0005-0000-0000-0000BC590000}"/>
    <cellStyle name="Normal 28 2 5" xfId="10100" xr:uid="{00000000-0005-0000-0000-0000BD590000}"/>
    <cellStyle name="Normal 28 2 5 2" xfId="23534" xr:uid="{00000000-0005-0000-0000-0000BE590000}"/>
    <cellStyle name="Normal 28 2 5 2 2" xfId="50446" xr:uid="{00000000-0005-0000-0000-0000BF590000}"/>
    <cellStyle name="Normal 28 2 5 3" xfId="37012" xr:uid="{00000000-0005-0000-0000-0000C0590000}"/>
    <cellStyle name="Normal 28 2 6" xfId="5622" xr:uid="{00000000-0005-0000-0000-0000C1590000}"/>
    <cellStyle name="Normal 28 2 6 2" xfId="19056" xr:uid="{00000000-0005-0000-0000-0000C2590000}"/>
    <cellStyle name="Normal 28 2 6 2 2" xfId="45968" xr:uid="{00000000-0005-0000-0000-0000C3590000}"/>
    <cellStyle name="Normal 28 2 6 3" xfId="32534" xr:uid="{00000000-0005-0000-0000-0000C4590000}"/>
    <cellStyle name="Normal 28 2 7" xfId="14577" xr:uid="{00000000-0005-0000-0000-0000C5590000}"/>
    <cellStyle name="Normal 28 2 7 2" xfId="41489" xr:uid="{00000000-0005-0000-0000-0000C6590000}"/>
    <cellStyle name="Normal 28 2 8" xfId="28055" xr:uid="{00000000-0005-0000-0000-0000C7590000}"/>
    <cellStyle name="Normal 28 3" xfId="1367" xr:uid="{00000000-0005-0000-0000-0000C8590000}"/>
    <cellStyle name="Normal 28 3 2" xfId="2485" xr:uid="{00000000-0005-0000-0000-0000C9590000}"/>
    <cellStyle name="Normal 28 3 2 2" xfId="4722" xr:uid="{00000000-0005-0000-0000-0000CA590000}"/>
    <cellStyle name="Normal 28 3 2 2 2" xfId="13679" xr:uid="{00000000-0005-0000-0000-0000CB590000}"/>
    <cellStyle name="Normal 28 3 2 2 2 2" xfId="27113" xr:uid="{00000000-0005-0000-0000-0000CC590000}"/>
    <cellStyle name="Normal 28 3 2 2 2 2 2" xfId="54025" xr:uid="{00000000-0005-0000-0000-0000CD590000}"/>
    <cellStyle name="Normal 28 3 2 2 2 3" xfId="40591" xr:uid="{00000000-0005-0000-0000-0000CE590000}"/>
    <cellStyle name="Normal 28 3 2 2 3" xfId="9201" xr:uid="{00000000-0005-0000-0000-0000CF590000}"/>
    <cellStyle name="Normal 28 3 2 2 3 2" xfId="22635" xr:uid="{00000000-0005-0000-0000-0000D0590000}"/>
    <cellStyle name="Normal 28 3 2 2 3 2 2" xfId="49547" xr:uid="{00000000-0005-0000-0000-0000D1590000}"/>
    <cellStyle name="Normal 28 3 2 2 3 3" xfId="36113" xr:uid="{00000000-0005-0000-0000-0000D2590000}"/>
    <cellStyle name="Normal 28 3 2 2 4" xfId="18156" xr:uid="{00000000-0005-0000-0000-0000D3590000}"/>
    <cellStyle name="Normal 28 3 2 2 4 2" xfId="45068" xr:uid="{00000000-0005-0000-0000-0000D4590000}"/>
    <cellStyle name="Normal 28 3 2 2 5" xfId="31634" xr:uid="{00000000-0005-0000-0000-0000D5590000}"/>
    <cellStyle name="Normal 28 3 2 3" xfId="11442" xr:uid="{00000000-0005-0000-0000-0000D6590000}"/>
    <cellStyle name="Normal 28 3 2 3 2" xfId="24876" xr:uid="{00000000-0005-0000-0000-0000D7590000}"/>
    <cellStyle name="Normal 28 3 2 3 2 2" xfId="51788" xr:uid="{00000000-0005-0000-0000-0000D8590000}"/>
    <cellStyle name="Normal 28 3 2 3 3" xfId="38354" xr:uid="{00000000-0005-0000-0000-0000D9590000}"/>
    <cellStyle name="Normal 28 3 2 4" xfId="6964" xr:uid="{00000000-0005-0000-0000-0000DA590000}"/>
    <cellStyle name="Normal 28 3 2 4 2" xfId="20398" xr:uid="{00000000-0005-0000-0000-0000DB590000}"/>
    <cellStyle name="Normal 28 3 2 4 2 2" xfId="47310" xr:uid="{00000000-0005-0000-0000-0000DC590000}"/>
    <cellStyle name="Normal 28 3 2 4 3" xfId="33876" xr:uid="{00000000-0005-0000-0000-0000DD590000}"/>
    <cellStyle name="Normal 28 3 2 5" xfId="15919" xr:uid="{00000000-0005-0000-0000-0000DE590000}"/>
    <cellStyle name="Normal 28 3 2 5 2" xfId="42831" xr:uid="{00000000-0005-0000-0000-0000DF590000}"/>
    <cellStyle name="Normal 28 3 2 6" xfId="29397" xr:uid="{00000000-0005-0000-0000-0000E0590000}"/>
    <cellStyle name="Normal 28 3 3" xfId="3604" xr:uid="{00000000-0005-0000-0000-0000E1590000}"/>
    <cellStyle name="Normal 28 3 3 2" xfId="12561" xr:uid="{00000000-0005-0000-0000-0000E2590000}"/>
    <cellStyle name="Normal 28 3 3 2 2" xfId="25995" xr:uid="{00000000-0005-0000-0000-0000E3590000}"/>
    <cellStyle name="Normal 28 3 3 2 2 2" xfId="52907" xr:uid="{00000000-0005-0000-0000-0000E4590000}"/>
    <cellStyle name="Normal 28 3 3 2 3" xfId="39473" xr:uid="{00000000-0005-0000-0000-0000E5590000}"/>
    <cellStyle name="Normal 28 3 3 3" xfId="8083" xr:uid="{00000000-0005-0000-0000-0000E6590000}"/>
    <cellStyle name="Normal 28 3 3 3 2" xfId="21517" xr:uid="{00000000-0005-0000-0000-0000E7590000}"/>
    <cellStyle name="Normal 28 3 3 3 2 2" xfId="48429" xr:uid="{00000000-0005-0000-0000-0000E8590000}"/>
    <cellStyle name="Normal 28 3 3 3 3" xfId="34995" xr:uid="{00000000-0005-0000-0000-0000E9590000}"/>
    <cellStyle name="Normal 28 3 3 4" xfId="17038" xr:uid="{00000000-0005-0000-0000-0000EA590000}"/>
    <cellStyle name="Normal 28 3 3 4 2" xfId="43950" xr:uid="{00000000-0005-0000-0000-0000EB590000}"/>
    <cellStyle name="Normal 28 3 3 5" xfId="30516" xr:uid="{00000000-0005-0000-0000-0000EC590000}"/>
    <cellStyle name="Normal 28 3 4" xfId="10324" xr:uid="{00000000-0005-0000-0000-0000ED590000}"/>
    <cellStyle name="Normal 28 3 4 2" xfId="23758" xr:uid="{00000000-0005-0000-0000-0000EE590000}"/>
    <cellStyle name="Normal 28 3 4 2 2" xfId="50670" xr:uid="{00000000-0005-0000-0000-0000EF590000}"/>
    <cellStyle name="Normal 28 3 4 3" xfId="37236" xr:uid="{00000000-0005-0000-0000-0000F0590000}"/>
    <cellStyle name="Normal 28 3 5" xfId="5846" xr:uid="{00000000-0005-0000-0000-0000F1590000}"/>
    <cellStyle name="Normal 28 3 5 2" xfId="19280" xr:uid="{00000000-0005-0000-0000-0000F2590000}"/>
    <cellStyle name="Normal 28 3 5 2 2" xfId="46192" xr:uid="{00000000-0005-0000-0000-0000F3590000}"/>
    <cellStyle name="Normal 28 3 5 3" xfId="32758" xr:uid="{00000000-0005-0000-0000-0000F4590000}"/>
    <cellStyle name="Normal 28 3 6" xfId="14801" xr:uid="{00000000-0005-0000-0000-0000F5590000}"/>
    <cellStyle name="Normal 28 3 6 2" xfId="41713" xr:uid="{00000000-0005-0000-0000-0000F6590000}"/>
    <cellStyle name="Normal 28 3 7" xfId="28279" xr:uid="{00000000-0005-0000-0000-0000F7590000}"/>
    <cellStyle name="Normal 28 4" xfId="1590" xr:uid="{00000000-0005-0000-0000-0000F8590000}"/>
    <cellStyle name="Normal 28 4 2" xfId="2708" xr:uid="{00000000-0005-0000-0000-0000F9590000}"/>
    <cellStyle name="Normal 28 4 2 2" xfId="4945" xr:uid="{00000000-0005-0000-0000-0000FA590000}"/>
    <cellStyle name="Normal 28 4 2 2 2" xfId="13902" xr:uid="{00000000-0005-0000-0000-0000FB590000}"/>
    <cellStyle name="Normal 28 4 2 2 2 2" xfId="27336" xr:uid="{00000000-0005-0000-0000-0000FC590000}"/>
    <cellStyle name="Normal 28 4 2 2 2 2 2" xfId="54248" xr:uid="{00000000-0005-0000-0000-0000FD590000}"/>
    <cellStyle name="Normal 28 4 2 2 2 3" xfId="40814" xr:uid="{00000000-0005-0000-0000-0000FE590000}"/>
    <cellStyle name="Normal 28 4 2 2 3" xfId="9424" xr:uid="{00000000-0005-0000-0000-0000FF590000}"/>
    <cellStyle name="Normal 28 4 2 2 3 2" xfId="22858" xr:uid="{00000000-0005-0000-0000-0000005A0000}"/>
    <cellStyle name="Normal 28 4 2 2 3 2 2" xfId="49770" xr:uid="{00000000-0005-0000-0000-0000015A0000}"/>
    <cellStyle name="Normal 28 4 2 2 3 3" xfId="36336" xr:uid="{00000000-0005-0000-0000-0000025A0000}"/>
    <cellStyle name="Normal 28 4 2 2 4" xfId="18379" xr:uid="{00000000-0005-0000-0000-0000035A0000}"/>
    <cellStyle name="Normal 28 4 2 2 4 2" xfId="45291" xr:uid="{00000000-0005-0000-0000-0000045A0000}"/>
    <cellStyle name="Normal 28 4 2 2 5" xfId="31857" xr:uid="{00000000-0005-0000-0000-0000055A0000}"/>
    <cellStyle name="Normal 28 4 2 3" xfId="11665" xr:uid="{00000000-0005-0000-0000-0000065A0000}"/>
    <cellStyle name="Normal 28 4 2 3 2" xfId="25099" xr:uid="{00000000-0005-0000-0000-0000075A0000}"/>
    <cellStyle name="Normal 28 4 2 3 2 2" xfId="52011" xr:uid="{00000000-0005-0000-0000-0000085A0000}"/>
    <cellStyle name="Normal 28 4 2 3 3" xfId="38577" xr:uid="{00000000-0005-0000-0000-0000095A0000}"/>
    <cellStyle name="Normal 28 4 2 4" xfId="7187" xr:uid="{00000000-0005-0000-0000-00000A5A0000}"/>
    <cellStyle name="Normal 28 4 2 4 2" xfId="20621" xr:uid="{00000000-0005-0000-0000-00000B5A0000}"/>
    <cellStyle name="Normal 28 4 2 4 2 2" xfId="47533" xr:uid="{00000000-0005-0000-0000-00000C5A0000}"/>
    <cellStyle name="Normal 28 4 2 4 3" xfId="34099" xr:uid="{00000000-0005-0000-0000-00000D5A0000}"/>
    <cellStyle name="Normal 28 4 2 5" xfId="16142" xr:uid="{00000000-0005-0000-0000-00000E5A0000}"/>
    <cellStyle name="Normal 28 4 2 5 2" xfId="43054" xr:uid="{00000000-0005-0000-0000-00000F5A0000}"/>
    <cellStyle name="Normal 28 4 2 6" xfId="29620" xr:uid="{00000000-0005-0000-0000-0000105A0000}"/>
    <cellStyle name="Normal 28 4 3" xfId="3827" xr:uid="{00000000-0005-0000-0000-0000115A0000}"/>
    <cellStyle name="Normal 28 4 3 2" xfId="12784" xr:uid="{00000000-0005-0000-0000-0000125A0000}"/>
    <cellStyle name="Normal 28 4 3 2 2" xfId="26218" xr:uid="{00000000-0005-0000-0000-0000135A0000}"/>
    <cellStyle name="Normal 28 4 3 2 2 2" xfId="53130" xr:uid="{00000000-0005-0000-0000-0000145A0000}"/>
    <cellStyle name="Normal 28 4 3 2 3" xfId="39696" xr:uid="{00000000-0005-0000-0000-0000155A0000}"/>
    <cellStyle name="Normal 28 4 3 3" xfId="8306" xr:uid="{00000000-0005-0000-0000-0000165A0000}"/>
    <cellStyle name="Normal 28 4 3 3 2" xfId="21740" xr:uid="{00000000-0005-0000-0000-0000175A0000}"/>
    <cellStyle name="Normal 28 4 3 3 2 2" xfId="48652" xr:uid="{00000000-0005-0000-0000-0000185A0000}"/>
    <cellStyle name="Normal 28 4 3 3 3" xfId="35218" xr:uid="{00000000-0005-0000-0000-0000195A0000}"/>
    <cellStyle name="Normal 28 4 3 4" xfId="17261" xr:uid="{00000000-0005-0000-0000-00001A5A0000}"/>
    <cellStyle name="Normal 28 4 3 4 2" xfId="44173" xr:uid="{00000000-0005-0000-0000-00001B5A0000}"/>
    <cellStyle name="Normal 28 4 3 5" xfId="30739" xr:uid="{00000000-0005-0000-0000-00001C5A0000}"/>
    <cellStyle name="Normal 28 4 4" xfId="10547" xr:uid="{00000000-0005-0000-0000-00001D5A0000}"/>
    <cellStyle name="Normal 28 4 4 2" xfId="23981" xr:uid="{00000000-0005-0000-0000-00001E5A0000}"/>
    <cellStyle name="Normal 28 4 4 2 2" xfId="50893" xr:uid="{00000000-0005-0000-0000-00001F5A0000}"/>
    <cellStyle name="Normal 28 4 4 3" xfId="37459" xr:uid="{00000000-0005-0000-0000-0000205A0000}"/>
    <cellStyle name="Normal 28 4 5" xfId="6069" xr:uid="{00000000-0005-0000-0000-0000215A0000}"/>
    <cellStyle name="Normal 28 4 5 2" xfId="19503" xr:uid="{00000000-0005-0000-0000-0000225A0000}"/>
    <cellStyle name="Normal 28 4 5 2 2" xfId="46415" xr:uid="{00000000-0005-0000-0000-0000235A0000}"/>
    <cellStyle name="Normal 28 4 5 3" xfId="32981" xr:uid="{00000000-0005-0000-0000-0000245A0000}"/>
    <cellStyle name="Normal 28 4 6" xfId="15024" xr:uid="{00000000-0005-0000-0000-0000255A0000}"/>
    <cellStyle name="Normal 28 4 6 2" xfId="41936" xr:uid="{00000000-0005-0000-0000-0000265A0000}"/>
    <cellStyle name="Normal 28 4 7" xfId="28502" xr:uid="{00000000-0005-0000-0000-0000275A0000}"/>
    <cellStyle name="Normal 28 5" xfId="2038" xr:uid="{00000000-0005-0000-0000-0000285A0000}"/>
    <cellStyle name="Normal 28 5 2" xfId="4275" xr:uid="{00000000-0005-0000-0000-0000295A0000}"/>
    <cellStyle name="Normal 28 5 2 2" xfId="13232" xr:uid="{00000000-0005-0000-0000-00002A5A0000}"/>
    <cellStyle name="Normal 28 5 2 2 2" xfId="26666" xr:uid="{00000000-0005-0000-0000-00002B5A0000}"/>
    <cellStyle name="Normal 28 5 2 2 2 2" xfId="53578" xr:uid="{00000000-0005-0000-0000-00002C5A0000}"/>
    <cellStyle name="Normal 28 5 2 2 3" xfId="40144" xr:uid="{00000000-0005-0000-0000-00002D5A0000}"/>
    <cellStyle name="Normal 28 5 2 3" xfId="8754" xr:uid="{00000000-0005-0000-0000-00002E5A0000}"/>
    <cellStyle name="Normal 28 5 2 3 2" xfId="22188" xr:uid="{00000000-0005-0000-0000-00002F5A0000}"/>
    <cellStyle name="Normal 28 5 2 3 2 2" xfId="49100" xr:uid="{00000000-0005-0000-0000-0000305A0000}"/>
    <cellStyle name="Normal 28 5 2 3 3" xfId="35666" xr:uid="{00000000-0005-0000-0000-0000315A0000}"/>
    <cellStyle name="Normal 28 5 2 4" xfId="17709" xr:uid="{00000000-0005-0000-0000-0000325A0000}"/>
    <cellStyle name="Normal 28 5 2 4 2" xfId="44621" xr:uid="{00000000-0005-0000-0000-0000335A0000}"/>
    <cellStyle name="Normal 28 5 2 5" xfId="31187" xr:uid="{00000000-0005-0000-0000-0000345A0000}"/>
    <cellStyle name="Normal 28 5 3" xfId="10995" xr:uid="{00000000-0005-0000-0000-0000355A0000}"/>
    <cellStyle name="Normal 28 5 3 2" xfId="24429" xr:uid="{00000000-0005-0000-0000-0000365A0000}"/>
    <cellStyle name="Normal 28 5 3 2 2" xfId="51341" xr:uid="{00000000-0005-0000-0000-0000375A0000}"/>
    <cellStyle name="Normal 28 5 3 3" xfId="37907" xr:uid="{00000000-0005-0000-0000-0000385A0000}"/>
    <cellStyle name="Normal 28 5 4" xfId="6517" xr:uid="{00000000-0005-0000-0000-0000395A0000}"/>
    <cellStyle name="Normal 28 5 4 2" xfId="19951" xr:uid="{00000000-0005-0000-0000-00003A5A0000}"/>
    <cellStyle name="Normal 28 5 4 2 2" xfId="46863" xr:uid="{00000000-0005-0000-0000-00003B5A0000}"/>
    <cellStyle name="Normal 28 5 4 3" xfId="33429" xr:uid="{00000000-0005-0000-0000-00003C5A0000}"/>
    <cellStyle name="Normal 28 5 5" xfId="15472" xr:uid="{00000000-0005-0000-0000-00003D5A0000}"/>
    <cellStyle name="Normal 28 5 5 2" xfId="42384" xr:uid="{00000000-0005-0000-0000-00003E5A0000}"/>
    <cellStyle name="Normal 28 5 6" xfId="28950" xr:uid="{00000000-0005-0000-0000-00003F5A0000}"/>
    <cellStyle name="Normal 28 6" xfId="3157" xr:uid="{00000000-0005-0000-0000-0000405A0000}"/>
    <cellStyle name="Normal 28 6 2" xfId="12114" xr:uid="{00000000-0005-0000-0000-0000415A0000}"/>
    <cellStyle name="Normal 28 6 2 2" xfId="25548" xr:uid="{00000000-0005-0000-0000-0000425A0000}"/>
    <cellStyle name="Normal 28 6 2 2 2" xfId="52460" xr:uid="{00000000-0005-0000-0000-0000435A0000}"/>
    <cellStyle name="Normal 28 6 2 3" xfId="39026" xr:uid="{00000000-0005-0000-0000-0000445A0000}"/>
    <cellStyle name="Normal 28 6 3" xfId="7636" xr:uid="{00000000-0005-0000-0000-0000455A0000}"/>
    <cellStyle name="Normal 28 6 3 2" xfId="21070" xr:uid="{00000000-0005-0000-0000-0000465A0000}"/>
    <cellStyle name="Normal 28 6 3 2 2" xfId="47982" xr:uid="{00000000-0005-0000-0000-0000475A0000}"/>
    <cellStyle name="Normal 28 6 3 3" xfId="34548" xr:uid="{00000000-0005-0000-0000-0000485A0000}"/>
    <cellStyle name="Normal 28 6 4" xfId="16591" xr:uid="{00000000-0005-0000-0000-0000495A0000}"/>
    <cellStyle name="Normal 28 6 4 2" xfId="43503" xr:uid="{00000000-0005-0000-0000-00004A5A0000}"/>
    <cellStyle name="Normal 28 6 5" xfId="30069" xr:uid="{00000000-0005-0000-0000-00004B5A0000}"/>
    <cellStyle name="Normal 28 7" xfId="9877" xr:uid="{00000000-0005-0000-0000-00004C5A0000}"/>
    <cellStyle name="Normal 28 7 2" xfId="23311" xr:uid="{00000000-0005-0000-0000-00004D5A0000}"/>
    <cellStyle name="Normal 28 7 2 2" xfId="50223" xr:uid="{00000000-0005-0000-0000-00004E5A0000}"/>
    <cellStyle name="Normal 28 7 3" xfId="36789" xr:uid="{00000000-0005-0000-0000-00004F5A0000}"/>
    <cellStyle name="Normal 28 8" xfId="5399" xr:uid="{00000000-0005-0000-0000-0000505A0000}"/>
    <cellStyle name="Normal 28 8 2" xfId="18833" xr:uid="{00000000-0005-0000-0000-0000515A0000}"/>
    <cellStyle name="Normal 28 8 2 2" xfId="45745" xr:uid="{00000000-0005-0000-0000-0000525A0000}"/>
    <cellStyle name="Normal 28 8 3" xfId="32311" xr:uid="{00000000-0005-0000-0000-0000535A0000}"/>
    <cellStyle name="Normal 28 9" xfId="14354" xr:uid="{00000000-0005-0000-0000-0000545A0000}"/>
    <cellStyle name="Normal 28 9 2" xfId="41266" xr:uid="{00000000-0005-0000-0000-0000555A0000}"/>
    <cellStyle name="Normal 29" xfId="1145" xr:uid="{00000000-0005-0000-0000-0000565A0000}"/>
    <cellStyle name="Normal 29 2" xfId="1815" xr:uid="{00000000-0005-0000-0000-0000575A0000}"/>
    <cellStyle name="Normal 29 2 2" xfId="2933" xr:uid="{00000000-0005-0000-0000-0000585A0000}"/>
    <cellStyle name="Normal 29 2 2 2" xfId="5170" xr:uid="{00000000-0005-0000-0000-0000595A0000}"/>
    <cellStyle name="Normal 29 2 2 2 2" xfId="14127" xr:uid="{00000000-0005-0000-0000-00005A5A0000}"/>
    <cellStyle name="Normal 29 2 2 2 2 2" xfId="27561" xr:uid="{00000000-0005-0000-0000-00005B5A0000}"/>
    <cellStyle name="Normal 29 2 2 2 2 2 2" xfId="54473" xr:uid="{00000000-0005-0000-0000-00005C5A0000}"/>
    <cellStyle name="Normal 29 2 2 2 2 3" xfId="41039" xr:uid="{00000000-0005-0000-0000-00005D5A0000}"/>
    <cellStyle name="Normal 29 2 2 2 3" xfId="9649" xr:uid="{00000000-0005-0000-0000-00005E5A0000}"/>
    <cellStyle name="Normal 29 2 2 2 3 2" xfId="23083" xr:uid="{00000000-0005-0000-0000-00005F5A0000}"/>
    <cellStyle name="Normal 29 2 2 2 3 2 2" xfId="49995" xr:uid="{00000000-0005-0000-0000-0000605A0000}"/>
    <cellStyle name="Normal 29 2 2 2 3 3" xfId="36561" xr:uid="{00000000-0005-0000-0000-0000615A0000}"/>
    <cellStyle name="Normal 29 2 2 2 4" xfId="18604" xr:uid="{00000000-0005-0000-0000-0000625A0000}"/>
    <cellStyle name="Normal 29 2 2 2 4 2" xfId="45516" xr:uid="{00000000-0005-0000-0000-0000635A0000}"/>
    <cellStyle name="Normal 29 2 2 2 5" xfId="32082" xr:uid="{00000000-0005-0000-0000-0000645A0000}"/>
    <cellStyle name="Normal 29 2 2 3" xfId="11890" xr:uid="{00000000-0005-0000-0000-0000655A0000}"/>
    <cellStyle name="Normal 29 2 2 3 2" xfId="25324" xr:uid="{00000000-0005-0000-0000-0000665A0000}"/>
    <cellStyle name="Normal 29 2 2 3 2 2" xfId="52236" xr:uid="{00000000-0005-0000-0000-0000675A0000}"/>
    <cellStyle name="Normal 29 2 2 3 3" xfId="38802" xr:uid="{00000000-0005-0000-0000-0000685A0000}"/>
    <cellStyle name="Normal 29 2 2 4" xfId="7412" xr:uid="{00000000-0005-0000-0000-0000695A0000}"/>
    <cellStyle name="Normal 29 2 2 4 2" xfId="20846" xr:uid="{00000000-0005-0000-0000-00006A5A0000}"/>
    <cellStyle name="Normal 29 2 2 4 2 2" xfId="47758" xr:uid="{00000000-0005-0000-0000-00006B5A0000}"/>
    <cellStyle name="Normal 29 2 2 4 3" xfId="34324" xr:uid="{00000000-0005-0000-0000-00006C5A0000}"/>
    <cellStyle name="Normal 29 2 2 5" xfId="16367" xr:uid="{00000000-0005-0000-0000-00006D5A0000}"/>
    <cellStyle name="Normal 29 2 2 5 2" xfId="43279" xr:uid="{00000000-0005-0000-0000-00006E5A0000}"/>
    <cellStyle name="Normal 29 2 2 6" xfId="29845" xr:uid="{00000000-0005-0000-0000-00006F5A0000}"/>
    <cellStyle name="Normal 29 2 3" xfId="4052" xr:uid="{00000000-0005-0000-0000-0000705A0000}"/>
    <cellStyle name="Normal 29 2 3 2" xfId="13009" xr:uid="{00000000-0005-0000-0000-0000715A0000}"/>
    <cellStyle name="Normal 29 2 3 2 2" xfId="26443" xr:uid="{00000000-0005-0000-0000-0000725A0000}"/>
    <cellStyle name="Normal 29 2 3 2 2 2" xfId="53355" xr:uid="{00000000-0005-0000-0000-0000735A0000}"/>
    <cellStyle name="Normal 29 2 3 2 3" xfId="39921" xr:uid="{00000000-0005-0000-0000-0000745A0000}"/>
    <cellStyle name="Normal 29 2 3 3" xfId="8531" xr:uid="{00000000-0005-0000-0000-0000755A0000}"/>
    <cellStyle name="Normal 29 2 3 3 2" xfId="21965" xr:uid="{00000000-0005-0000-0000-0000765A0000}"/>
    <cellStyle name="Normal 29 2 3 3 2 2" xfId="48877" xr:uid="{00000000-0005-0000-0000-0000775A0000}"/>
    <cellStyle name="Normal 29 2 3 3 3" xfId="35443" xr:uid="{00000000-0005-0000-0000-0000785A0000}"/>
    <cellStyle name="Normal 29 2 3 4" xfId="17486" xr:uid="{00000000-0005-0000-0000-0000795A0000}"/>
    <cellStyle name="Normal 29 2 3 4 2" xfId="44398" xr:uid="{00000000-0005-0000-0000-00007A5A0000}"/>
    <cellStyle name="Normal 29 2 3 5" xfId="30964" xr:uid="{00000000-0005-0000-0000-00007B5A0000}"/>
    <cellStyle name="Normal 29 2 4" xfId="10772" xr:uid="{00000000-0005-0000-0000-00007C5A0000}"/>
    <cellStyle name="Normal 29 2 4 2" xfId="24206" xr:uid="{00000000-0005-0000-0000-00007D5A0000}"/>
    <cellStyle name="Normal 29 2 4 2 2" xfId="51118" xr:uid="{00000000-0005-0000-0000-00007E5A0000}"/>
    <cellStyle name="Normal 29 2 4 3" xfId="37684" xr:uid="{00000000-0005-0000-0000-00007F5A0000}"/>
    <cellStyle name="Normal 29 2 5" xfId="6294" xr:uid="{00000000-0005-0000-0000-0000805A0000}"/>
    <cellStyle name="Normal 29 2 5 2" xfId="19728" xr:uid="{00000000-0005-0000-0000-0000815A0000}"/>
    <cellStyle name="Normal 29 2 5 2 2" xfId="46640" xr:uid="{00000000-0005-0000-0000-0000825A0000}"/>
    <cellStyle name="Normal 29 2 5 3" xfId="33206" xr:uid="{00000000-0005-0000-0000-0000835A0000}"/>
    <cellStyle name="Normal 29 2 6" xfId="15249" xr:uid="{00000000-0005-0000-0000-0000845A0000}"/>
    <cellStyle name="Normal 29 2 6 2" xfId="42161" xr:uid="{00000000-0005-0000-0000-0000855A0000}"/>
    <cellStyle name="Normal 29 2 7" xfId="28727" xr:uid="{00000000-0005-0000-0000-0000865A0000}"/>
    <cellStyle name="Normal 29 3" xfId="2263" xr:uid="{00000000-0005-0000-0000-0000875A0000}"/>
    <cellStyle name="Normal 29 3 2" xfId="4500" xr:uid="{00000000-0005-0000-0000-0000885A0000}"/>
    <cellStyle name="Normal 29 3 2 2" xfId="13457" xr:uid="{00000000-0005-0000-0000-0000895A0000}"/>
    <cellStyle name="Normal 29 3 2 2 2" xfId="26891" xr:uid="{00000000-0005-0000-0000-00008A5A0000}"/>
    <cellStyle name="Normal 29 3 2 2 2 2" xfId="53803" xr:uid="{00000000-0005-0000-0000-00008B5A0000}"/>
    <cellStyle name="Normal 29 3 2 2 3" xfId="40369" xr:uid="{00000000-0005-0000-0000-00008C5A0000}"/>
    <cellStyle name="Normal 29 3 2 3" xfId="8979" xr:uid="{00000000-0005-0000-0000-00008D5A0000}"/>
    <cellStyle name="Normal 29 3 2 3 2" xfId="22413" xr:uid="{00000000-0005-0000-0000-00008E5A0000}"/>
    <cellStyle name="Normal 29 3 2 3 2 2" xfId="49325" xr:uid="{00000000-0005-0000-0000-00008F5A0000}"/>
    <cellStyle name="Normal 29 3 2 3 3" xfId="35891" xr:uid="{00000000-0005-0000-0000-0000905A0000}"/>
    <cellStyle name="Normal 29 3 2 4" xfId="17934" xr:uid="{00000000-0005-0000-0000-0000915A0000}"/>
    <cellStyle name="Normal 29 3 2 4 2" xfId="44846" xr:uid="{00000000-0005-0000-0000-0000925A0000}"/>
    <cellStyle name="Normal 29 3 2 5" xfId="31412" xr:uid="{00000000-0005-0000-0000-0000935A0000}"/>
    <cellStyle name="Normal 29 3 3" xfId="11220" xr:uid="{00000000-0005-0000-0000-0000945A0000}"/>
    <cellStyle name="Normal 29 3 3 2" xfId="24654" xr:uid="{00000000-0005-0000-0000-0000955A0000}"/>
    <cellStyle name="Normal 29 3 3 2 2" xfId="51566" xr:uid="{00000000-0005-0000-0000-0000965A0000}"/>
    <cellStyle name="Normal 29 3 3 3" xfId="38132" xr:uid="{00000000-0005-0000-0000-0000975A0000}"/>
    <cellStyle name="Normal 29 3 4" xfId="6742" xr:uid="{00000000-0005-0000-0000-0000985A0000}"/>
    <cellStyle name="Normal 29 3 4 2" xfId="20176" xr:uid="{00000000-0005-0000-0000-0000995A0000}"/>
    <cellStyle name="Normal 29 3 4 2 2" xfId="47088" xr:uid="{00000000-0005-0000-0000-00009A5A0000}"/>
    <cellStyle name="Normal 29 3 4 3" xfId="33654" xr:uid="{00000000-0005-0000-0000-00009B5A0000}"/>
    <cellStyle name="Normal 29 3 5" xfId="15697" xr:uid="{00000000-0005-0000-0000-00009C5A0000}"/>
    <cellStyle name="Normal 29 3 5 2" xfId="42609" xr:uid="{00000000-0005-0000-0000-00009D5A0000}"/>
    <cellStyle name="Normal 29 3 6" xfId="29175" xr:uid="{00000000-0005-0000-0000-00009E5A0000}"/>
    <cellStyle name="Normal 29 4" xfId="3382" xr:uid="{00000000-0005-0000-0000-00009F5A0000}"/>
    <cellStyle name="Normal 29 4 2" xfId="12339" xr:uid="{00000000-0005-0000-0000-0000A05A0000}"/>
    <cellStyle name="Normal 29 4 2 2" xfId="25773" xr:uid="{00000000-0005-0000-0000-0000A15A0000}"/>
    <cellStyle name="Normal 29 4 2 2 2" xfId="52685" xr:uid="{00000000-0005-0000-0000-0000A25A0000}"/>
    <cellStyle name="Normal 29 4 2 3" xfId="39251" xr:uid="{00000000-0005-0000-0000-0000A35A0000}"/>
    <cellStyle name="Normal 29 4 3" xfId="7861" xr:uid="{00000000-0005-0000-0000-0000A45A0000}"/>
    <cellStyle name="Normal 29 4 3 2" xfId="21295" xr:uid="{00000000-0005-0000-0000-0000A55A0000}"/>
    <cellStyle name="Normal 29 4 3 2 2" xfId="48207" xr:uid="{00000000-0005-0000-0000-0000A65A0000}"/>
    <cellStyle name="Normal 29 4 3 3" xfId="34773" xr:uid="{00000000-0005-0000-0000-0000A75A0000}"/>
    <cellStyle name="Normal 29 4 4" xfId="16816" xr:uid="{00000000-0005-0000-0000-0000A85A0000}"/>
    <cellStyle name="Normal 29 4 4 2" xfId="43728" xr:uid="{00000000-0005-0000-0000-0000A95A0000}"/>
    <cellStyle name="Normal 29 4 5" xfId="30294" xr:uid="{00000000-0005-0000-0000-0000AA5A0000}"/>
    <cellStyle name="Normal 29 5" xfId="10102" xr:uid="{00000000-0005-0000-0000-0000AB5A0000}"/>
    <cellStyle name="Normal 29 5 2" xfId="23536" xr:uid="{00000000-0005-0000-0000-0000AC5A0000}"/>
    <cellStyle name="Normal 29 5 2 2" xfId="50448" xr:uid="{00000000-0005-0000-0000-0000AD5A0000}"/>
    <cellStyle name="Normal 29 5 3" xfId="37014" xr:uid="{00000000-0005-0000-0000-0000AE5A0000}"/>
    <cellStyle name="Normal 29 6" xfId="5624" xr:uid="{00000000-0005-0000-0000-0000AF5A0000}"/>
    <cellStyle name="Normal 29 6 2" xfId="19058" xr:uid="{00000000-0005-0000-0000-0000B05A0000}"/>
    <cellStyle name="Normal 29 6 2 2" xfId="45970" xr:uid="{00000000-0005-0000-0000-0000B15A0000}"/>
    <cellStyle name="Normal 29 6 3" xfId="32536" xr:uid="{00000000-0005-0000-0000-0000B25A0000}"/>
    <cellStyle name="Normal 29 7" xfId="14579" xr:uid="{00000000-0005-0000-0000-0000B35A0000}"/>
    <cellStyle name="Normal 29 7 2" xfId="41491" xr:uid="{00000000-0005-0000-0000-0000B45A0000}"/>
    <cellStyle name="Normal 29 8" xfId="28057" xr:uid="{00000000-0005-0000-0000-0000B55A0000}"/>
    <cellStyle name="Normal 3" xfId="18" xr:uid="{00000000-0005-0000-0000-0000B65A0000}"/>
    <cellStyle name="Normal 3 2" xfId="19" xr:uid="{00000000-0005-0000-0000-0000B75A0000}"/>
    <cellStyle name="Normal 3 2 2" xfId="505" xr:uid="{00000000-0005-0000-0000-0000B85A0000}"/>
    <cellStyle name="Normal 3 2 3" xfId="506" xr:uid="{00000000-0005-0000-0000-0000B95A0000}"/>
    <cellStyle name="Normal 3 2 4" xfId="507" xr:uid="{00000000-0005-0000-0000-0000BA5A0000}"/>
    <cellStyle name="Normal 3 2 5" xfId="508" xr:uid="{00000000-0005-0000-0000-0000BB5A0000}"/>
    <cellStyle name="Normal 3 3" xfId="20" xr:uid="{00000000-0005-0000-0000-0000BC5A0000}"/>
    <cellStyle name="Normal 3 3 2" xfId="21" xr:uid="{00000000-0005-0000-0000-0000BD5A0000}"/>
    <cellStyle name="Normal 3 3 2 2" xfId="4" xr:uid="{00000000-0005-0000-0000-0000BE5A0000}"/>
    <cellStyle name="Normal 3 3 2 3" xfId="674" xr:uid="{00000000-0005-0000-0000-0000BF5A0000}"/>
    <cellStyle name="Normal 3 3 3" xfId="22" xr:uid="{00000000-0005-0000-0000-0000C05A0000}"/>
    <cellStyle name="Normal 3 3 4" xfId="640" xr:uid="{00000000-0005-0000-0000-0000C15A0000}"/>
    <cellStyle name="Normal 3 4" xfId="23" xr:uid="{00000000-0005-0000-0000-0000C25A0000}"/>
    <cellStyle name="Normal 3 4 2" xfId="24" xr:uid="{00000000-0005-0000-0000-0000C35A0000}"/>
    <cellStyle name="Normal 3 4 3" xfId="654" xr:uid="{00000000-0005-0000-0000-0000C45A0000}"/>
    <cellStyle name="Normal 3 5" xfId="25" xr:uid="{00000000-0005-0000-0000-0000C55A0000}"/>
    <cellStyle name="Normal 30" xfId="1816" xr:uid="{00000000-0005-0000-0000-0000C65A0000}"/>
    <cellStyle name="Normal 30 2" xfId="2934" xr:uid="{00000000-0005-0000-0000-0000C75A0000}"/>
    <cellStyle name="Normal 30 2 2" xfId="5171" xr:uid="{00000000-0005-0000-0000-0000C85A0000}"/>
    <cellStyle name="Normal 30 2 2 2" xfId="14128" xr:uid="{00000000-0005-0000-0000-0000C95A0000}"/>
    <cellStyle name="Normal 30 2 2 2 2" xfId="27562" xr:uid="{00000000-0005-0000-0000-0000CA5A0000}"/>
    <cellStyle name="Normal 30 2 2 2 2 2" xfId="54474" xr:uid="{00000000-0005-0000-0000-0000CB5A0000}"/>
    <cellStyle name="Normal 30 2 2 2 3" xfId="41040" xr:uid="{00000000-0005-0000-0000-0000CC5A0000}"/>
    <cellStyle name="Normal 30 2 2 3" xfId="9650" xr:uid="{00000000-0005-0000-0000-0000CD5A0000}"/>
    <cellStyle name="Normal 30 2 2 3 2" xfId="23084" xr:uid="{00000000-0005-0000-0000-0000CE5A0000}"/>
    <cellStyle name="Normal 30 2 2 3 2 2" xfId="49996" xr:uid="{00000000-0005-0000-0000-0000CF5A0000}"/>
    <cellStyle name="Normal 30 2 2 3 3" xfId="36562" xr:uid="{00000000-0005-0000-0000-0000D05A0000}"/>
    <cellStyle name="Normal 30 2 2 4" xfId="18605" xr:uid="{00000000-0005-0000-0000-0000D15A0000}"/>
    <cellStyle name="Normal 30 2 2 4 2" xfId="45517" xr:uid="{00000000-0005-0000-0000-0000D25A0000}"/>
    <cellStyle name="Normal 30 2 2 5" xfId="32083" xr:uid="{00000000-0005-0000-0000-0000D35A0000}"/>
    <cellStyle name="Normal 30 2 3" xfId="11891" xr:uid="{00000000-0005-0000-0000-0000D45A0000}"/>
    <cellStyle name="Normal 30 2 3 2" xfId="25325" xr:uid="{00000000-0005-0000-0000-0000D55A0000}"/>
    <cellStyle name="Normal 30 2 3 2 2" xfId="52237" xr:uid="{00000000-0005-0000-0000-0000D65A0000}"/>
    <cellStyle name="Normal 30 2 3 3" xfId="38803" xr:uid="{00000000-0005-0000-0000-0000D75A0000}"/>
    <cellStyle name="Normal 30 2 4" xfId="7413" xr:uid="{00000000-0005-0000-0000-0000D85A0000}"/>
    <cellStyle name="Normal 30 2 4 2" xfId="20847" xr:uid="{00000000-0005-0000-0000-0000D95A0000}"/>
    <cellStyle name="Normal 30 2 4 2 2" xfId="47759" xr:uid="{00000000-0005-0000-0000-0000DA5A0000}"/>
    <cellStyle name="Normal 30 2 4 3" xfId="34325" xr:uid="{00000000-0005-0000-0000-0000DB5A0000}"/>
    <cellStyle name="Normal 30 2 5" xfId="16368" xr:uid="{00000000-0005-0000-0000-0000DC5A0000}"/>
    <cellStyle name="Normal 30 2 5 2" xfId="43280" xr:uid="{00000000-0005-0000-0000-0000DD5A0000}"/>
    <cellStyle name="Normal 30 2 6" xfId="29846" xr:uid="{00000000-0005-0000-0000-0000DE5A0000}"/>
    <cellStyle name="Normal 30 3" xfId="4053" xr:uid="{00000000-0005-0000-0000-0000DF5A0000}"/>
    <cellStyle name="Normal 30 3 2" xfId="13010" xr:uid="{00000000-0005-0000-0000-0000E05A0000}"/>
    <cellStyle name="Normal 30 3 2 2" xfId="26444" xr:uid="{00000000-0005-0000-0000-0000E15A0000}"/>
    <cellStyle name="Normal 30 3 2 2 2" xfId="53356" xr:uid="{00000000-0005-0000-0000-0000E25A0000}"/>
    <cellStyle name="Normal 30 3 2 3" xfId="39922" xr:uid="{00000000-0005-0000-0000-0000E35A0000}"/>
    <cellStyle name="Normal 30 3 3" xfId="8532" xr:uid="{00000000-0005-0000-0000-0000E45A0000}"/>
    <cellStyle name="Normal 30 3 3 2" xfId="21966" xr:uid="{00000000-0005-0000-0000-0000E55A0000}"/>
    <cellStyle name="Normal 30 3 3 2 2" xfId="48878" xr:uid="{00000000-0005-0000-0000-0000E65A0000}"/>
    <cellStyle name="Normal 30 3 3 3" xfId="35444" xr:uid="{00000000-0005-0000-0000-0000E75A0000}"/>
    <cellStyle name="Normal 30 3 4" xfId="17487" xr:uid="{00000000-0005-0000-0000-0000E85A0000}"/>
    <cellStyle name="Normal 30 3 4 2" xfId="44399" xr:uid="{00000000-0005-0000-0000-0000E95A0000}"/>
    <cellStyle name="Normal 30 3 5" xfId="30965" xr:uid="{00000000-0005-0000-0000-0000EA5A0000}"/>
    <cellStyle name="Normal 30 4" xfId="10773" xr:uid="{00000000-0005-0000-0000-0000EB5A0000}"/>
    <cellStyle name="Normal 30 4 2" xfId="24207" xr:uid="{00000000-0005-0000-0000-0000EC5A0000}"/>
    <cellStyle name="Normal 30 4 2 2" xfId="51119" xr:uid="{00000000-0005-0000-0000-0000ED5A0000}"/>
    <cellStyle name="Normal 30 4 3" xfId="37685" xr:uid="{00000000-0005-0000-0000-0000EE5A0000}"/>
    <cellStyle name="Normal 30 5" xfId="6295" xr:uid="{00000000-0005-0000-0000-0000EF5A0000}"/>
    <cellStyle name="Normal 30 5 2" xfId="19729" xr:uid="{00000000-0005-0000-0000-0000F05A0000}"/>
    <cellStyle name="Normal 30 5 2 2" xfId="46641" xr:uid="{00000000-0005-0000-0000-0000F15A0000}"/>
    <cellStyle name="Normal 30 5 3" xfId="33207" xr:uid="{00000000-0005-0000-0000-0000F25A0000}"/>
    <cellStyle name="Normal 30 6" xfId="15250" xr:uid="{00000000-0005-0000-0000-0000F35A0000}"/>
    <cellStyle name="Normal 30 6 2" xfId="42162" xr:uid="{00000000-0005-0000-0000-0000F45A0000}"/>
    <cellStyle name="Normal 30 7" xfId="28728" xr:uid="{00000000-0005-0000-0000-0000F55A0000}"/>
    <cellStyle name="Normal 31" xfId="2935" xr:uid="{00000000-0005-0000-0000-0000F65A0000}"/>
    <cellStyle name="Normal 31 2" xfId="5172" xr:uid="{00000000-0005-0000-0000-0000F75A0000}"/>
    <cellStyle name="Normal 31 2 2" xfId="14129" xr:uid="{00000000-0005-0000-0000-0000F85A0000}"/>
    <cellStyle name="Normal 31 2 2 2" xfId="27563" xr:uid="{00000000-0005-0000-0000-0000F95A0000}"/>
    <cellStyle name="Normal 31 2 2 2 2" xfId="54475" xr:uid="{00000000-0005-0000-0000-0000FA5A0000}"/>
    <cellStyle name="Normal 31 2 2 3" xfId="41041" xr:uid="{00000000-0005-0000-0000-0000FB5A0000}"/>
    <cellStyle name="Normal 31 2 3" xfId="9651" xr:uid="{00000000-0005-0000-0000-0000FC5A0000}"/>
    <cellStyle name="Normal 31 2 3 2" xfId="23085" xr:uid="{00000000-0005-0000-0000-0000FD5A0000}"/>
    <cellStyle name="Normal 31 2 3 2 2" xfId="49997" xr:uid="{00000000-0005-0000-0000-0000FE5A0000}"/>
    <cellStyle name="Normal 31 2 3 3" xfId="36563" xr:uid="{00000000-0005-0000-0000-0000FF5A0000}"/>
    <cellStyle name="Normal 31 2 4" xfId="18606" xr:uid="{00000000-0005-0000-0000-0000005B0000}"/>
    <cellStyle name="Normal 31 2 4 2" xfId="45518" xr:uid="{00000000-0005-0000-0000-0000015B0000}"/>
    <cellStyle name="Normal 31 2 5" xfId="32084" xr:uid="{00000000-0005-0000-0000-0000025B0000}"/>
    <cellStyle name="Normal 31 3" xfId="11892" xr:uid="{00000000-0005-0000-0000-0000035B0000}"/>
    <cellStyle name="Normal 31 3 2" xfId="25326" xr:uid="{00000000-0005-0000-0000-0000045B0000}"/>
    <cellStyle name="Normal 31 3 2 2" xfId="52238" xr:uid="{00000000-0005-0000-0000-0000055B0000}"/>
    <cellStyle name="Normal 31 3 3" xfId="38804" xr:uid="{00000000-0005-0000-0000-0000065B0000}"/>
    <cellStyle name="Normal 31 4" xfId="7414" xr:uid="{00000000-0005-0000-0000-0000075B0000}"/>
    <cellStyle name="Normal 31 4 2" xfId="20848" xr:uid="{00000000-0005-0000-0000-0000085B0000}"/>
    <cellStyle name="Normal 31 4 2 2" xfId="47760" xr:uid="{00000000-0005-0000-0000-0000095B0000}"/>
    <cellStyle name="Normal 31 4 3" xfId="34326" xr:uid="{00000000-0005-0000-0000-00000A5B0000}"/>
    <cellStyle name="Normal 31 5" xfId="16369" xr:uid="{00000000-0005-0000-0000-00000B5B0000}"/>
    <cellStyle name="Normal 31 5 2" xfId="43281" xr:uid="{00000000-0005-0000-0000-00000C5B0000}"/>
    <cellStyle name="Normal 31 6" xfId="29847" xr:uid="{00000000-0005-0000-0000-00000D5B0000}"/>
    <cellStyle name="Normal 32" xfId="5173" xr:uid="{00000000-0005-0000-0000-00000E5B0000}"/>
    <cellStyle name="Normal 32 2" xfId="14130" xr:uid="{00000000-0005-0000-0000-00000F5B0000}"/>
    <cellStyle name="Normal 32 2 2" xfId="27564" xr:uid="{00000000-0005-0000-0000-0000105B0000}"/>
    <cellStyle name="Normal 32 2 2 2" xfId="54476" xr:uid="{00000000-0005-0000-0000-0000115B0000}"/>
    <cellStyle name="Normal 32 2 3" xfId="41042" xr:uid="{00000000-0005-0000-0000-0000125B0000}"/>
    <cellStyle name="Normal 32 3" xfId="9652" xr:uid="{00000000-0005-0000-0000-0000135B0000}"/>
    <cellStyle name="Normal 32 3 2" xfId="23086" xr:uid="{00000000-0005-0000-0000-0000145B0000}"/>
    <cellStyle name="Normal 32 3 2 2" xfId="49998" xr:uid="{00000000-0005-0000-0000-0000155B0000}"/>
    <cellStyle name="Normal 32 3 3" xfId="36564" xr:uid="{00000000-0005-0000-0000-0000165B0000}"/>
    <cellStyle name="Normal 32 4" xfId="18607" xr:uid="{00000000-0005-0000-0000-0000175B0000}"/>
    <cellStyle name="Normal 32 4 2" xfId="45519" xr:uid="{00000000-0005-0000-0000-0000185B0000}"/>
    <cellStyle name="Normal 32 5" xfId="32085" xr:uid="{00000000-0005-0000-0000-0000195B0000}"/>
    <cellStyle name="Normal 33" xfId="5174" xr:uid="{00000000-0005-0000-0000-00001A5B0000}"/>
    <cellStyle name="Normal 33 2" xfId="14131" xr:uid="{00000000-0005-0000-0000-00001B5B0000}"/>
    <cellStyle name="Normal 33 2 2" xfId="27565" xr:uid="{00000000-0005-0000-0000-00001C5B0000}"/>
    <cellStyle name="Normal 33 2 2 2" xfId="54477" xr:uid="{00000000-0005-0000-0000-00001D5B0000}"/>
    <cellStyle name="Normal 33 2 3" xfId="41043" xr:uid="{00000000-0005-0000-0000-00001E5B0000}"/>
    <cellStyle name="Normal 33 3" xfId="9653" xr:uid="{00000000-0005-0000-0000-00001F5B0000}"/>
    <cellStyle name="Normal 33 3 2" xfId="23087" xr:uid="{00000000-0005-0000-0000-0000205B0000}"/>
    <cellStyle name="Normal 33 3 2 2" xfId="49999" xr:uid="{00000000-0005-0000-0000-0000215B0000}"/>
    <cellStyle name="Normal 33 3 3" xfId="36565" xr:uid="{00000000-0005-0000-0000-0000225B0000}"/>
    <cellStyle name="Normal 33 4" xfId="18608" xr:uid="{00000000-0005-0000-0000-0000235B0000}"/>
    <cellStyle name="Normal 33 4 2" xfId="45520" xr:uid="{00000000-0005-0000-0000-0000245B0000}"/>
    <cellStyle name="Normal 33 5" xfId="32086" xr:uid="{00000000-0005-0000-0000-0000255B0000}"/>
    <cellStyle name="Normal 34" xfId="5175" xr:uid="{00000000-0005-0000-0000-0000265B0000}"/>
    <cellStyle name="Normal 34 2" xfId="14132" xr:uid="{00000000-0005-0000-0000-0000275B0000}"/>
    <cellStyle name="Normal 34 2 2" xfId="27566" xr:uid="{00000000-0005-0000-0000-0000285B0000}"/>
    <cellStyle name="Normal 34 2 2 2" xfId="54478" xr:uid="{00000000-0005-0000-0000-0000295B0000}"/>
    <cellStyle name="Normal 34 2 3" xfId="41044" xr:uid="{00000000-0005-0000-0000-00002A5B0000}"/>
    <cellStyle name="Normal 34 3" xfId="9654" xr:uid="{00000000-0005-0000-0000-00002B5B0000}"/>
    <cellStyle name="Normal 34 3 2" xfId="23088" xr:uid="{00000000-0005-0000-0000-00002C5B0000}"/>
    <cellStyle name="Normal 34 3 2 2" xfId="50000" xr:uid="{00000000-0005-0000-0000-00002D5B0000}"/>
    <cellStyle name="Normal 34 3 3" xfId="36566" xr:uid="{00000000-0005-0000-0000-00002E5B0000}"/>
    <cellStyle name="Normal 34 4" xfId="18609" xr:uid="{00000000-0005-0000-0000-00002F5B0000}"/>
    <cellStyle name="Normal 34 4 2" xfId="45521" xr:uid="{00000000-0005-0000-0000-0000305B0000}"/>
    <cellStyle name="Normal 34 5" xfId="32087" xr:uid="{00000000-0005-0000-0000-0000315B0000}"/>
    <cellStyle name="Normal 35" xfId="5176" xr:uid="{00000000-0005-0000-0000-0000325B0000}"/>
    <cellStyle name="Normal 35 2" xfId="9655" xr:uid="{00000000-0005-0000-0000-0000335B0000}"/>
    <cellStyle name="Normal 35 2 2" xfId="23089" xr:uid="{00000000-0005-0000-0000-0000345B0000}"/>
    <cellStyle name="Normal 35 2 2 2" xfId="50001" xr:uid="{00000000-0005-0000-0000-0000355B0000}"/>
    <cellStyle name="Normal 35 2 3" xfId="36567" xr:uid="{00000000-0005-0000-0000-0000365B0000}"/>
    <cellStyle name="Normal 35 3" xfId="18610" xr:uid="{00000000-0005-0000-0000-0000375B0000}"/>
    <cellStyle name="Normal 35 3 2" xfId="45522" xr:uid="{00000000-0005-0000-0000-0000385B0000}"/>
    <cellStyle name="Normal 35 4" xfId="32088" xr:uid="{00000000-0005-0000-0000-0000395B0000}"/>
    <cellStyle name="Normal 36" xfId="5177" xr:uid="{00000000-0005-0000-0000-00003A5B0000}"/>
    <cellStyle name="Normal 36 2" xfId="18611" xr:uid="{00000000-0005-0000-0000-00003B5B0000}"/>
    <cellStyle name="Normal 36 2 2" xfId="45523" xr:uid="{00000000-0005-0000-0000-00003C5B0000}"/>
    <cellStyle name="Normal 36 3" xfId="32089" xr:uid="{00000000-0005-0000-0000-00003D5B0000}"/>
    <cellStyle name="Normal 37" xfId="54479" xr:uid="{00000000-0005-0000-0000-00003E5B0000}"/>
    <cellStyle name="Normal 38" xfId="54480" xr:uid="{00000000-0005-0000-0000-00003F5B0000}"/>
    <cellStyle name="Normal 39" xfId="54481" xr:uid="{00000000-0005-0000-0000-0000405B0000}"/>
    <cellStyle name="Normal 4" xfId="26" xr:uid="{00000000-0005-0000-0000-0000415B0000}"/>
    <cellStyle name="Normal 4 10" xfId="666" xr:uid="{00000000-0005-0000-0000-0000425B0000}"/>
    <cellStyle name="Normal 4 10 10" xfId="5198" xr:uid="{00000000-0005-0000-0000-0000435B0000}"/>
    <cellStyle name="Normal 4 10 10 2" xfId="18632" xr:uid="{00000000-0005-0000-0000-0000445B0000}"/>
    <cellStyle name="Normal 4 10 10 2 2" xfId="45544" xr:uid="{00000000-0005-0000-0000-0000455B0000}"/>
    <cellStyle name="Normal 4 10 10 3" xfId="32110" xr:uid="{00000000-0005-0000-0000-0000465B0000}"/>
    <cellStyle name="Normal 4 10 11" xfId="14153" xr:uid="{00000000-0005-0000-0000-0000475B0000}"/>
    <cellStyle name="Normal 4 10 11 2" xfId="41065" xr:uid="{00000000-0005-0000-0000-0000485B0000}"/>
    <cellStyle name="Normal 4 10 12" xfId="27631" xr:uid="{00000000-0005-0000-0000-0000495B0000}"/>
    <cellStyle name="Normal 4 10 2" xfId="817" xr:uid="{00000000-0005-0000-0000-00004A5B0000}"/>
    <cellStyle name="Normal 4 10 2 10" xfId="27775" xr:uid="{00000000-0005-0000-0000-00004B5B0000}"/>
    <cellStyle name="Normal 4 10 2 2" xfId="1085" xr:uid="{00000000-0005-0000-0000-00004C5B0000}"/>
    <cellStyle name="Normal 4 10 2 2 2" xfId="1756" xr:uid="{00000000-0005-0000-0000-00004D5B0000}"/>
    <cellStyle name="Normal 4 10 2 2 2 2" xfId="2874" xr:uid="{00000000-0005-0000-0000-00004E5B0000}"/>
    <cellStyle name="Normal 4 10 2 2 2 2 2" xfId="5111" xr:uid="{00000000-0005-0000-0000-00004F5B0000}"/>
    <cellStyle name="Normal 4 10 2 2 2 2 2 2" xfId="14068" xr:uid="{00000000-0005-0000-0000-0000505B0000}"/>
    <cellStyle name="Normal 4 10 2 2 2 2 2 2 2" xfId="27502" xr:uid="{00000000-0005-0000-0000-0000515B0000}"/>
    <cellStyle name="Normal 4 10 2 2 2 2 2 2 2 2" xfId="54414" xr:uid="{00000000-0005-0000-0000-0000525B0000}"/>
    <cellStyle name="Normal 4 10 2 2 2 2 2 2 3" xfId="40980" xr:uid="{00000000-0005-0000-0000-0000535B0000}"/>
    <cellStyle name="Normal 4 10 2 2 2 2 2 3" xfId="9590" xr:uid="{00000000-0005-0000-0000-0000545B0000}"/>
    <cellStyle name="Normal 4 10 2 2 2 2 2 3 2" xfId="23024" xr:uid="{00000000-0005-0000-0000-0000555B0000}"/>
    <cellStyle name="Normal 4 10 2 2 2 2 2 3 2 2" xfId="49936" xr:uid="{00000000-0005-0000-0000-0000565B0000}"/>
    <cellStyle name="Normal 4 10 2 2 2 2 2 3 3" xfId="36502" xr:uid="{00000000-0005-0000-0000-0000575B0000}"/>
    <cellStyle name="Normal 4 10 2 2 2 2 2 4" xfId="18545" xr:uid="{00000000-0005-0000-0000-0000585B0000}"/>
    <cellStyle name="Normal 4 10 2 2 2 2 2 4 2" xfId="45457" xr:uid="{00000000-0005-0000-0000-0000595B0000}"/>
    <cellStyle name="Normal 4 10 2 2 2 2 2 5" xfId="32023" xr:uid="{00000000-0005-0000-0000-00005A5B0000}"/>
    <cellStyle name="Normal 4 10 2 2 2 2 3" xfId="11831" xr:uid="{00000000-0005-0000-0000-00005B5B0000}"/>
    <cellStyle name="Normal 4 10 2 2 2 2 3 2" xfId="25265" xr:uid="{00000000-0005-0000-0000-00005C5B0000}"/>
    <cellStyle name="Normal 4 10 2 2 2 2 3 2 2" xfId="52177" xr:uid="{00000000-0005-0000-0000-00005D5B0000}"/>
    <cellStyle name="Normal 4 10 2 2 2 2 3 3" xfId="38743" xr:uid="{00000000-0005-0000-0000-00005E5B0000}"/>
    <cellStyle name="Normal 4 10 2 2 2 2 4" xfId="7353" xr:uid="{00000000-0005-0000-0000-00005F5B0000}"/>
    <cellStyle name="Normal 4 10 2 2 2 2 4 2" xfId="20787" xr:uid="{00000000-0005-0000-0000-0000605B0000}"/>
    <cellStyle name="Normal 4 10 2 2 2 2 4 2 2" xfId="47699" xr:uid="{00000000-0005-0000-0000-0000615B0000}"/>
    <cellStyle name="Normal 4 10 2 2 2 2 4 3" xfId="34265" xr:uid="{00000000-0005-0000-0000-0000625B0000}"/>
    <cellStyle name="Normal 4 10 2 2 2 2 5" xfId="16308" xr:uid="{00000000-0005-0000-0000-0000635B0000}"/>
    <cellStyle name="Normal 4 10 2 2 2 2 5 2" xfId="43220" xr:uid="{00000000-0005-0000-0000-0000645B0000}"/>
    <cellStyle name="Normal 4 10 2 2 2 2 6" xfId="29786" xr:uid="{00000000-0005-0000-0000-0000655B0000}"/>
    <cellStyle name="Normal 4 10 2 2 2 3" xfId="3993" xr:uid="{00000000-0005-0000-0000-0000665B0000}"/>
    <cellStyle name="Normal 4 10 2 2 2 3 2" xfId="12950" xr:uid="{00000000-0005-0000-0000-0000675B0000}"/>
    <cellStyle name="Normal 4 10 2 2 2 3 2 2" xfId="26384" xr:uid="{00000000-0005-0000-0000-0000685B0000}"/>
    <cellStyle name="Normal 4 10 2 2 2 3 2 2 2" xfId="53296" xr:uid="{00000000-0005-0000-0000-0000695B0000}"/>
    <cellStyle name="Normal 4 10 2 2 2 3 2 3" xfId="39862" xr:uid="{00000000-0005-0000-0000-00006A5B0000}"/>
    <cellStyle name="Normal 4 10 2 2 2 3 3" xfId="8472" xr:uid="{00000000-0005-0000-0000-00006B5B0000}"/>
    <cellStyle name="Normal 4 10 2 2 2 3 3 2" xfId="21906" xr:uid="{00000000-0005-0000-0000-00006C5B0000}"/>
    <cellStyle name="Normal 4 10 2 2 2 3 3 2 2" xfId="48818" xr:uid="{00000000-0005-0000-0000-00006D5B0000}"/>
    <cellStyle name="Normal 4 10 2 2 2 3 3 3" xfId="35384" xr:uid="{00000000-0005-0000-0000-00006E5B0000}"/>
    <cellStyle name="Normal 4 10 2 2 2 3 4" xfId="17427" xr:uid="{00000000-0005-0000-0000-00006F5B0000}"/>
    <cellStyle name="Normal 4 10 2 2 2 3 4 2" xfId="44339" xr:uid="{00000000-0005-0000-0000-0000705B0000}"/>
    <cellStyle name="Normal 4 10 2 2 2 3 5" xfId="30905" xr:uid="{00000000-0005-0000-0000-0000715B0000}"/>
    <cellStyle name="Normal 4 10 2 2 2 4" xfId="10713" xr:uid="{00000000-0005-0000-0000-0000725B0000}"/>
    <cellStyle name="Normal 4 10 2 2 2 4 2" xfId="24147" xr:uid="{00000000-0005-0000-0000-0000735B0000}"/>
    <cellStyle name="Normal 4 10 2 2 2 4 2 2" xfId="51059" xr:uid="{00000000-0005-0000-0000-0000745B0000}"/>
    <cellStyle name="Normal 4 10 2 2 2 4 3" xfId="37625" xr:uid="{00000000-0005-0000-0000-0000755B0000}"/>
    <cellStyle name="Normal 4 10 2 2 2 5" xfId="6235" xr:uid="{00000000-0005-0000-0000-0000765B0000}"/>
    <cellStyle name="Normal 4 10 2 2 2 5 2" xfId="19669" xr:uid="{00000000-0005-0000-0000-0000775B0000}"/>
    <cellStyle name="Normal 4 10 2 2 2 5 2 2" xfId="46581" xr:uid="{00000000-0005-0000-0000-0000785B0000}"/>
    <cellStyle name="Normal 4 10 2 2 2 5 3" xfId="33147" xr:uid="{00000000-0005-0000-0000-0000795B0000}"/>
    <cellStyle name="Normal 4 10 2 2 2 6" xfId="15190" xr:uid="{00000000-0005-0000-0000-00007A5B0000}"/>
    <cellStyle name="Normal 4 10 2 2 2 6 2" xfId="42102" xr:uid="{00000000-0005-0000-0000-00007B5B0000}"/>
    <cellStyle name="Normal 4 10 2 2 2 7" xfId="28668" xr:uid="{00000000-0005-0000-0000-00007C5B0000}"/>
    <cellStyle name="Normal 4 10 2 2 3" xfId="2204" xr:uid="{00000000-0005-0000-0000-00007D5B0000}"/>
    <cellStyle name="Normal 4 10 2 2 3 2" xfId="4441" xr:uid="{00000000-0005-0000-0000-00007E5B0000}"/>
    <cellStyle name="Normal 4 10 2 2 3 2 2" xfId="13398" xr:uid="{00000000-0005-0000-0000-00007F5B0000}"/>
    <cellStyle name="Normal 4 10 2 2 3 2 2 2" xfId="26832" xr:uid="{00000000-0005-0000-0000-0000805B0000}"/>
    <cellStyle name="Normal 4 10 2 2 3 2 2 2 2" xfId="53744" xr:uid="{00000000-0005-0000-0000-0000815B0000}"/>
    <cellStyle name="Normal 4 10 2 2 3 2 2 3" xfId="40310" xr:uid="{00000000-0005-0000-0000-0000825B0000}"/>
    <cellStyle name="Normal 4 10 2 2 3 2 3" xfId="8920" xr:uid="{00000000-0005-0000-0000-0000835B0000}"/>
    <cellStyle name="Normal 4 10 2 2 3 2 3 2" xfId="22354" xr:uid="{00000000-0005-0000-0000-0000845B0000}"/>
    <cellStyle name="Normal 4 10 2 2 3 2 3 2 2" xfId="49266" xr:uid="{00000000-0005-0000-0000-0000855B0000}"/>
    <cellStyle name="Normal 4 10 2 2 3 2 3 3" xfId="35832" xr:uid="{00000000-0005-0000-0000-0000865B0000}"/>
    <cellStyle name="Normal 4 10 2 2 3 2 4" xfId="17875" xr:uid="{00000000-0005-0000-0000-0000875B0000}"/>
    <cellStyle name="Normal 4 10 2 2 3 2 4 2" xfId="44787" xr:uid="{00000000-0005-0000-0000-0000885B0000}"/>
    <cellStyle name="Normal 4 10 2 2 3 2 5" xfId="31353" xr:uid="{00000000-0005-0000-0000-0000895B0000}"/>
    <cellStyle name="Normal 4 10 2 2 3 3" xfId="11161" xr:uid="{00000000-0005-0000-0000-00008A5B0000}"/>
    <cellStyle name="Normal 4 10 2 2 3 3 2" xfId="24595" xr:uid="{00000000-0005-0000-0000-00008B5B0000}"/>
    <cellStyle name="Normal 4 10 2 2 3 3 2 2" xfId="51507" xr:uid="{00000000-0005-0000-0000-00008C5B0000}"/>
    <cellStyle name="Normal 4 10 2 2 3 3 3" xfId="38073" xr:uid="{00000000-0005-0000-0000-00008D5B0000}"/>
    <cellStyle name="Normal 4 10 2 2 3 4" xfId="6683" xr:uid="{00000000-0005-0000-0000-00008E5B0000}"/>
    <cellStyle name="Normal 4 10 2 2 3 4 2" xfId="20117" xr:uid="{00000000-0005-0000-0000-00008F5B0000}"/>
    <cellStyle name="Normal 4 10 2 2 3 4 2 2" xfId="47029" xr:uid="{00000000-0005-0000-0000-0000905B0000}"/>
    <cellStyle name="Normal 4 10 2 2 3 4 3" xfId="33595" xr:uid="{00000000-0005-0000-0000-0000915B0000}"/>
    <cellStyle name="Normal 4 10 2 2 3 5" xfId="15638" xr:uid="{00000000-0005-0000-0000-0000925B0000}"/>
    <cellStyle name="Normal 4 10 2 2 3 5 2" xfId="42550" xr:uid="{00000000-0005-0000-0000-0000935B0000}"/>
    <cellStyle name="Normal 4 10 2 2 3 6" xfId="29116" xr:uid="{00000000-0005-0000-0000-0000945B0000}"/>
    <cellStyle name="Normal 4 10 2 2 4" xfId="3323" xr:uid="{00000000-0005-0000-0000-0000955B0000}"/>
    <cellStyle name="Normal 4 10 2 2 4 2" xfId="12280" xr:uid="{00000000-0005-0000-0000-0000965B0000}"/>
    <cellStyle name="Normal 4 10 2 2 4 2 2" xfId="25714" xr:uid="{00000000-0005-0000-0000-0000975B0000}"/>
    <cellStyle name="Normal 4 10 2 2 4 2 2 2" xfId="52626" xr:uid="{00000000-0005-0000-0000-0000985B0000}"/>
    <cellStyle name="Normal 4 10 2 2 4 2 3" xfId="39192" xr:uid="{00000000-0005-0000-0000-0000995B0000}"/>
    <cellStyle name="Normal 4 10 2 2 4 3" xfId="7802" xr:uid="{00000000-0005-0000-0000-00009A5B0000}"/>
    <cellStyle name="Normal 4 10 2 2 4 3 2" xfId="21236" xr:uid="{00000000-0005-0000-0000-00009B5B0000}"/>
    <cellStyle name="Normal 4 10 2 2 4 3 2 2" xfId="48148" xr:uid="{00000000-0005-0000-0000-00009C5B0000}"/>
    <cellStyle name="Normal 4 10 2 2 4 3 3" xfId="34714" xr:uid="{00000000-0005-0000-0000-00009D5B0000}"/>
    <cellStyle name="Normal 4 10 2 2 4 4" xfId="16757" xr:uid="{00000000-0005-0000-0000-00009E5B0000}"/>
    <cellStyle name="Normal 4 10 2 2 4 4 2" xfId="43669" xr:uid="{00000000-0005-0000-0000-00009F5B0000}"/>
    <cellStyle name="Normal 4 10 2 2 4 5" xfId="30235" xr:uid="{00000000-0005-0000-0000-0000A05B0000}"/>
    <cellStyle name="Normal 4 10 2 2 5" xfId="10043" xr:uid="{00000000-0005-0000-0000-0000A15B0000}"/>
    <cellStyle name="Normal 4 10 2 2 5 2" xfId="23477" xr:uid="{00000000-0005-0000-0000-0000A25B0000}"/>
    <cellStyle name="Normal 4 10 2 2 5 2 2" xfId="50389" xr:uid="{00000000-0005-0000-0000-0000A35B0000}"/>
    <cellStyle name="Normal 4 10 2 2 5 3" xfId="36955" xr:uid="{00000000-0005-0000-0000-0000A45B0000}"/>
    <cellStyle name="Normal 4 10 2 2 6" xfId="5565" xr:uid="{00000000-0005-0000-0000-0000A55B0000}"/>
    <cellStyle name="Normal 4 10 2 2 6 2" xfId="18999" xr:uid="{00000000-0005-0000-0000-0000A65B0000}"/>
    <cellStyle name="Normal 4 10 2 2 6 2 2" xfId="45911" xr:uid="{00000000-0005-0000-0000-0000A75B0000}"/>
    <cellStyle name="Normal 4 10 2 2 6 3" xfId="32477" xr:uid="{00000000-0005-0000-0000-0000A85B0000}"/>
    <cellStyle name="Normal 4 10 2 2 7" xfId="14520" xr:uid="{00000000-0005-0000-0000-0000A95B0000}"/>
    <cellStyle name="Normal 4 10 2 2 7 2" xfId="41432" xr:uid="{00000000-0005-0000-0000-0000AA5B0000}"/>
    <cellStyle name="Normal 4 10 2 2 8" xfId="27998" xr:uid="{00000000-0005-0000-0000-0000AB5B0000}"/>
    <cellStyle name="Normal 4 10 2 3" xfId="1310" xr:uid="{00000000-0005-0000-0000-0000AC5B0000}"/>
    <cellStyle name="Normal 4 10 2 3 2" xfId="2428" xr:uid="{00000000-0005-0000-0000-0000AD5B0000}"/>
    <cellStyle name="Normal 4 10 2 3 2 2" xfId="4665" xr:uid="{00000000-0005-0000-0000-0000AE5B0000}"/>
    <cellStyle name="Normal 4 10 2 3 2 2 2" xfId="13622" xr:uid="{00000000-0005-0000-0000-0000AF5B0000}"/>
    <cellStyle name="Normal 4 10 2 3 2 2 2 2" xfId="27056" xr:uid="{00000000-0005-0000-0000-0000B05B0000}"/>
    <cellStyle name="Normal 4 10 2 3 2 2 2 2 2" xfId="53968" xr:uid="{00000000-0005-0000-0000-0000B15B0000}"/>
    <cellStyle name="Normal 4 10 2 3 2 2 2 3" xfId="40534" xr:uid="{00000000-0005-0000-0000-0000B25B0000}"/>
    <cellStyle name="Normal 4 10 2 3 2 2 3" xfId="9144" xr:uid="{00000000-0005-0000-0000-0000B35B0000}"/>
    <cellStyle name="Normal 4 10 2 3 2 2 3 2" xfId="22578" xr:uid="{00000000-0005-0000-0000-0000B45B0000}"/>
    <cellStyle name="Normal 4 10 2 3 2 2 3 2 2" xfId="49490" xr:uid="{00000000-0005-0000-0000-0000B55B0000}"/>
    <cellStyle name="Normal 4 10 2 3 2 2 3 3" xfId="36056" xr:uid="{00000000-0005-0000-0000-0000B65B0000}"/>
    <cellStyle name="Normal 4 10 2 3 2 2 4" xfId="18099" xr:uid="{00000000-0005-0000-0000-0000B75B0000}"/>
    <cellStyle name="Normal 4 10 2 3 2 2 4 2" xfId="45011" xr:uid="{00000000-0005-0000-0000-0000B85B0000}"/>
    <cellStyle name="Normal 4 10 2 3 2 2 5" xfId="31577" xr:uid="{00000000-0005-0000-0000-0000B95B0000}"/>
    <cellStyle name="Normal 4 10 2 3 2 3" xfId="11385" xr:uid="{00000000-0005-0000-0000-0000BA5B0000}"/>
    <cellStyle name="Normal 4 10 2 3 2 3 2" xfId="24819" xr:uid="{00000000-0005-0000-0000-0000BB5B0000}"/>
    <cellStyle name="Normal 4 10 2 3 2 3 2 2" xfId="51731" xr:uid="{00000000-0005-0000-0000-0000BC5B0000}"/>
    <cellStyle name="Normal 4 10 2 3 2 3 3" xfId="38297" xr:uid="{00000000-0005-0000-0000-0000BD5B0000}"/>
    <cellStyle name="Normal 4 10 2 3 2 4" xfId="6907" xr:uid="{00000000-0005-0000-0000-0000BE5B0000}"/>
    <cellStyle name="Normal 4 10 2 3 2 4 2" xfId="20341" xr:uid="{00000000-0005-0000-0000-0000BF5B0000}"/>
    <cellStyle name="Normal 4 10 2 3 2 4 2 2" xfId="47253" xr:uid="{00000000-0005-0000-0000-0000C05B0000}"/>
    <cellStyle name="Normal 4 10 2 3 2 4 3" xfId="33819" xr:uid="{00000000-0005-0000-0000-0000C15B0000}"/>
    <cellStyle name="Normal 4 10 2 3 2 5" xfId="15862" xr:uid="{00000000-0005-0000-0000-0000C25B0000}"/>
    <cellStyle name="Normal 4 10 2 3 2 5 2" xfId="42774" xr:uid="{00000000-0005-0000-0000-0000C35B0000}"/>
    <cellStyle name="Normal 4 10 2 3 2 6" xfId="29340" xr:uid="{00000000-0005-0000-0000-0000C45B0000}"/>
    <cellStyle name="Normal 4 10 2 3 3" xfId="3547" xr:uid="{00000000-0005-0000-0000-0000C55B0000}"/>
    <cellStyle name="Normal 4 10 2 3 3 2" xfId="12504" xr:uid="{00000000-0005-0000-0000-0000C65B0000}"/>
    <cellStyle name="Normal 4 10 2 3 3 2 2" xfId="25938" xr:uid="{00000000-0005-0000-0000-0000C75B0000}"/>
    <cellStyle name="Normal 4 10 2 3 3 2 2 2" xfId="52850" xr:uid="{00000000-0005-0000-0000-0000C85B0000}"/>
    <cellStyle name="Normal 4 10 2 3 3 2 3" xfId="39416" xr:uid="{00000000-0005-0000-0000-0000C95B0000}"/>
    <cellStyle name="Normal 4 10 2 3 3 3" xfId="8026" xr:uid="{00000000-0005-0000-0000-0000CA5B0000}"/>
    <cellStyle name="Normal 4 10 2 3 3 3 2" xfId="21460" xr:uid="{00000000-0005-0000-0000-0000CB5B0000}"/>
    <cellStyle name="Normal 4 10 2 3 3 3 2 2" xfId="48372" xr:uid="{00000000-0005-0000-0000-0000CC5B0000}"/>
    <cellStyle name="Normal 4 10 2 3 3 3 3" xfId="34938" xr:uid="{00000000-0005-0000-0000-0000CD5B0000}"/>
    <cellStyle name="Normal 4 10 2 3 3 4" xfId="16981" xr:uid="{00000000-0005-0000-0000-0000CE5B0000}"/>
    <cellStyle name="Normal 4 10 2 3 3 4 2" xfId="43893" xr:uid="{00000000-0005-0000-0000-0000CF5B0000}"/>
    <cellStyle name="Normal 4 10 2 3 3 5" xfId="30459" xr:uid="{00000000-0005-0000-0000-0000D05B0000}"/>
    <cellStyle name="Normal 4 10 2 3 4" xfId="10267" xr:uid="{00000000-0005-0000-0000-0000D15B0000}"/>
    <cellStyle name="Normal 4 10 2 3 4 2" xfId="23701" xr:uid="{00000000-0005-0000-0000-0000D25B0000}"/>
    <cellStyle name="Normal 4 10 2 3 4 2 2" xfId="50613" xr:uid="{00000000-0005-0000-0000-0000D35B0000}"/>
    <cellStyle name="Normal 4 10 2 3 4 3" xfId="37179" xr:uid="{00000000-0005-0000-0000-0000D45B0000}"/>
    <cellStyle name="Normal 4 10 2 3 5" xfId="5789" xr:uid="{00000000-0005-0000-0000-0000D55B0000}"/>
    <cellStyle name="Normal 4 10 2 3 5 2" xfId="19223" xr:uid="{00000000-0005-0000-0000-0000D65B0000}"/>
    <cellStyle name="Normal 4 10 2 3 5 2 2" xfId="46135" xr:uid="{00000000-0005-0000-0000-0000D75B0000}"/>
    <cellStyle name="Normal 4 10 2 3 5 3" xfId="32701" xr:uid="{00000000-0005-0000-0000-0000D85B0000}"/>
    <cellStyle name="Normal 4 10 2 3 6" xfId="14744" xr:uid="{00000000-0005-0000-0000-0000D95B0000}"/>
    <cellStyle name="Normal 4 10 2 3 6 2" xfId="41656" xr:uid="{00000000-0005-0000-0000-0000DA5B0000}"/>
    <cellStyle name="Normal 4 10 2 3 7" xfId="28222" xr:uid="{00000000-0005-0000-0000-0000DB5B0000}"/>
    <cellStyle name="Normal 4 10 2 4" xfId="1533" xr:uid="{00000000-0005-0000-0000-0000DC5B0000}"/>
    <cellStyle name="Normal 4 10 2 4 2" xfId="2651" xr:uid="{00000000-0005-0000-0000-0000DD5B0000}"/>
    <cellStyle name="Normal 4 10 2 4 2 2" xfId="4888" xr:uid="{00000000-0005-0000-0000-0000DE5B0000}"/>
    <cellStyle name="Normal 4 10 2 4 2 2 2" xfId="13845" xr:uid="{00000000-0005-0000-0000-0000DF5B0000}"/>
    <cellStyle name="Normal 4 10 2 4 2 2 2 2" xfId="27279" xr:uid="{00000000-0005-0000-0000-0000E05B0000}"/>
    <cellStyle name="Normal 4 10 2 4 2 2 2 2 2" xfId="54191" xr:uid="{00000000-0005-0000-0000-0000E15B0000}"/>
    <cellStyle name="Normal 4 10 2 4 2 2 2 3" xfId="40757" xr:uid="{00000000-0005-0000-0000-0000E25B0000}"/>
    <cellStyle name="Normal 4 10 2 4 2 2 3" xfId="9367" xr:uid="{00000000-0005-0000-0000-0000E35B0000}"/>
    <cellStyle name="Normal 4 10 2 4 2 2 3 2" xfId="22801" xr:uid="{00000000-0005-0000-0000-0000E45B0000}"/>
    <cellStyle name="Normal 4 10 2 4 2 2 3 2 2" xfId="49713" xr:uid="{00000000-0005-0000-0000-0000E55B0000}"/>
    <cellStyle name="Normal 4 10 2 4 2 2 3 3" xfId="36279" xr:uid="{00000000-0005-0000-0000-0000E65B0000}"/>
    <cellStyle name="Normal 4 10 2 4 2 2 4" xfId="18322" xr:uid="{00000000-0005-0000-0000-0000E75B0000}"/>
    <cellStyle name="Normal 4 10 2 4 2 2 4 2" xfId="45234" xr:uid="{00000000-0005-0000-0000-0000E85B0000}"/>
    <cellStyle name="Normal 4 10 2 4 2 2 5" xfId="31800" xr:uid="{00000000-0005-0000-0000-0000E95B0000}"/>
    <cellStyle name="Normal 4 10 2 4 2 3" xfId="11608" xr:uid="{00000000-0005-0000-0000-0000EA5B0000}"/>
    <cellStyle name="Normal 4 10 2 4 2 3 2" xfId="25042" xr:uid="{00000000-0005-0000-0000-0000EB5B0000}"/>
    <cellStyle name="Normal 4 10 2 4 2 3 2 2" xfId="51954" xr:uid="{00000000-0005-0000-0000-0000EC5B0000}"/>
    <cellStyle name="Normal 4 10 2 4 2 3 3" xfId="38520" xr:uid="{00000000-0005-0000-0000-0000ED5B0000}"/>
    <cellStyle name="Normal 4 10 2 4 2 4" xfId="7130" xr:uid="{00000000-0005-0000-0000-0000EE5B0000}"/>
    <cellStyle name="Normal 4 10 2 4 2 4 2" xfId="20564" xr:uid="{00000000-0005-0000-0000-0000EF5B0000}"/>
    <cellStyle name="Normal 4 10 2 4 2 4 2 2" xfId="47476" xr:uid="{00000000-0005-0000-0000-0000F05B0000}"/>
    <cellStyle name="Normal 4 10 2 4 2 4 3" xfId="34042" xr:uid="{00000000-0005-0000-0000-0000F15B0000}"/>
    <cellStyle name="Normal 4 10 2 4 2 5" xfId="16085" xr:uid="{00000000-0005-0000-0000-0000F25B0000}"/>
    <cellStyle name="Normal 4 10 2 4 2 5 2" xfId="42997" xr:uid="{00000000-0005-0000-0000-0000F35B0000}"/>
    <cellStyle name="Normal 4 10 2 4 2 6" xfId="29563" xr:uid="{00000000-0005-0000-0000-0000F45B0000}"/>
    <cellStyle name="Normal 4 10 2 4 3" xfId="3770" xr:uid="{00000000-0005-0000-0000-0000F55B0000}"/>
    <cellStyle name="Normal 4 10 2 4 3 2" xfId="12727" xr:uid="{00000000-0005-0000-0000-0000F65B0000}"/>
    <cellStyle name="Normal 4 10 2 4 3 2 2" xfId="26161" xr:uid="{00000000-0005-0000-0000-0000F75B0000}"/>
    <cellStyle name="Normal 4 10 2 4 3 2 2 2" xfId="53073" xr:uid="{00000000-0005-0000-0000-0000F85B0000}"/>
    <cellStyle name="Normal 4 10 2 4 3 2 3" xfId="39639" xr:uid="{00000000-0005-0000-0000-0000F95B0000}"/>
    <cellStyle name="Normal 4 10 2 4 3 3" xfId="8249" xr:uid="{00000000-0005-0000-0000-0000FA5B0000}"/>
    <cellStyle name="Normal 4 10 2 4 3 3 2" xfId="21683" xr:uid="{00000000-0005-0000-0000-0000FB5B0000}"/>
    <cellStyle name="Normal 4 10 2 4 3 3 2 2" xfId="48595" xr:uid="{00000000-0005-0000-0000-0000FC5B0000}"/>
    <cellStyle name="Normal 4 10 2 4 3 3 3" xfId="35161" xr:uid="{00000000-0005-0000-0000-0000FD5B0000}"/>
    <cellStyle name="Normal 4 10 2 4 3 4" xfId="17204" xr:uid="{00000000-0005-0000-0000-0000FE5B0000}"/>
    <cellStyle name="Normal 4 10 2 4 3 4 2" xfId="44116" xr:uid="{00000000-0005-0000-0000-0000FF5B0000}"/>
    <cellStyle name="Normal 4 10 2 4 3 5" xfId="30682" xr:uid="{00000000-0005-0000-0000-0000005C0000}"/>
    <cellStyle name="Normal 4 10 2 4 4" xfId="10490" xr:uid="{00000000-0005-0000-0000-0000015C0000}"/>
    <cellStyle name="Normal 4 10 2 4 4 2" xfId="23924" xr:uid="{00000000-0005-0000-0000-0000025C0000}"/>
    <cellStyle name="Normal 4 10 2 4 4 2 2" xfId="50836" xr:uid="{00000000-0005-0000-0000-0000035C0000}"/>
    <cellStyle name="Normal 4 10 2 4 4 3" xfId="37402" xr:uid="{00000000-0005-0000-0000-0000045C0000}"/>
    <cellStyle name="Normal 4 10 2 4 5" xfId="6012" xr:uid="{00000000-0005-0000-0000-0000055C0000}"/>
    <cellStyle name="Normal 4 10 2 4 5 2" xfId="19446" xr:uid="{00000000-0005-0000-0000-0000065C0000}"/>
    <cellStyle name="Normal 4 10 2 4 5 2 2" xfId="46358" xr:uid="{00000000-0005-0000-0000-0000075C0000}"/>
    <cellStyle name="Normal 4 10 2 4 5 3" xfId="32924" xr:uid="{00000000-0005-0000-0000-0000085C0000}"/>
    <cellStyle name="Normal 4 10 2 4 6" xfId="14967" xr:uid="{00000000-0005-0000-0000-0000095C0000}"/>
    <cellStyle name="Normal 4 10 2 4 6 2" xfId="41879" xr:uid="{00000000-0005-0000-0000-00000A5C0000}"/>
    <cellStyle name="Normal 4 10 2 4 7" xfId="28445" xr:uid="{00000000-0005-0000-0000-00000B5C0000}"/>
    <cellStyle name="Normal 4 10 2 5" xfId="1981" xr:uid="{00000000-0005-0000-0000-00000C5C0000}"/>
    <cellStyle name="Normal 4 10 2 5 2" xfId="4218" xr:uid="{00000000-0005-0000-0000-00000D5C0000}"/>
    <cellStyle name="Normal 4 10 2 5 2 2" xfId="13175" xr:uid="{00000000-0005-0000-0000-00000E5C0000}"/>
    <cellStyle name="Normal 4 10 2 5 2 2 2" xfId="26609" xr:uid="{00000000-0005-0000-0000-00000F5C0000}"/>
    <cellStyle name="Normal 4 10 2 5 2 2 2 2" xfId="53521" xr:uid="{00000000-0005-0000-0000-0000105C0000}"/>
    <cellStyle name="Normal 4 10 2 5 2 2 3" xfId="40087" xr:uid="{00000000-0005-0000-0000-0000115C0000}"/>
    <cellStyle name="Normal 4 10 2 5 2 3" xfId="8697" xr:uid="{00000000-0005-0000-0000-0000125C0000}"/>
    <cellStyle name="Normal 4 10 2 5 2 3 2" xfId="22131" xr:uid="{00000000-0005-0000-0000-0000135C0000}"/>
    <cellStyle name="Normal 4 10 2 5 2 3 2 2" xfId="49043" xr:uid="{00000000-0005-0000-0000-0000145C0000}"/>
    <cellStyle name="Normal 4 10 2 5 2 3 3" xfId="35609" xr:uid="{00000000-0005-0000-0000-0000155C0000}"/>
    <cellStyle name="Normal 4 10 2 5 2 4" xfId="17652" xr:uid="{00000000-0005-0000-0000-0000165C0000}"/>
    <cellStyle name="Normal 4 10 2 5 2 4 2" xfId="44564" xr:uid="{00000000-0005-0000-0000-0000175C0000}"/>
    <cellStyle name="Normal 4 10 2 5 2 5" xfId="31130" xr:uid="{00000000-0005-0000-0000-0000185C0000}"/>
    <cellStyle name="Normal 4 10 2 5 3" xfId="10938" xr:uid="{00000000-0005-0000-0000-0000195C0000}"/>
    <cellStyle name="Normal 4 10 2 5 3 2" xfId="24372" xr:uid="{00000000-0005-0000-0000-00001A5C0000}"/>
    <cellStyle name="Normal 4 10 2 5 3 2 2" xfId="51284" xr:uid="{00000000-0005-0000-0000-00001B5C0000}"/>
    <cellStyle name="Normal 4 10 2 5 3 3" xfId="37850" xr:uid="{00000000-0005-0000-0000-00001C5C0000}"/>
    <cellStyle name="Normal 4 10 2 5 4" xfId="6460" xr:uid="{00000000-0005-0000-0000-00001D5C0000}"/>
    <cellStyle name="Normal 4 10 2 5 4 2" xfId="19894" xr:uid="{00000000-0005-0000-0000-00001E5C0000}"/>
    <cellStyle name="Normal 4 10 2 5 4 2 2" xfId="46806" xr:uid="{00000000-0005-0000-0000-00001F5C0000}"/>
    <cellStyle name="Normal 4 10 2 5 4 3" xfId="33372" xr:uid="{00000000-0005-0000-0000-0000205C0000}"/>
    <cellStyle name="Normal 4 10 2 5 5" xfId="15415" xr:uid="{00000000-0005-0000-0000-0000215C0000}"/>
    <cellStyle name="Normal 4 10 2 5 5 2" xfId="42327" xr:uid="{00000000-0005-0000-0000-0000225C0000}"/>
    <cellStyle name="Normal 4 10 2 5 6" xfId="28893" xr:uid="{00000000-0005-0000-0000-0000235C0000}"/>
    <cellStyle name="Normal 4 10 2 6" xfId="3100" xr:uid="{00000000-0005-0000-0000-0000245C0000}"/>
    <cellStyle name="Normal 4 10 2 6 2" xfId="12057" xr:uid="{00000000-0005-0000-0000-0000255C0000}"/>
    <cellStyle name="Normal 4 10 2 6 2 2" xfId="25491" xr:uid="{00000000-0005-0000-0000-0000265C0000}"/>
    <cellStyle name="Normal 4 10 2 6 2 2 2" xfId="52403" xr:uid="{00000000-0005-0000-0000-0000275C0000}"/>
    <cellStyle name="Normal 4 10 2 6 2 3" xfId="38969" xr:uid="{00000000-0005-0000-0000-0000285C0000}"/>
    <cellStyle name="Normal 4 10 2 6 3" xfId="7579" xr:uid="{00000000-0005-0000-0000-0000295C0000}"/>
    <cellStyle name="Normal 4 10 2 6 3 2" xfId="21013" xr:uid="{00000000-0005-0000-0000-00002A5C0000}"/>
    <cellStyle name="Normal 4 10 2 6 3 2 2" xfId="47925" xr:uid="{00000000-0005-0000-0000-00002B5C0000}"/>
    <cellStyle name="Normal 4 10 2 6 3 3" xfId="34491" xr:uid="{00000000-0005-0000-0000-00002C5C0000}"/>
    <cellStyle name="Normal 4 10 2 6 4" xfId="16534" xr:uid="{00000000-0005-0000-0000-00002D5C0000}"/>
    <cellStyle name="Normal 4 10 2 6 4 2" xfId="43446" xr:uid="{00000000-0005-0000-0000-00002E5C0000}"/>
    <cellStyle name="Normal 4 10 2 6 5" xfId="30012" xr:uid="{00000000-0005-0000-0000-00002F5C0000}"/>
    <cellStyle name="Normal 4 10 2 7" xfId="9820" xr:uid="{00000000-0005-0000-0000-0000305C0000}"/>
    <cellStyle name="Normal 4 10 2 7 2" xfId="23254" xr:uid="{00000000-0005-0000-0000-0000315C0000}"/>
    <cellStyle name="Normal 4 10 2 7 2 2" xfId="50166" xr:uid="{00000000-0005-0000-0000-0000325C0000}"/>
    <cellStyle name="Normal 4 10 2 7 3" xfId="36732" xr:uid="{00000000-0005-0000-0000-0000335C0000}"/>
    <cellStyle name="Normal 4 10 2 8" xfId="5342" xr:uid="{00000000-0005-0000-0000-0000345C0000}"/>
    <cellStyle name="Normal 4 10 2 8 2" xfId="18776" xr:uid="{00000000-0005-0000-0000-0000355C0000}"/>
    <cellStyle name="Normal 4 10 2 8 2 2" xfId="45688" xr:uid="{00000000-0005-0000-0000-0000365C0000}"/>
    <cellStyle name="Normal 4 10 2 8 3" xfId="32254" xr:uid="{00000000-0005-0000-0000-0000375C0000}"/>
    <cellStyle name="Normal 4 10 2 9" xfId="14297" xr:uid="{00000000-0005-0000-0000-0000385C0000}"/>
    <cellStyle name="Normal 4 10 2 9 2" xfId="41209" xr:uid="{00000000-0005-0000-0000-0000395C0000}"/>
    <cellStyle name="Normal 4 10 3" xfId="745" xr:uid="{00000000-0005-0000-0000-00003A5C0000}"/>
    <cellStyle name="Normal 4 10 3 10" xfId="27703" xr:uid="{00000000-0005-0000-0000-00003B5C0000}"/>
    <cellStyle name="Normal 4 10 3 2" xfId="1013" xr:uid="{00000000-0005-0000-0000-00003C5C0000}"/>
    <cellStyle name="Normal 4 10 3 2 2" xfId="1684" xr:uid="{00000000-0005-0000-0000-00003D5C0000}"/>
    <cellStyle name="Normal 4 10 3 2 2 2" xfId="2802" xr:uid="{00000000-0005-0000-0000-00003E5C0000}"/>
    <cellStyle name="Normal 4 10 3 2 2 2 2" xfId="5039" xr:uid="{00000000-0005-0000-0000-00003F5C0000}"/>
    <cellStyle name="Normal 4 10 3 2 2 2 2 2" xfId="13996" xr:uid="{00000000-0005-0000-0000-0000405C0000}"/>
    <cellStyle name="Normal 4 10 3 2 2 2 2 2 2" xfId="27430" xr:uid="{00000000-0005-0000-0000-0000415C0000}"/>
    <cellStyle name="Normal 4 10 3 2 2 2 2 2 2 2" xfId="54342" xr:uid="{00000000-0005-0000-0000-0000425C0000}"/>
    <cellStyle name="Normal 4 10 3 2 2 2 2 2 3" xfId="40908" xr:uid="{00000000-0005-0000-0000-0000435C0000}"/>
    <cellStyle name="Normal 4 10 3 2 2 2 2 3" xfId="9518" xr:uid="{00000000-0005-0000-0000-0000445C0000}"/>
    <cellStyle name="Normal 4 10 3 2 2 2 2 3 2" xfId="22952" xr:uid="{00000000-0005-0000-0000-0000455C0000}"/>
    <cellStyle name="Normal 4 10 3 2 2 2 2 3 2 2" xfId="49864" xr:uid="{00000000-0005-0000-0000-0000465C0000}"/>
    <cellStyle name="Normal 4 10 3 2 2 2 2 3 3" xfId="36430" xr:uid="{00000000-0005-0000-0000-0000475C0000}"/>
    <cellStyle name="Normal 4 10 3 2 2 2 2 4" xfId="18473" xr:uid="{00000000-0005-0000-0000-0000485C0000}"/>
    <cellStyle name="Normal 4 10 3 2 2 2 2 4 2" xfId="45385" xr:uid="{00000000-0005-0000-0000-0000495C0000}"/>
    <cellStyle name="Normal 4 10 3 2 2 2 2 5" xfId="31951" xr:uid="{00000000-0005-0000-0000-00004A5C0000}"/>
    <cellStyle name="Normal 4 10 3 2 2 2 3" xfId="11759" xr:uid="{00000000-0005-0000-0000-00004B5C0000}"/>
    <cellStyle name="Normal 4 10 3 2 2 2 3 2" xfId="25193" xr:uid="{00000000-0005-0000-0000-00004C5C0000}"/>
    <cellStyle name="Normal 4 10 3 2 2 2 3 2 2" xfId="52105" xr:uid="{00000000-0005-0000-0000-00004D5C0000}"/>
    <cellStyle name="Normal 4 10 3 2 2 2 3 3" xfId="38671" xr:uid="{00000000-0005-0000-0000-00004E5C0000}"/>
    <cellStyle name="Normal 4 10 3 2 2 2 4" xfId="7281" xr:uid="{00000000-0005-0000-0000-00004F5C0000}"/>
    <cellStyle name="Normal 4 10 3 2 2 2 4 2" xfId="20715" xr:uid="{00000000-0005-0000-0000-0000505C0000}"/>
    <cellStyle name="Normal 4 10 3 2 2 2 4 2 2" xfId="47627" xr:uid="{00000000-0005-0000-0000-0000515C0000}"/>
    <cellStyle name="Normal 4 10 3 2 2 2 4 3" xfId="34193" xr:uid="{00000000-0005-0000-0000-0000525C0000}"/>
    <cellStyle name="Normal 4 10 3 2 2 2 5" xfId="16236" xr:uid="{00000000-0005-0000-0000-0000535C0000}"/>
    <cellStyle name="Normal 4 10 3 2 2 2 5 2" xfId="43148" xr:uid="{00000000-0005-0000-0000-0000545C0000}"/>
    <cellStyle name="Normal 4 10 3 2 2 2 6" xfId="29714" xr:uid="{00000000-0005-0000-0000-0000555C0000}"/>
    <cellStyle name="Normal 4 10 3 2 2 3" xfId="3921" xr:uid="{00000000-0005-0000-0000-0000565C0000}"/>
    <cellStyle name="Normal 4 10 3 2 2 3 2" xfId="12878" xr:uid="{00000000-0005-0000-0000-0000575C0000}"/>
    <cellStyle name="Normal 4 10 3 2 2 3 2 2" xfId="26312" xr:uid="{00000000-0005-0000-0000-0000585C0000}"/>
    <cellStyle name="Normal 4 10 3 2 2 3 2 2 2" xfId="53224" xr:uid="{00000000-0005-0000-0000-0000595C0000}"/>
    <cellStyle name="Normal 4 10 3 2 2 3 2 3" xfId="39790" xr:uid="{00000000-0005-0000-0000-00005A5C0000}"/>
    <cellStyle name="Normal 4 10 3 2 2 3 3" xfId="8400" xr:uid="{00000000-0005-0000-0000-00005B5C0000}"/>
    <cellStyle name="Normal 4 10 3 2 2 3 3 2" xfId="21834" xr:uid="{00000000-0005-0000-0000-00005C5C0000}"/>
    <cellStyle name="Normal 4 10 3 2 2 3 3 2 2" xfId="48746" xr:uid="{00000000-0005-0000-0000-00005D5C0000}"/>
    <cellStyle name="Normal 4 10 3 2 2 3 3 3" xfId="35312" xr:uid="{00000000-0005-0000-0000-00005E5C0000}"/>
    <cellStyle name="Normal 4 10 3 2 2 3 4" xfId="17355" xr:uid="{00000000-0005-0000-0000-00005F5C0000}"/>
    <cellStyle name="Normal 4 10 3 2 2 3 4 2" xfId="44267" xr:uid="{00000000-0005-0000-0000-0000605C0000}"/>
    <cellStyle name="Normal 4 10 3 2 2 3 5" xfId="30833" xr:uid="{00000000-0005-0000-0000-0000615C0000}"/>
    <cellStyle name="Normal 4 10 3 2 2 4" xfId="10641" xr:uid="{00000000-0005-0000-0000-0000625C0000}"/>
    <cellStyle name="Normal 4 10 3 2 2 4 2" xfId="24075" xr:uid="{00000000-0005-0000-0000-0000635C0000}"/>
    <cellStyle name="Normal 4 10 3 2 2 4 2 2" xfId="50987" xr:uid="{00000000-0005-0000-0000-0000645C0000}"/>
    <cellStyle name="Normal 4 10 3 2 2 4 3" xfId="37553" xr:uid="{00000000-0005-0000-0000-0000655C0000}"/>
    <cellStyle name="Normal 4 10 3 2 2 5" xfId="6163" xr:uid="{00000000-0005-0000-0000-0000665C0000}"/>
    <cellStyle name="Normal 4 10 3 2 2 5 2" xfId="19597" xr:uid="{00000000-0005-0000-0000-0000675C0000}"/>
    <cellStyle name="Normal 4 10 3 2 2 5 2 2" xfId="46509" xr:uid="{00000000-0005-0000-0000-0000685C0000}"/>
    <cellStyle name="Normal 4 10 3 2 2 5 3" xfId="33075" xr:uid="{00000000-0005-0000-0000-0000695C0000}"/>
    <cellStyle name="Normal 4 10 3 2 2 6" xfId="15118" xr:uid="{00000000-0005-0000-0000-00006A5C0000}"/>
    <cellStyle name="Normal 4 10 3 2 2 6 2" xfId="42030" xr:uid="{00000000-0005-0000-0000-00006B5C0000}"/>
    <cellStyle name="Normal 4 10 3 2 2 7" xfId="28596" xr:uid="{00000000-0005-0000-0000-00006C5C0000}"/>
    <cellStyle name="Normal 4 10 3 2 3" xfId="2132" xr:uid="{00000000-0005-0000-0000-00006D5C0000}"/>
    <cellStyle name="Normal 4 10 3 2 3 2" xfId="4369" xr:uid="{00000000-0005-0000-0000-00006E5C0000}"/>
    <cellStyle name="Normal 4 10 3 2 3 2 2" xfId="13326" xr:uid="{00000000-0005-0000-0000-00006F5C0000}"/>
    <cellStyle name="Normal 4 10 3 2 3 2 2 2" xfId="26760" xr:uid="{00000000-0005-0000-0000-0000705C0000}"/>
    <cellStyle name="Normal 4 10 3 2 3 2 2 2 2" xfId="53672" xr:uid="{00000000-0005-0000-0000-0000715C0000}"/>
    <cellStyle name="Normal 4 10 3 2 3 2 2 3" xfId="40238" xr:uid="{00000000-0005-0000-0000-0000725C0000}"/>
    <cellStyle name="Normal 4 10 3 2 3 2 3" xfId="8848" xr:uid="{00000000-0005-0000-0000-0000735C0000}"/>
    <cellStyle name="Normal 4 10 3 2 3 2 3 2" xfId="22282" xr:uid="{00000000-0005-0000-0000-0000745C0000}"/>
    <cellStyle name="Normal 4 10 3 2 3 2 3 2 2" xfId="49194" xr:uid="{00000000-0005-0000-0000-0000755C0000}"/>
    <cellStyle name="Normal 4 10 3 2 3 2 3 3" xfId="35760" xr:uid="{00000000-0005-0000-0000-0000765C0000}"/>
    <cellStyle name="Normal 4 10 3 2 3 2 4" xfId="17803" xr:uid="{00000000-0005-0000-0000-0000775C0000}"/>
    <cellStyle name="Normal 4 10 3 2 3 2 4 2" xfId="44715" xr:uid="{00000000-0005-0000-0000-0000785C0000}"/>
    <cellStyle name="Normal 4 10 3 2 3 2 5" xfId="31281" xr:uid="{00000000-0005-0000-0000-0000795C0000}"/>
    <cellStyle name="Normal 4 10 3 2 3 3" xfId="11089" xr:uid="{00000000-0005-0000-0000-00007A5C0000}"/>
    <cellStyle name="Normal 4 10 3 2 3 3 2" xfId="24523" xr:uid="{00000000-0005-0000-0000-00007B5C0000}"/>
    <cellStyle name="Normal 4 10 3 2 3 3 2 2" xfId="51435" xr:uid="{00000000-0005-0000-0000-00007C5C0000}"/>
    <cellStyle name="Normal 4 10 3 2 3 3 3" xfId="38001" xr:uid="{00000000-0005-0000-0000-00007D5C0000}"/>
    <cellStyle name="Normal 4 10 3 2 3 4" xfId="6611" xr:uid="{00000000-0005-0000-0000-00007E5C0000}"/>
    <cellStyle name="Normal 4 10 3 2 3 4 2" xfId="20045" xr:uid="{00000000-0005-0000-0000-00007F5C0000}"/>
    <cellStyle name="Normal 4 10 3 2 3 4 2 2" xfId="46957" xr:uid="{00000000-0005-0000-0000-0000805C0000}"/>
    <cellStyle name="Normal 4 10 3 2 3 4 3" xfId="33523" xr:uid="{00000000-0005-0000-0000-0000815C0000}"/>
    <cellStyle name="Normal 4 10 3 2 3 5" xfId="15566" xr:uid="{00000000-0005-0000-0000-0000825C0000}"/>
    <cellStyle name="Normal 4 10 3 2 3 5 2" xfId="42478" xr:uid="{00000000-0005-0000-0000-0000835C0000}"/>
    <cellStyle name="Normal 4 10 3 2 3 6" xfId="29044" xr:uid="{00000000-0005-0000-0000-0000845C0000}"/>
    <cellStyle name="Normal 4 10 3 2 4" xfId="3251" xr:uid="{00000000-0005-0000-0000-0000855C0000}"/>
    <cellStyle name="Normal 4 10 3 2 4 2" xfId="12208" xr:uid="{00000000-0005-0000-0000-0000865C0000}"/>
    <cellStyle name="Normal 4 10 3 2 4 2 2" xfId="25642" xr:uid="{00000000-0005-0000-0000-0000875C0000}"/>
    <cellStyle name="Normal 4 10 3 2 4 2 2 2" xfId="52554" xr:uid="{00000000-0005-0000-0000-0000885C0000}"/>
    <cellStyle name="Normal 4 10 3 2 4 2 3" xfId="39120" xr:uid="{00000000-0005-0000-0000-0000895C0000}"/>
    <cellStyle name="Normal 4 10 3 2 4 3" xfId="7730" xr:uid="{00000000-0005-0000-0000-00008A5C0000}"/>
    <cellStyle name="Normal 4 10 3 2 4 3 2" xfId="21164" xr:uid="{00000000-0005-0000-0000-00008B5C0000}"/>
    <cellStyle name="Normal 4 10 3 2 4 3 2 2" xfId="48076" xr:uid="{00000000-0005-0000-0000-00008C5C0000}"/>
    <cellStyle name="Normal 4 10 3 2 4 3 3" xfId="34642" xr:uid="{00000000-0005-0000-0000-00008D5C0000}"/>
    <cellStyle name="Normal 4 10 3 2 4 4" xfId="16685" xr:uid="{00000000-0005-0000-0000-00008E5C0000}"/>
    <cellStyle name="Normal 4 10 3 2 4 4 2" xfId="43597" xr:uid="{00000000-0005-0000-0000-00008F5C0000}"/>
    <cellStyle name="Normal 4 10 3 2 4 5" xfId="30163" xr:uid="{00000000-0005-0000-0000-0000905C0000}"/>
    <cellStyle name="Normal 4 10 3 2 5" xfId="9971" xr:uid="{00000000-0005-0000-0000-0000915C0000}"/>
    <cellStyle name="Normal 4 10 3 2 5 2" xfId="23405" xr:uid="{00000000-0005-0000-0000-0000925C0000}"/>
    <cellStyle name="Normal 4 10 3 2 5 2 2" xfId="50317" xr:uid="{00000000-0005-0000-0000-0000935C0000}"/>
    <cellStyle name="Normal 4 10 3 2 5 3" xfId="36883" xr:uid="{00000000-0005-0000-0000-0000945C0000}"/>
    <cellStyle name="Normal 4 10 3 2 6" xfId="5493" xr:uid="{00000000-0005-0000-0000-0000955C0000}"/>
    <cellStyle name="Normal 4 10 3 2 6 2" xfId="18927" xr:uid="{00000000-0005-0000-0000-0000965C0000}"/>
    <cellStyle name="Normal 4 10 3 2 6 2 2" xfId="45839" xr:uid="{00000000-0005-0000-0000-0000975C0000}"/>
    <cellStyle name="Normal 4 10 3 2 6 3" xfId="32405" xr:uid="{00000000-0005-0000-0000-0000985C0000}"/>
    <cellStyle name="Normal 4 10 3 2 7" xfId="14448" xr:uid="{00000000-0005-0000-0000-0000995C0000}"/>
    <cellStyle name="Normal 4 10 3 2 7 2" xfId="41360" xr:uid="{00000000-0005-0000-0000-00009A5C0000}"/>
    <cellStyle name="Normal 4 10 3 2 8" xfId="27926" xr:uid="{00000000-0005-0000-0000-00009B5C0000}"/>
    <cellStyle name="Normal 4 10 3 3" xfId="1238" xr:uid="{00000000-0005-0000-0000-00009C5C0000}"/>
    <cellStyle name="Normal 4 10 3 3 2" xfId="2356" xr:uid="{00000000-0005-0000-0000-00009D5C0000}"/>
    <cellStyle name="Normal 4 10 3 3 2 2" xfId="4593" xr:uid="{00000000-0005-0000-0000-00009E5C0000}"/>
    <cellStyle name="Normal 4 10 3 3 2 2 2" xfId="13550" xr:uid="{00000000-0005-0000-0000-00009F5C0000}"/>
    <cellStyle name="Normal 4 10 3 3 2 2 2 2" xfId="26984" xr:uid="{00000000-0005-0000-0000-0000A05C0000}"/>
    <cellStyle name="Normal 4 10 3 3 2 2 2 2 2" xfId="53896" xr:uid="{00000000-0005-0000-0000-0000A15C0000}"/>
    <cellStyle name="Normal 4 10 3 3 2 2 2 3" xfId="40462" xr:uid="{00000000-0005-0000-0000-0000A25C0000}"/>
    <cellStyle name="Normal 4 10 3 3 2 2 3" xfId="9072" xr:uid="{00000000-0005-0000-0000-0000A35C0000}"/>
    <cellStyle name="Normal 4 10 3 3 2 2 3 2" xfId="22506" xr:uid="{00000000-0005-0000-0000-0000A45C0000}"/>
    <cellStyle name="Normal 4 10 3 3 2 2 3 2 2" xfId="49418" xr:uid="{00000000-0005-0000-0000-0000A55C0000}"/>
    <cellStyle name="Normal 4 10 3 3 2 2 3 3" xfId="35984" xr:uid="{00000000-0005-0000-0000-0000A65C0000}"/>
    <cellStyle name="Normal 4 10 3 3 2 2 4" xfId="18027" xr:uid="{00000000-0005-0000-0000-0000A75C0000}"/>
    <cellStyle name="Normal 4 10 3 3 2 2 4 2" xfId="44939" xr:uid="{00000000-0005-0000-0000-0000A85C0000}"/>
    <cellStyle name="Normal 4 10 3 3 2 2 5" xfId="31505" xr:uid="{00000000-0005-0000-0000-0000A95C0000}"/>
    <cellStyle name="Normal 4 10 3 3 2 3" xfId="11313" xr:uid="{00000000-0005-0000-0000-0000AA5C0000}"/>
    <cellStyle name="Normal 4 10 3 3 2 3 2" xfId="24747" xr:uid="{00000000-0005-0000-0000-0000AB5C0000}"/>
    <cellStyle name="Normal 4 10 3 3 2 3 2 2" xfId="51659" xr:uid="{00000000-0005-0000-0000-0000AC5C0000}"/>
    <cellStyle name="Normal 4 10 3 3 2 3 3" xfId="38225" xr:uid="{00000000-0005-0000-0000-0000AD5C0000}"/>
    <cellStyle name="Normal 4 10 3 3 2 4" xfId="6835" xr:uid="{00000000-0005-0000-0000-0000AE5C0000}"/>
    <cellStyle name="Normal 4 10 3 3 2 4 2" xfId="20269" xr:uid="{00000000-0005-0000-0000-0000AF5C0000}"/>
    <cellStyle name="Normal 4 10 3 3 2 4 2 2" xfId="47181" xr:uid="{00000000-0005-0000-0000-0000B05C0000}"/>
    <cellStyle name="Normal 4 10 3 3 2 4 3" xfId="33747" xr:uid="{00000000-0005-0000-0000-0000B15C0000}"/>
    <cellStyle name="Normal 4 10 3 3 2 5" xfId="15790" xr:uid="{00000000-0005-0000-0000-0000B25C0000}"/>
    <cellStyle name="Normal 4 10 3 3 2 5 2" xfId="42702" xr:uid="{00000000-0005-0000-0000-0000B35C0000}"/>
    <cellStyle name="Normal 4 10 3 3 2 6" xfId="29268" xr:uid="{00000000-0005-0000-0000-0000B45C0000}"/>
    <cellStyle name="Normal 4 10 3 3 3" xfId="3475" xr:uid="{00000000-0005-0000-0000-0000B55C0000}"/>
    <cellStyle name="Normal 4 10 3 3 3 2" xfId="12432" xr:uid="{00000000-0005-0000-0000-0000B65C0000}"/>
    <cellStyle name="Normal 4 10 3 3 3 2 2" xfId="25866" xr:uid="{00000000-0005-0000-0000-0000B75C0000}"/>
    <cellStyle name="Normal 4 10 3 3 3 2 2 2" xfId="52778" xr:uid="{00000000-0005-0000-0000-0000B85C0000}"/>
    <cellStyle name="Normal 4 10 3 3 3 2 3" xfId="39344" xr:uid="{00000000-0005-0000-0000-0000B95C0000}"/>
    <cellStyle name="Normal 4 10 3 3 3 3" xfId="7954" xr:uid="{00000000-0005-0000-0000-0000BA5C0000}"/>
    <cellStyle name="Normal 4 10 3 3 3 3 2" xfId="21388" xr:uid="{00000000-0005-0000-0000-0000BB5C0000}"/>
    <cellStyle name="Normal 4 10 3 3 3 3 2 2" xfId="48300" xr:uid="{00000000-0005-0000-0000-0000BC5C0000}"/>
    <cellStyle name="Normal 4 10 3 3 3 3 3" xfId="34866" xr:uid="{00000000-0005-0000-0000-0000BD5C0000}"/>
    <cellStyle name="Normal 4 10 3 3 3 4" xfId="16909" xr:uid="{00000000-0005-0000-0000-0000BE5C0000}"/>
    <cellStyle name="Normal 4 10 3 3 3 4 2" xfId="43821" xr:uid="{00000000-0005-0000-0000-0000BF5C0000}"/>
    <cellStyle name="Normal 4 10 3 3 3 5" xfId="30387" xr:uid="{00000000-0005-0000-0000-0000C05C0000}"/>
    <cellStyle name="Normal 4 10 3 3 4" xfId="10195" xr:uid="{00000000-0005-0000-0000-0000C15C0000}"/>
    <cellStyle name="Normal 4 10 3 3 4 2" xfId="23629" xr:uid="{00000000-0005-0000-0000-0000C25C0000}"/>
    <cellStyle name="Normal 4 10 3 3 4 2 2" xfId="50541" xr:uid="{00000000-0005-0000-0000-0000C35C0000}"/>
    <cellStyle name="Normal 4 10 3 3 4 3" xfId="37107" xr:uid="{00000000-0005-0000-0000-0000C45C0000}"/>
    <cellStyle name="Normal 4 10 3 3 5" xfId="5717" xr:uid="{00000000-0005-0000-0000-0000C55C0000}"/>
    <cellStyle name="Normal 4 10 3 3 5 2" xfId="19151" xr:uid="{00000000-0005-0000-0000-0000C65C0000}"/>
    <cellStyle name="Normal 4 10 3 3 5 2 2" xfId="46063" xr:uid="{00000000-0005-0000-0000-0000C75C0000}"/>
    <cellStyle name="Normal 4 10 3 3 5 3" xfId="32629" xr:uid="{00000000-0005-0000-0000-0000C85C0000}"/>
    <cellStyle name="Normal 4 10 3 3 6" xfId="14672" xr:uid="{00000000-0005-0000-0000-0000C95C0000}"/>
    <cellStyle name="Normal 4 10 3 3 6 2" xfId="41584" xr:uid="{00000000-0005-0000-0000-0000CA5C0000}"/>
    <cellStyle name="Normal 4 10 3 3 7" xfId="28150" xr:uid="{00000000-0005-0000-0000-0000CB5C0000}"/>
    <cellStyle name="Normal 4 10 3 4" xfId="1461" xr:uid="{00000000-0005-0000-0000-0000CC5C0000}"/>
    <cellStyle name="Normal 4 10 3 4 2" xfId="2579" xr:uid="{00000000-0005-0000-0000-0000CD5C0000}"/>
    <cellStyle name="Normal 4 10 3 4 2 2" xfId="4816" xr:uid="{00000000-0005-0000-0000-0000CE5C0000}"/>
    <cellStyle name="Normal 4 10 3 4 2 2 2" xfId="13773" xr:uid="{00000000-0005-0000-0000-0000CF5C0000}"/>
    <cellStyle name="Normal 4 10 3 4 2 2 2 2" xfId="27207" xr:uid="{00000000-0005-0000-0000-0000D05C0000}"/>
    <cellStyle name="Normal 4 10 3 4 2 2 2 2 2" xfId="54119" xr:uid="{00000000-0005-0000-0000-0000D15C0000}"/>
    <cellStyle name="Normal 4 10 3 4 2 2 2 3" xfId="40685" xr:uid="{00000000-0005-0000-0000-0000D25C0000}"/>
    <cellStyle name="Normal 4 10 3 4 2 2 3" xfId="9295" xr:uid="{00000000-0005-0000-0000-0000D35C0000}"/>
    <cellStyle name="Normal 4 10 3 4 2 2 3 2" xfId="22729" xr:uid="{00000000-0005-0000-0000-0000D45C0000}"/>
    <cellStyle name="Normal 4 10 3 4 2 2 3 2 2" xfId="49641" xr:uid="{00000000-0005-0000-0000-0000D55C0000}"/>
    <cellStyle name="Normal 4 10 3 4 2 2 3 3" xfId="36207" xr:uid="{00000000-0005-0000-0000-0000D65C0000}"/>
    <cellStyle name="Normal 4 10 3 4 2 2 4" xfId="18250" xr:uid="{00000000-0005-0000-0000-0000D75C0000}"/>
    <cellStyle name="Normal 4 10 3 4 2 2 4 2" xfId="45162" xr:uid="{00000000-0005-0000-0000-0000D85C0000}"/>
    <cellStyle name="Normal 4 10 3 4 2 2 5" xfId="31728" xr:uid="{00000000-0005-0000-0000-0000D95C0000}"/>
    <cellStyle name="Normal 4 10 3 4 2 3" xfId="11536" xr:uid="{00000000-0005-0000-0000-0000DA5C0000}"/>
    <cellStyle name="Normal 4 10 3 4 2 3 2" xfId="24970" xr:uid="{00000000-0005-0000-0000-0000DB5C0000}"/>
    <cellStyle name="Normal 4 10 3 4 2 3 2 2" xfId="51882" xr:uid="{00000000-0005-0000-0000-0000DC5C0000}"/>
    <cellStyle name="Normal 4 10 3 4 2 3 3" xfId="38448" xr:uid="{00000000-0005-0000-0000-0000DD5C0000}"/>
    <cellStyle name="Normal 4 10 3 4 2 4" xfId="7058" xr:uid="{00000000-0005-0000-0000-0000DE5C0000}"/>
    <cellStyle name="Normal 4 10 3 4 2 4 2" xfId="20492" xr:uid="{00000000-0005-0000-0000-0000DF5C0000}"/>
    <cellStyle name="Normal 4 10 3 4 2 4 2 2" xfId="47404" xr:uid="{00000000-0005-0000-0000-0000E05C0000}"/>
    <cellStyle name="Normal 4 10 3 4 2 4 3" xfId="33970" xr:uid="{00000000-0005-0000-0000-0000E15C0000}"/>
    <cellStyle name="Normal 4 10 3 4 2 5" xfId="16013" xr:uid="{00000000-0005-0000-0000-0000E25C0000}"/>
    <cellStyle name="Normal 4 10 3 4 2 5 2" xfId="42925" xr:uid="{00000000-0005-0000-0000-0000E35C0000}"/>
    <cellStyle name="Normal 4 10 3 4 2 6" xfId="29491" xr:uid="{00000000-0005-0000-0000-0000E45C0000}"/>
    <cellStyle name="Normal 4 10 3 4 3" xfId="3698" xr:uid="{00000000-0005-0000-0000-0000E55C0000}"/>
    <cellStyle name="Normal 4 10 3 4 3 2" xfId="12655" xr:uid="{00000000-0005-0000-0000-0000E65C0000}"/>
    <cellStyle name="Normal 4 10 3 4 3 2 2" xfId="26089" xr:uid="{00000000-0005-0000-0000-0000E75C0000}"/>
    <cellStyle name="Normal 4 10 3 4 3 2 2 2" xfId="53001" xr:uid="{00000000-0005-0000-0000-0000E85C0000}"/>
    <cellStyle name="Normal 4 10 3 4 3 2 3" xfId="39567" xr:uid="{00000000-0005-0000-0000-0000E95C0000}"/>
    <cellStyle name="Normal 4 10 3 4 3 3" xfId="8177" xr:uid="{00000000-0005-0000-0000-0000EA5C0000}"/>
    <cellStyle name="Normal 4 10 3 4 3 3 2" xfId="21611" xr:uid="{00000000-0005-0000-0000-0000EB5C0000}"/>
    <cellStyle name="Normal 4 10 3 4 3 3 2 2" xfId="48523" xr:uid="{00000000-0005-0000-0000-0000EC5C0000}"/>
    <cellStyle name="Normal 4 10 3 4 3 3 3" xfId="35089" xr:uid="{00000000-0005-0000-0000-0000ED5C0000}"/>
    <cellStyle name="Normal 4 10 3 4 3 4" xfId="17132" xr:uid="{00000000-0005-0000-0000-0000EE5C0000}"/>
    <cellStyle name="Normal 4 10 3 4 3 4 2" xfId="44044" xr:uid="{00000000-0005-0000-0000-0000EF5C0000}"/>
    <cellStyle name="Normal 4 10 3 4 3 5" xfId="30610" xr:uid="{00000000-0005-0000-0000-0000F05C0000}"/>
    <cellStyle name="Normal 4 10 3 4 4" xfId="10418" xr:uid="{00000000-0005-0000-0000-0000F15C0000}"/>
    <cellStyle name="Normal 4 10 3 4 4 2" xfId="23852" xr:uid="{00000000-0005-0000-0000-0000F25C0000}"/>
    <cellStyle name="Normal 4 10 3 4 4 2 2" xfId="50764" xr:uid="{00000000-0005-0000-0000-0000F35C0000}"/>
    <cellStyle name="Normal 4 10 3 4 4 3" xfId="37330" xr:uid="{00000000-0005-0000-0000-0000F45C0000}"/>
    <cellStyle name="Normal 4 10 3 4 5" xfId="5940" xr:uid="{00000000-0005-0000-0000-0000F55C0000}"/>
    <cellStyle name="Normal 4 10 3 4 5 2" xfId="19374" xr:uid="{00000000-0005-0000-0000-0000F65C0000}"/>
    <cellStyle name="Normal 4 10 3 4 5 2 2" xfId="46286" xr:uid="{00000000-0005-0000-0000-0000F75C0000}"/>
    <cellStyle name="Normal 4 10 3 4 5 3" xfId="32852" xr:uid="{00000000-0005-0000-0000-0000F85C0000}"/>
    <cellStyle name="Normal 4 10 3 4 6" xfId="14895" xr:uid="{00000000-0005-0000-0000-0000F95C0000}"/>
    <cellStyle name="Normal 4 10 3 4 6 2" xfId="41807" xr:uid="{00000000-0005-0000-0000-0000FA5C0000}"/>
    <cellStyle name="Normal 4 10 3 4 7" xfId="28373" xr:uid="{00000000-0005-0000-0000-0000FB5C0000}"/>
    <cellStyle name="Normal 4 10 3 5" xfId="1909" xr:uid="{00000000-0005-0000-0000-0000FC5C0000}"/>
    <cellStyle name="Normal 4 10 3 5 2" xfId="4146" xr:uid="{00000000-0005-0000-0000-0000FD5C0000}"/>
    <cellStyle name="Normal 4 10 3 5 2 2" xfId="13103" xr:uid="{00000000-0005-0000-0000-0000FE5C0000}"/>
    <cellStyle name="Normal 4 10 3 5 2 2 2" xfId="26537" xr:uid="{00000000-0005-0000-0000-0000FF5C0000}"/>
    <cellStyle name="Normal 4 10 3 5 2 2 2 2" xfId="53449" xr:uid="{00000000-0005-0000-0000-0000005D0000}"/>
    <cellStyle name="Normal 4 10 3 5 2 2 3" xfId="40015" xr:uid="{00000000-0005-0000-0000-0000015D0000}"/>
    <cellStyle name="Normal 4 10 3 5 2 3" xfId="8625" xr:uid="{00000000-0005-0000-0000-0000025D0000}"/>
    <cellStyle name="Normal 4 10 3 5 2 3 2" xfId="22059" xr:uid="{00000000-0005-0000-0000-0000035D0000}"/>
    <cellStyle name="Normal 4 10 3 5 2 3 2 2" xfId="48971" xr:uid="{00000000-0005-0000-0000-0000045D0000}"/>
    <cellStyle name="Normal 4 10 3 5 2 3 3" xfId="35537" xr:uid="{00000000-0005-0000-0000-0000055D0000}"/>
    <cellStyle name="Normal 4 10 3 5 2 4" xfId="17580" xr:uid="{00000000-0005-0000-0000-0000065D0000}"/>
    <cellStyle name="Normal 4 10 3 5 2 4 2" xfId="44492" xr:uid="{00000000-0005-0000-0000-0000075D0000}"/>
    <cellStyle name="Normal 4 10 3 5 2 5" xfId="31058" xr:uid="{00000000-0005-0000-0000-0000085D0000}"/>
    <cellStyle name="Normal 4 10 3 5 3" xfId="10866" xr:uid="{00000000-0005-0000-0000-0000095D0000}"/>
    <cellStyle name="Normal 4 10 3 5 3 2" xfId="24300" xr:uid="{00000000-0005-0000-0000-00000A5D0000}"/>
    <cellStyle name="Normal 4 10 3 5 3 2 2" xfId="51212" xr:uid="{00000000-0005-0000-0000-00000B5D0000}"/>
    <cellStyle name="Normal 4 10 3 5 3 3" xfId="37778" xr:uid="{00000000-0005-0000-0000-00000C5D0000}"/>
    <cellStyle name="Normal 4 10 3 5 4" xfId="6388" xr:uid="{00000000-0005-0000-0000-00000D5D0000}"/>
    <cellStyle name="Normal 4 10 3 5 4 2" xfId="19822" xr:uid="{00000000-0005-0000-0000-00000E5D0000}"/>
    <cellStyle name="Normal 4 10 3 5 4 2 2" xfId="46734" xr:uid="{00000000-0005-0000-0000-00000F5D0000}"/>
    <cellStyle name="Normal 4 10 3 5 4 3" xfId="33300" xr:uid="{00000000-0005-0000-0000-0000105D0000}"/>
    <cellStyle name="Normal 4 10 3 5 5" xfId="15343" xr:uid="{00000000-0005-0000-0000-0000115D0000}"/>
    <cellStyle name="Normal 4 10 3 5 5 2" xfId="42255" xr:uid="{00000000-0005-0000-0000-0000125D0000}"/>
    <cellStyle name="Normal 4 10 3 5 6" xfId="28821" xr:uid="{00000000-0005-0000-0000-0000135D0000}"/>
    <cellStyle name="Normal 4 10 3 6" xfId="3028" xr:uid="{00000000-0005-0000-0000-0000145D0000}"/>
    <cellStyle name="Normal 4 10 3 6 2" xfId="11985" xr:uid="{00000000-0005-0000-0000-0000155D0000}"/>
    <cellStyle name="Normal 4 10 3 6 2 2" xfId="25419" xr:uid="{00000000-0005-0000-0000-0000165D0000}"/>
    <cellStyle name="Normal 4 10 3 6 2 2 2" xfId="52331" xr:uid="{00000000-0005-0000-0000-0000175D0000}"/>
    <cellStyle name="Normal 4 10 3 6 2 3" xfId="38897" xr:uid="{00000000-0005-0000-0000-0000185D0000}"/>
    <cellStyle name="Normal 4 10 3 6 3" xfId="7507" xr:uid="{00000000-0005-0000-0000-0000195D0000}"/>
    <cellStyle name="Normal 4 10 3 6 3 2" xfId="20941" xr:uid="{00000000-0005-0000-0000-00001A5D0000}"/>
    <cellStyle name="Normal 4 10 3 6 3 2 2" xfId="47853" xr:uid="{00000000-0005-0000-0000-00001B5D0000}"/>
    <cellStyle name="Normal 4 10 3 6 3 3" xfId="34419" xr:uid="{00000000-0005-0000-0000-00001C5D0000}"/>
    <cellStyle name="Normal 4 10 3 6 4" xfId="16462" xr:uid="{00000000-0005-0000-0000-00001D5D0000}"/>
    <cellStyle name="Normal 4 10 3 6 4 2" xfId="43374" xr:uid="{00000000-0005-0000-0000-00001E5D0000}"/>
    <cellStyle name="Normal 4 10 3 6 5" xfId="29940" xr:uid="{00000000-0005-0000-0000-00001F5D0000}"/>
    <cellStyle name="Normal 4 10 3 7" xfId="9748" xr:uid="{00000000-0005-0000-0000-0000205D0000}"/>
    <cellStyle name="Normal 4 10 3 7 2" xfId="23182" xr:uid="{00000000-0005-0000-0000-0000215D0000}"/>
    <cellStyle name="Normal 4 10 3 7 2 2" xfId="50094" xr:uid="{00000000-0005-0000-0000-0000225D0000}"/>
    <cellStyle name="Normal 4 10 3 7 3" xfId="36660" xr:uid="{00000000-0005-0000-0000-0000235D0000}"/>
    <cellStyle name="Normal 4 10 3 8" xfId="5270" xr:uid="{00000000-0005-0000-0000-0000245D0000}"/>
    <cellStyle name="Normal 4 10 3 8 2" xfId="18704" xr:uid="{00000000-0005-0000-0000-0000255D0000}"/>
    <cellStyle name="Normal 4 10 3 8 2 2" xfId="45616" xr:uid="{00000000-0005-0000-0000-0000265D0000}"/>
    <cellStyle name="Normal 4 10 3 8 3" xfId="32182" xr:uid="{00000000-0005-0000-0000-0000275D0000}"/>
    <cellStyle name="Normal 4 10 3 9" xfId="14225" xr:uid="{00000000-0005-0000-0000-0000285D0000}"/>
    <cellStyle name="Normal 4 10 3 9 2" xfId="41137" xr:uid="{00000000-0005-0000-0000-0000295D0000}"/>
    <cellStyle name="Normal 4 10 4" xfId="941" xr:uid="{00000000-0005-0000-0000-00002A5D0000}"/>
    <cellStyle name="Normal 4 10 4 2" xfId="1612" xr:uid="{00000000-0005-0000-0000-00002B5D0000}"/>
    <cellStyle name="Normal 4 10 4 2 2" xfId="2730" xr:uid="{00000000-0005-0000-0000-00002C5D0000}"/>
    <cellStyle name="Normal 4 10 4 2 2 2" xfId="4967" xr:uid="{00000000-0005-0000-0000-00002D5D0000}"/>
    <cellStyle name="Normal 4 10 4 2 2 2 2" xfId="13924" xr:uid="{00000000-0005-0000-0000-00002E5D0000}"/>
    <cellStyle name="Normal 4 10 4 2 2 2 2 2" xfId="27358" xr:uid="{00000000-0005-0000-0000-00002F5D0000}"/>
    <cellStyle name="Normal 4 10 4 2 2 2 2 2 2" xfId="54270" xr:uid="{00000000-0005-0000-0000-0000305D0000}"/>
    <cellStyle name="Normal 4 10 4 2 2 2 2 3" xfId="40836" xr:uid="{00000000-0005-0000-0000-0000315D0000}"/>
    <cellStyle name="Normal 4 10 4 2 2 2 3" xfId="9446" xr:uid="{00000000-0005-0000-0000-0000325D0000}"/>
    <cellStyle name="Normal 4 10 4 2 2 2 3 2" xfId="22880" xr:uid="{00000000-0005-0000-0000-0000335D0000}"/>
    <cellStyle name="Normal 4 10 4 2 2 2 3 2 2" xfId="49792" xr:uid="{00000000-0005-0000-0000-0000345D0000}"/>
    <cellStyle name="Normal 4 10 4 2 2 2 3 3" xfId="36358" xr:uid="{00000000-0005-0000-0000-0000355D0000}"/>
    <cellStyle name="Normal 4 10 4 2 2 2 4" xfId="18401" xr:uid="{00000000-0005-0000-0000-0000365D0000}"/>
    <cellStyle name="Normal 4 10 4 2 2 2 4 2" xfId="45313" xr:uid="{00000000-0005-0000-0000-0000375D0000}"/>
    <cellStyle name="Normal 4 10 4 2 2 2 5" xfId="31879" xr:uid="{00000000-0005-0000-0000-0000385D0000}"/>
    <cellStyle name="Normal 4 10 4 2 2 3" xfId="11687" xr:uid="{00000000-0005-0000-0000-0000395D0000}"/>
    <cellStyle name="Normal 4 10 4 2 2 3 2" xfId="25121" xr:uid="{00000000-0005-0000-0000-00003A5D0000}"/>
    <cellStyle name="Normal 4 10 4 2 2 3 2 2" xfId="52033" xr:uid="{00000000-0005-0000-0000-00003B5D0000}"/>
    <cellStyle name="Normal 4 10 4 2 2 3 3" xfId="38599" xr:uid="{00000000-0005-0000-0000-00003C5D0000}"/>
    <cellStyle name="Normal 4 10 4 2 2 4" xfId="7209" xr:uid="{00000000-0005-0000-0000-00003D5D0000}"/>
    <cellStyle name="Normal 4 10 4 2 2 4 2" xfId="20643" xr:uid="{00000000-0005-0000-0000-00003E5D0000}"/>
    <cellStyle name="Normal 4 10 4 2 2 4 2 2" xfId="47555" xr:uid="{00000000-0005-0000-0000-00003F5D0000}"/>
    <cellStyle name="Normal 4 10 4 2 2 4 3" xfId="34121" xr:uid="{00000000-0005-0000-0000-0000405D0000}"/>
    <cellStyle name="Normal 4 10 4 2 2 5" xfId="16164" xr:uid="{00000000-0005-0000-0000-0000415D0000}"/>
    <cellStyle name="Normal 4 10 4 2 2 5 2" xfId="43076" xr:uid="{00000000-0005-0000-0000-0000425D0000}"/>
    <cellStyle name="Normal 4 10 4 2 2 6" xfId="29642" xr:uid="{00000000-0005-0000-0000-0000435D0000}"/>
    <cellStyle name="Normal 4 10 4 2 3" xfId="3849" xr:uid="{00000000-0005-0000-0000-0000445D0000}"/>
    <cellStyle name="Normal 4 10 4 2 3 2" xfId="12806" xr:uid="{00000000-0005-0000-0000-0000455D0000}"/>
    <cellStyle name="Normal 4 10 4 2 3 2 2" xfId="26240" xr:uid="{00000000-0005-0000-0000-0000465D0000}"/>
    <cellStyle name="Normal 4 10 4 2 3 2 2 2" xfId="53152" xr:uid="{00000000-0005-0000-0000-0000475D0000}"/>
    <cellStyle name="Normal 4 10 4 2 3 2 3" xfId="39718" xr:uid="{00000000-0005-0000-0000-0000485D0000}"/>
    <cellStyle name="Normal 4 10 4 2 3 3" xfId="8328" xr:uid="{00000000-0005-0000-0000-0000495D0000}"/>
    <cellStyle name="Normal 4 10 4 2 3 3 2" xfId="21762" xr:uid="{00000000-0005-0000-0000-00004A5D0000}"/>
    <cellStyle name="Normal 4 10 4 2 3 3 2 2" xfId="48674" xr:uid="{00000000-0005-0000-0000-00004B5D0000}"/>
    <cellStyle name="Normal 4 10 4 2 3 3 3" xfId="35240" xr:uid="{00000000-0005-0000-0000-00004C5D0000}"/>
    <cellStyle name="Normal 4 10 4 2 3 4" xfId="17283" xr:uid="{00000000-0005-0000-0000-00004D5D0000}"/>
    <cellStyle name="Normal 4 10 4 2 3 4 2" xfId="44195" xr:uid="{00000000-0005-0000-0000-00004E5D0000}"/>
    <cellStyle name="Normal 4 10 4 2 3 5" xfId="30761" xr:uid="{00000000-0005-0000-0000-00004F5D0000}"/>
    <cellStyle name="Normal 4 10 4 2 4" xfId="10569" xr:uid="{00000000-0005-0000-0000-0000505D0000}"/>
    <cellStyle name="Normal 4 10 4 2 4 2" xfId="24003" xr:uid="{00000000-0005-0000-0000-0000515D0000}"/>
    <cellStyle name="Normal 4 10 4 2 4 2 2" xfId="50915" xr:uid="{00000000-0005-0000-0000-0000525D0000}"/>
    <cellStyle name="Normal 4 10 4 2 4 3" xfId="37481" xr:uid="{00000000-0005-0000-0000-0000535D0000}"/>
    <cellStyle name="Normal 4 10 4 2 5" xfId="6091" xr:uid="{00000000-0005-0000-0000-0000545D0000}"/>
    <cellStyle name="Normal 4 10 4 2 5 2" xfId="19525" xr:uid="{00000000-0005-0000-0000-0000555D0000}"/>
    <cellStyle name="Normal 4 10 4 2 5 2 2" xfId="46437" xr:uid="{00000000-0005-0000-0000-0000565D0000}"/>
    <cellStyle name="Normal 4 10 4 2 5 3" xfId="33003" xr:uid="{00000000-0005-0000-0000-0000575D0000}"/>
    <cellStyle name="Normal 4 10 4 2 6" xfId="15046" xr:uid="{00000000-0005-0000-0000-0000585D0000}"/>
    <cellStyle name="Normal 4 10 4 2 6 2" xfId="41958" xr:uid="{00000000-0005-0000-0000-0000595D0000}"/>
    <cellStyle name="Normal 4 10 4 2 7" xfId="28524" xr:uid="{00000000-0005-0000-0000-00005A5D0000}"/>
    <cellStyle name="Normal 4 10 4 3" xfId="2060" xr:uid="{00000000-0005-0000-0000-00005B5D0000}"/>
    <cellStyle name="Normal 4 10 4 3 2" xfId="4297" xr:uid="{00000000-0005-0000-0000-00005C5D0000}"/>
    <cellStyle name="Normal 4 10 4 3 2 2" xfId="13254" xr:uid="{00000000-0005-0000-0000-00005D5D0000}"/>
    <cellStyle name="Normal 4 10 4 3 2 2 2" xfId="26688" xr:uid="{00000000-0005-0000-0000-00005E5D0000}"/>
    <cellStyle name="Normal 4 10 4 3 2 2 2 2" xfId="53600" xr:uid="{00000000-0005-0000-0000-00005F5D0000}"/>
    <cellStyle name="Normal 4 10 4 3 2 2 3" xfId="40166" xr:uid="{00000000-0005-0000-0000-0000605D0000}"/>
    <cellStyle name="Normal 4 10 4 3 2 3" xfId="8776" xr:uid="{00000000-0005-0000-0000-0000615D0000}"/>
    <cellStyle name="Normal 4 10 4 3 2 3 2" xfId="22210" xr:uid="{00000000-0005-0000-0000-0000625D0000}"/>
    <cellStyle name="Normal 4 10 4 3 2 3 2 2" xfId="49122" xr:uid="{00000000-0005-0000-0000-0000635D0000}"/>
    <cellStyle name="Normal 4 10 4 3 2 3 3" xfId="35688" xr:uid="{00000000-0005-0000-0000-0000645D0000}"/>
    <cellStyle name="Normal 4 10 4 3 2 4" xfId="17731" xr:uid="{00000000-0005-0000-0000-0000655D0000}"/>
    <cellStyle name="Normal 4 10 4 3 2 4 2" xfId="44643" xr:uid="{00000000-0005-0000-0000-0000665D0000}"/>
    <cellStyle name="Normal 4 10 4 3 2 5" xfId="31209" xr:uid="{00000000-0005-0000-0000-0000675D0000}"/>
    <cellStyle name="Normal 4 10 4 3 3" xfId="11017" xr:uid="{00000000-0005-0000-0000-0000685D0000}"/>
    <cellStyle name="Normal 4 10 4 3 3 2" xfId="24451" xr:uid="{00000000-0005-0000-0000-0000695D0000}"/>
    <cellStyle name="Normal 4 10 4 3 3 2 2" xfId="51363" xr:uid="{00000000-0005-0000-0000-00006A5D0000}"/>
    <cellStyle name="Normal 4 10 4 3 3 3" xfId="37929" xr:uid="{00000000-0005-0000-0000-00006B5D0000}"/>
    <cellStyle name="Normal 4 10 4 3 4" xfId="6539" xr:uid="{00000000-0005-0000-0000-00006C5D0000}"/>
    <cellStyle name="Normal 4 10 4 3 4 2" xfId="19973" xr:uid="{00000000-0005-0000-0000-00006D5D0000}"/>
    <cellStyle name="Normal 4 10 4 3 4 2 2" xfId="46885" xr:uid="{00000000-0005-0000-0000-00006E5D0000}"/>
    <cellStyle name="Normal 4 10 4 3 4 3" xfId="33451" xr:uid="{00000000-0005-0000-0000-00006F5D0000}"/>
    <cellStyle name="Normal 4 10 4 3 5" xfId="15494" xr:uid="{00000000-0005-0000-0000-0000705D0000}"/>
    <cellStyle name="Normal 4 10 4 3 5 2" xfId="42406" xr:uid="{00000000-0005-0000-0000-0000715D0000}"/>
    <cellStyle name="Normal 4 10 4 3 6" xfId="28972" xr:uid="{00000000-0005-0000-0000-0000725D0000}"/>
    <cellStyle name="Normal 4 10 4 4" xfId="3179" xr:uid="{00000000-0005-0000-0000-0000735D0000}"/>
    <cellStyle name="Normal 4 10 4 4 2" xfId="12136" xr:uid="{00000000-0005-0000-0000-0000745D0000}"/>
    <cellStyle name="Normal 4 10 4 4 2 2" xfId="25570" xr:uid="{00000000-0005-0000-0000-0000755D0000}"/>
    <cellStyle name="Normal 4 10 4 4 2 2 2" xfId="52482" xr:uid="{00000000-0005-0000-0000-0000765D0000}"/>
    <cellStyle name="Normal 4 10 4 4 2 3" xfId="39048" xr:uid="{00000000-0005-0000-0000-0000775D0000}"/>
    <cellStyle name="Normal 4 10 4 4 3" xfId="7658" xr:uid="{00000000-0005-0000-0000-0000785D0000}"/>
    <cellStyle name="Normal 4 10 4 4 3 2" xfId="21092" xr:uid="{00000000-0005-0000-0000-0000795D0000}"/>
    <cellStyle name="Normal 4 10 4 4 3 2 2" xfId="48004" xr:uid="{00000000-0005-0000-0000-00007A5D0000}"/>
    <cellStyle name="Normal 4 10 4 4 3 3" xfId="34570" xr:uid="{00000000-0005-0000-0000-00007B5D0000}"/>
    <cellStyle name="Normal 4 10 4 4 4" xfId="16613" xr:uid="{00000000-0005-0000-0000-00007C5D0000}"/>
    <cellStyle name="Normal 4 10 4 4 4 2" xfId="43525" xr:uid="{00000000-0005-0000-0000-00007D5D0000}"/>
    <cellStyle name="Normal 4 10 4 4 5" xfId="30091" xr:uid="{00000000-0005-0000-0000-00007E5D0000}"/>
    <cellStyle name="Normal 4 10 4 5" xfId="9899" xr:uid="{00000000-0005-0000-0000-00007F5D0000}"/>
    <cellStyle name="Normal 4 10 4 5 2" xfId="23333" xr:uid="{00000000-0005-0000-0000-0000805D0000}"/>
    <cellStyle name="Normal 4 10 4 5 2 2" xfId="50245" xr:uid="{00000000-0005-0000-0000-0000815D0000}"/>
    <cellStyle name="Normal 4 10 4 5 3" xfId="36811" xr:uid="{00000000-0005-0000-0000-0000825D0000}"/>
    <cellStyle name="Normal 4 10 4 6" xfId="5421" xr:uid="{00000000-0005-0000-0000-0000835D0000}"/>
    <cellStyle name="Normal 4 10 4 6 2" xfId="18855" xr:uid="{00000000-0005-0000-0000-0000845D0000}"/>
    <cellStyle name="Normal 4 10 4 6 2 2" xfId="45767" xr:uid="{00000000-0005-0000-0000-0000855D0000}"/>
    <cellStyle name="Normal 4 10 4 6 3" xfId="32333" xr:uid="{00000000-0005-0000-0000-0000865D0000}"/>
    <cellStyle name="Normal 4 10 4 7" xfId="14376" xr:uid="{00000000-0005-0000-0000-0000875D0000}"/>
    <cellStyle name="Normal 4 10 4 7 2" xfId="41288" xr:uid="{00000000-0005-0000-0000-0000885D0000}"/>
    <cellStyle name="Normal 4 10 4 8" xfId="27854" xr:uid="{00000000-0005-0000-0000-0000895D0000}"/>
    <cellStyle name="Normal 4 10 5" xfId="1166" xr:uid="{00000000-0005-0000-0000-00008A5D0000}"/>
    <cellStyle name="Normal 4 10 5 2" xfId="2284" xr:uid="{00000000-0005-0000-0000-00008B5D0000}"/>
    <cellStyle name="Normal 4 10 5 2 2" xfId="4521" xr:uid="{00000000-0005-0000-0000-00008C5D0000}"/>
    <cellStyle name="Normal 4 10 5 2 2 2" xfId="13478" xr:uid="{00000000-0005-0000-0000-00008D5D0000}"/>
    <cellStyle name="Normal 4 10 5 2 2 2 2" xfId="26912" xr:uid="{00000000-0005-0000-0000-00008E5D0000}"/>
    <cellStyle name="Normal 4 10 5 2 2 2 2 2" xfId="53824" xr:uid="{00000000-0005-0000-0000-00008F5D0000}"/>
    <cellStyle name="Normal 4 10 5 2 2 2 3" xfId="40390" xr:uid="{00000000-0005-0000-0000-0000905D0000}"/>
    <cellStyle name="Normal 4 10 5 2 2 3" xfId="9000" xr:uid="{00000000-0005-0000-0000-0000915D0000}"/>
    <cellStyle name="Normal 4 10 5 2 2 3 2" xfId="22434" xr:uid="{00000000-0005-0000-0000-0000925D0000}"/>
    <cellStyle name="Normal 4 10 5 2 2 3 2 2" xfId="49346" xr:uid="{00000000-0005-0000-0000-0000935D0000}"/>
    <cellStyle name="Normal 4 10 5 2 2 3 3" xfId="35912" xr:uid="{00000000-0005-0000-0000-0000945D0000}"/>
    <cellStyle name="Normal 4 10 5 2 2 4" xfId="17955" xr:uid="{00000000-0005-0000-0000-0000955D0000}"/>
    <cellStyle name="Normal 4 10 5 2 2 4 2" xfId="44867" xr:uid="{00000000-0005-0000-0000-0000965D0000}"/>
    <cellStyle name="Normal 4 10 5 2 2 5" xfId="31433" xr:uid="{00000000-0005-0000-0000-0000975D0000}"/>
    <cellStyle name="Normal 4 10 5 2 3" xfId="11241" xr:uid="{00000000-0005-0000-0000-0000985D0000}"/>
    <cellStyle name="Normal 4 10 5 2 3 2" xfId="24675" xr:uid="{00000000-0005-0000-0000-0000995D0000}"/>
    <cellStyle name="Normal 4 10 5 2 3 2 2" xfId="51587" xr:uid="{00000000-0005-0000-0000-00009A5D0000}"/>
    <cellStyle name="Normal 4 10 5 2 3 3" xfId="38153" xr:uid="{00000000-0005-0000-0000-00009B5D0000}"/>
    <cellStyle name="Normal 4 10 5 2 4" xfId="6763" xr:uid="{00000000-0005-0000-0000-00009C5D0000}"/>
    <cellStyle name="Normal 4 10 5 2 4 2" xfId="20197" xr:uid="{00000000-0005-0000-0000-00009D5D0000}"/>
    <cellStyle name="Normal 4 10 5 2 4 2 2" xfId="47109" xr:uid="{00000000-0005-0000-0000-00009E5D0000}"/>
    <cellStyle name="Normal 4 10 5 2 4 3" xfId="33675" xr:uid="{00000000-0005-0000-0000-00009F5D0000}"/>
    <cellStyle name="Normal 4 10 5 2 5" xfId="15718" xr:uid="{00000000-0005-0000-0000-0000A05D0000}"/>
    <cellStyle name="Normal 4 10 5 2 5 2" xfId="42630" xr:uid="{00000000-0005-0000-0000-0000A15D0000}"/>
    <cellStyle name="Normal 4 10 5 2 6" xfId="29196" xr:uid="{00000000-0005-0000-0000-0000A25D0000}"/>
    <cellStyle name="Normal 4 10 5 3" xfId="3403" xr:uid="{00000000-0005-0000-0000-0000A35D0000}"/>
    <cellStyle name="Normal 4 10 5 3 2" xfId="12360" xr:uid="{00000000-0005-0000-0000-0000A45D0000}"/>
    <cellStyle name="Normal 4 10 5 3 2 2" xfId="25794" xr:uid="{00000000-0005-0000-0000-0000A55D0000}"/>
    <cellStyle name="Normal 4 10 5 3 2 2 2" xfId="52706" xr:uid="{00000000-0005-0000-0000-0000A65D0000}"/>
    <cellStyle name="Normal 4 10 5 3 2 3" xfId="39272" xr:uid="{00000000-0005-0000-0000-0000A75D0000}"/>
    <cellStyle name="Normal 4 10 5 3 3" xfId="7882" xr:uid="{00000000-0005-0000-0000-0000A85D0000}"/>
    <cellStyle name="Normal 4 10 5 3 3 2" xfId="21316" xr:uid="{00000000-0005-0000-0000-0000A95D0000}"/>
    <cellStyle name="Normal 4 10 5 3 3 2 2" xfId="48228" xr:uid="{00000000-0005-0000-0000-0000AA5D0000}"/>
    <cellStyle name="Normal 4 10 5 3 3 3" xfId="34794" xr:uid="{00000000-0005-0000-0000-0000AB5D0000}"/>
    <cellStyle name="Normal 4 10 5 3 4" xfId="16837" xr:uid="{00000000-0005-0000-0000-0000AC5D0000}"/>
    <cellStyle name="Normal 4 10 5 3 4 2" xfId="43749" xr:uid="{00000000-0005-0000-0000-0000AD5D0000}"/>
    <cellStyle name="Normal 4 10 5 3 5" xfId="30315" xr:uid="{00000000-0005-0000-0000-0000AE5D0000}"/>
    <cellStyle name="Normal 4 10 5 4" xfId="10123" xr:uid="{00000000-0005-0000-0000-0000AF5D0000}"/>
    <cellStyle name="Normal 4 10 5 4 2" xfId="23557" xr:uid="{00000000-0005-0000-0000-0000B05D0000}"/>
    <cellStyle name="Normal 4 10 5 4 2 2" xfId="50469" xr:uid="{00000000-0005-0000-0000-0000B15D0000}"/>
    <cellStyle name="Normal 4 10 5 4 3" xfId="37035" xr:uid="{00000000-0005-0000-0000-0000B25D0000}"/>
    <cellStyle name="Normal 4 10 5 5" xfId="5645" xr:uid="{00000000-0005-0000-0000-0000B35D0000}"/>
    <cellStyle name="Normal 4 10 5 5 2" xfId="19079" xr:uid="{00000000-0005-0000-0000-0000B45D0000}"/>
    <cellStyle name="Normal 4 10 5 5 2 2" xfId="45991" xr:uid="{00000000-0005-0000-0000-0000B55D0000}"/>
    <cellStyle name="Normal 4 10 5 5 3" xfId="32557" xr:uid="{00000000-0005-0000-0000-0000B65D0000}"/>
    <cellStyle name="Normal 4 10 5 6" xfId="14600" xr:uid="{00000000-0005-0000-0000-0000B75D0000}"/>
    <cellStyle name="Normal 4 10 5 6 2" xfId="41512" xr:uid="{00000000-0005-0000-0000-0000B85D0000}"/>
    <cellStyle name="Normal 4 10 5 7" xfId="28078" xr:uid="{00000000-0005-0000-0000-0000B95D0000}"/>
    <cellStyle name="Normal 4 10 6" xfId="1389" xr:uid="{00000000-0005-0000-0000-0000BA5D0000}"/>
    <cellStyle name="Normal 4 10 6 2" xfId="2507" xr:uid="{00000000-0005-0000-0000-0000BB5D0000}"/>
    <cellStyle name="Normal 4 10 6 2 2" xfId="4744" xr:uid="{00000000-0005-0000-0000-0000BC5D0000}"/>
    <cellStyle name="Normal 4 10 6 2 2 2" xfId="13701" xr:uid="{00000000-0005-0000-0000-0000BD5D0000}"/>
    <cellStyle name="Normal 4 10 6 2 2 2 2" xfId="27135" xr:uid="{00000000-0005-0000-0000-0000BE5D0000}"/>
    <cellStyle name="Normal 4 10 6 2 2 2 2 2" xfId="54047" xr:uid="{00000000-0005-0000-0000-0000BF5D0000}"/>
    <cellStyle name="Normal 4 10 6 2 2 2 3" xfId="40613" xr:uid="{00000000-0005-0000-0000-0000C05D0000}"/>
    <cellStyle name="Normal 4 10 6 2 2 3" xfId="9223" xr:uid="{00000000-0005-0000-0000-0000C15D0000}"/>
    <cellStyle name="Normal 4 10 6 2 2 3 2" xfId="22657" xr:uid="{00000000-0005-0000-0000-0000C25D0000}"/>
    <cellStyle name="Normal 4 10 6 2 2 3 2 2" xfId="49569" xr:uid="{00000000-0005-0000-0000-0000C35D0000}"/>
    <cellStyle name="Normal 4 10 6 2 2 3 3" xfId="36135" xr:uid="{00000000-0005-0000-0000-0000C45D0000}"/>
    <cellStyle name="Normal 4 10 6 2 2 4" xfId="18178" xr:uid="{00000000-0005-0000-0000-0000C55D0000}"/>
    <cellStyle name="Normal 4 10 6 2 2 4 2" xfId="45090" xr:uid="{00000000-0005-0000-0000-0000C65D0000}"/>
    <cellStyle name="Normal 4 10 6 2 2 5" xfId="31656" xr:uid="{00000000-0005-0000-0000-0000C75D0000}"/>
    <cellStyle name="Normal 4 10 6 2 3" xfId="11464" xr:uid="{00000000-0005-0000-0000-0000C85D0000}"/>
    <cellStyle name="Normal 4 10 6 2 3 2" xfId="24898" xr:uid="{00000000-0005-0000-0000-0000C95D0000}"/>
    <cellStyle name="Normal 4 10 6 2 3 2 2" xfId="51810" xr:uid="{00000000-0005-0000-0000-0000CA5D0000}"/>
    <cellStyle name="Normal 4 10 6 2 3 3" xfId="38376" xr:uid="{00000000-0005-0000-0000-0000CB5D0000}"/>
    <cellStyle name="Normal 4 10 6 2 4" xfId="6986" xr:uid="{00000000-0005-0000-0000-0000CC5D0000}"/>
    <cellStyle name="Normal 4 10 6 2 4 2" xfId="20420" xr:uid="{00000000-0005-0000-0000-0000CD5D0000}"/>
    <cellStyle name="Normal 4 10 6 2 4 2 2" xfId="47332" xr:uid="{00000000-0005-0000-0000-0000CE5D0000}"/>
    <cellStyle name="Normal 4 10 6 2 4 3" xfId="33898" xr:uid="{00000000-0005-0000-0000-0000CF5D0000}"/>
    <cellStyle name="Normal 4 10 6 2 5" xfId="15941" xr:uid="{00000000-0005-0000-0000-0000D05D0000}"/>
    <cellStyle name="Normal 4 10 6 2 5 2" xfId="42853" xr:uid="{00000000-0005-0000-0000-0000D15D0000}"/>
    <cellStyle name="Normal 4 10 6 2 6" xfId="29419" xr:uid="{00000000-0005-0000-0000-0000D25D0000}"/>
    <cellStyle name="Normal 4 10 6 3" xfId="3626" xr:uid="{00000000-0005-0000-0000-0000D35D0000}"/>
    <cellStyle name="Normal 4 10 6 3 2" xfId="12583" xr:uid="{00000000-0005-0000-0000-0000D45D0000}"/>
    <cellStyle name="Normal 4 10 6 3 2 2" xfId="26017" xr:uid="{00000000-0005-0000-0000-0000D55D0000}"/>
    <cellStyle name="Normal 4 10 6 3 2 2 2" xfId="52929" xr:uid="{00000000-0005-0000-0000-0000D65D0000}"/>
    <cellStyle name="Normal 4 10 6 3 2 3" xfId="39495" xr:uid="{00000000-0005-0000-0000-0000D75D0000}"/>
    <cellStyle name="Normal 4 10 6 3 3" xfId="8105" xr:uid="{00000000-0005-0000-0000-0000D85D0000}"/>
    <cellStyle name="Normal 4 10 6 3 3 2" xfId="21539" xr:uid="{00000000-0005-0000-0000-0000D95D0000}"/>
    <cellStyle name="Normal 4 10 6 3 3 2 2" xfId="48451" xr:uid="{00000000-0005-0000-0000-0000DA5D0000}"/>
    <cellStyle name="Normal 4 10 6 3 3 3" xfId="35017" xr:uid="{00000000-0005-0000-0000-0000DB5D0000}"/>
    <cellStyle name="Normal 4 10 6 3 4" xfId="17060" xr:uid="{00000000-0005-0000-0000-0000DC5D0000}"/>
    <cellStyle name="Normal 4 10 6 3 4 2" xfId="43972" xr:uid="{00000000-0005-0000-0000-0000DD5D0000}"/>
    <cellStyle name="Normal 4 10 6 3 5" xfId="30538" xr:uid="{00000000-0005-0000-0000-0000DE5D0000}"/>
    <cellStyle name="Normal 4 10 6 4" xfId="10346" xr:uid="{00000000-0005-0000-0000-0000DF5D0000}"/>
    <cellStyle name="Normal 4 10 6 4 2" xfId="23780" xr:uid="{00000000-0005-0000-0000-0000E05D0000}"/>
    <cellStyle name="Normal 4 10 6 4 2 2" xfId="50692" xr:uid="{00000000-0005-0000-0000-0000E15D0000}"/>
    <cellStyle name="Normal 4 10 6 4 3" xfId="37258" xr:uid="{00000000-0005-0000-0000-0000E25D0000}"/>
    <cellStyle name="Normal 4 10 6 5" xfId="5868" xr:uid="{00000000-0005-0000-0000-0000E35D0000}"/>
    <cellStyle name="Normal 4 10 6 5 2" xfId="19302" xr:uid="{00000000-0005-0000-0000-0000E45D0000}"/>
    <cellStyle name="Normal 4 10 6 5 2 2" xfId="46214" xr:uid="{00000000-0005-0000-0000-0000E55D0000}"/>
    <cellStyle name="Normal 4 10 6 5 3" xfId="32780" xr:uid="{00000000-0005-0000-0000-0000E65D0000}"/>
    <cellStyle name="Normal 4 10 6 6" xfId="14823" xr:uid="{00000000-0005-0000-0000-0000E75D0000}"/>
    <cellStyle name="Normal 4 10 6 6 2" xfId="41735" xr:uid="{00000000-0005-0000-0000-0000E85D0000}"/>
    <cellStyle name="Normal 4 10 6 7" xfId="28301" xr:uid="{00000000-0005-0000-0000-0000E95D0000}"/>
    <cellStyle name="Normal 4 10 7" xfId="1837" xr:uid="{00000000-0005-0000-0000-0000EA5D0000}"/>
    <cellStyle name="Normal 4 10 7 2" xfId="4074" xr:uid="{00000000-0005-0000-0000-0000EB5D0000}"/>
    <cellStyle name="Normal 4 10 7 2 2" xfId="13031" xr:uid="{00000000-0005-0000-0000-0000EC5D0000}"/>
    <cellStyle name="Normal 4 10 7 2 2 2" xfId="26465" xr:uid="{00000000-0005-0000-0000-0000ED5D0000}"/>
    <cellStyle name="Normal 4 10 7 2 2 2 2" xfId="53377" xr:uid="{00000000-0005-0000-0000-0000EE5D0000}"/>
    <cellStyle name="Normal 4 10 7 2 2 3" xfId="39943" xr:uid="{00000000-0005-0000-0000-0000EF5D0000}"/>
    <cellStyle name="Normal 4 10 7 2 3" xfId="8553" xr:uid="{00000000-0005-0000-0000-0000F05D0000}"/>
    <cellStyle name="Normal 4 10 7 2 3 2" xfId="21987" xr:uid="{00000000-0005-0000-0000-0000F15D0000}"/>
    <cellStyle name="Normal 4 10 7 2 3 2 2" xfId="48899" xr:uid="{00000000-0005-0000-0000-0000F25D0000}"/>
    <cellStyle name="Normal 4 10 7 2 3 3" xfId="35465" xr:uid="{00000000-0005-0000-0000-0000F35D0000}"/>
    <cellStyle name="Normal 4 10 7 2 4" xfId="17508" xr:uid="{00000000-0005-0000-0000-0000F45D0000}"/>
    <cellStyle name="Normal 4 10 7 2 4 2" xfId="44420" xr:uid="{00000000-0005-0000-0000-0000F55D0000}"/>
    <cellStyle name="Normal 4 10 7 2 5" xfId="30986" xr:uid="{00000000-0005-0000-0000-0000F65D0000}"/>
    <cellStyle name="Normal 4 10 7 3" xfId="10794" xr:uid="{00000000-0005-0000-0000-0000F75D0000}"/>
    <cellStyle name="Normal 4 10 7 3 2" xfId="24228" xr:uid="{00000000-0005-0000-0000-0000F85D0000}"/>
    <cellStyle name="Normal 4 10 7 3 2 2" xfId="51140" xr:uid="{00000000-0005-0000-0000-0000F95D0000}"/>
    <cellStyle name="Normal 4 10 7 3 3" xfId="37706" xr:uid="{00000000-0005-0000-0000-0000FA5D0000}"/>
    <cellStyle name="Normal 4 10 7 4" xfId="6316" xr:uid="{00000000-0005-0000-0000-0000FB5D0000}"/>
    <cellStyle name="Normal 4 10 7 4 2" xfId="19750" xr:uid="{00000000-0005-0000-0000-0000FC5D0000}"/>
    <cellStyle name="Normal 4 10 7 4 2 2" xfId="46662" xr:uid="{00000000-0005-0000-0000-0000FD5D0000}"/>
    <cellStyle name="Normal 4 10 7 4 3" xfId="33228" xr:uid="{00000000-0005-0000-0000-0000FE5D0000}"/>
    <cellStyle name="Normal 4 10 7 5" xfId="15271" xr:uid="{00000000-0005-0000-0000-0000FF5D0000}"/>
    <cellStyle name="Normal 4 10 7 5 2" xfId="42183" xr:uid="{00000000-0005-0000-0000-0000005E0000}"/>
    <cellStyle name="Normal 4 10 7 6" xfId="28749" xr:uid="{00000000-0005-0000-0000-0000015E0000}"/>
    <cellStyle name="Normal 4 10 8" xfId="2956" xr:uid="{00000000-0005-0000-0000-0000025E0000}"/>
    <cellStyle name="Normal 4 10 8 2" xfId="11913" xr:uid="{00000000-0005-0000-0000-0000035E0000}"/>
    <cellStyle name="Normal 4 10 8 2 2" xfId="25347" xr:uid="{00000000-0005-0000-0000-0000045E0000}"/>
    <cellStyle name="Normal 4 10 8 2 2 2" xfId="52259" xr:uid="{00000000-0005-0000-0000-0000055E0000}"/>
    <cellStyle name="Normal 4 10 8 2 3" xfId="38825" xr:uid="{00000000-0005-0000-0000-0000065E0000}"/>
    <cellStyle name="Normal 4 10 8 3" xfId="7435" xr:uid="{00000000-0005-0000-0000-0000075E0000}"/>
    <cellStyle name="Normal 4 10 8 3 2" xfId="20869" xr:uid="{00000000-0005-0000-0000-0000085E0000}"/>
    <cellStyle name="Normal 4 10 8 3 2 2" xfId="47781" xr:uid="{00000000-0005-0000-0000-0000095E0000}"/>
    <cellStyle name="Normal 4 10 8 3 3" xfId="34347" xr:uid="{00000000-0005-0000-0000-00000A5E0000}"/>
    <cellStyle name="Normal 4 10 8 4" xfId="16390" xr:uid="{00000000-0005-0000-0000-00000B5E0000}"/>
    <cellStyle name="Normal 4 10 8 4 2" xfId="43302" xr:uid="{00000000-0005-0000-0000-00000C5E0000}"/>
    <cellStyle name="Normal 4 10 8 5" xfId="29868" xr:uid="{00000000-0005-0000-0000-00000D5E0000}"/>
    <cellStyle name="Normal 4 10 9" xfId="9676" xr:uid="{00000000-0005-0000-0000-00000E5E0000}"/>
    <cellStyle name="Normal 4 10 9 2" xfId="23110" xr:uid="{00000000-0005-0000-0000-00000F5E0000}"/>
    <cellStyle name="Normal 4 10 9 2 2" xfId="50022" xr:uid="{00000000-0005-0000-0000-0000105E0000}"/>
    <cellStyle name="Normal 4 10 9 3" xfId="36588" xr:uid="{00000000-0005-0000-0000-0000115E0000}"/>
    <cellStyle name="Normal 4 11" xfId="698" xr:uid="{00000000-0005-0000-0000-0000125E0000}"/>
    <cellStyle name="Normal 4 11 10" xfId="5223" xr:uid="{00000000-0005-0000-0000-0000135E0000}"/>
    <cellStyle name="Normal 4 11 10 2" xfId="18657" xr:uid="{00000000-0005-0000-0000-0000145E0000}"/>
    <cellStyle name="Normal 4 11 10 2 2" xfId="45569" xr:uid="{00000000-0005-0000-0000-0000155E0000}"/>
    <cellStyle name="Normal 4 11 10 3" xfId="32135" xr:uid="{00000000-0005-0000-0000-0000165E0000}"/>
    <cellStyle name="Normal 4 11 11" xfId="14178" xr:uid="{00000000-0005-0000-0000-0000175E0000}"/>
    <cellStyle name="Normal 4 11 11 2" xfId="41090" xr:uid="{00000000-0005-0000-0000-0000185E0000}"/>
    <cellStyle name="Normal 4 11 12" xfId="27656" xr:uid="{00000000-0005-0000-0000-0000195E0000}"/>
    <cellStyle name="Normal 4 11 2" xfId="842" xr:uid="{00000000-0005-0000-0000-00001A5E0000}"/>
    <cellStyle name="Normal 4 11 2 10" xfId="27800" xr:uid="{00000000-0005-0000-0000-00001B5E0000}"/>
    <cellStyle name="Normal 4 11 2 2" xfId="1110" xr:uid="{00000000-0005-0000-0000-00001C5E0000}"/>
    <cellStyle name="Normal 4 11 2 2 2" xfId="1781" xr:uid="{00000000-0005-0000-0000-00001D5E0000}"/>
    <cellStyle name="Normal 4 11 2 2 2 2" xfId="2899" xr:uid="{00000000-0005-0000-0000-00001E5E0000}"/>
    <cellStyle name="Normal 4 11 2 2 2 2 2" xfId="5136" xr:uid="{00000000-0005-0000-0000-00001F5E0000}"/>
    <cellStyle name="Normal 4 11 2 2 2 2 2 2" xfId="14093" xr:uid="{00000000-0005-0000-0000-0000205E0000}"/>
    <cellStyle name="Normal 4 11 2 2 2 2 2 2 2" xfId="27527" xr:uid="{00000000-0005-0000-0000-0000215E0000}"/>
    <cellStyle name="Normal 4 11 2 2 2 2 2 2 2 2" xfId="54439" xr:uid="{00000000-0005-0000-0000-0000225E0000}"/>
    <cellStyle name="Normal 4 11 2 2 2 2 2 2 3" xfId="41005" xr:uid="{00000000-0005-0000-0000-0000235E0000}"/>
    <cellStyle name="Normal 4 11 2 2 2 2 2 3" xfId="9615" xr:uid="{00000000-0005-0000-0000-0000245E0000}"/>
    <cellStyle name="Normal 4 11 2 2 2 2 2 3 2" xfId="23049" xr:uid="{00000000-0005-0000-0000-0000255E0000}"/>
    <cellStyle name="Normal 4 11 2 2 2 2 2 3 2 2" xfId="49961" xr:uid="{00000000-0005-0000-0000-0000265E0000}"/>
    <cellStyle name="Normal 4 11 2 2 2 2 2 3 3" xfId="36527" xr:uid="{00000000-0005-0000-0000-0000275E0000}"/>
    <cellStyle name="Normal 4 11 2 2 2 2 2 4" xfId="18570" xr:uid="{00000000-0005-0000-0000-0000285E0000}"/>
    <cellStyle name="Normal 4 11 2 2 2 2 2 4 2" xfId="45482" xr:uid="{00000000-0005-0000-0000-0000295E0000}"/>
    <cellStyle name="Normal 4 11 2 2 2 2 2 5" xfId="32048" xr:uid="{00000000-0005-0000-0000-00002A5E0000}"/>
    <cellStyle name="Normal 4 11 2 2 2 2 3" xfId="11856" xr:uid="{00000000-0005-0000-0000-00002B5E0000}"/>
    <cellStyle name="Normal 4 11 2 2 2 2 3 2" xfId="25290" xr:uid="{00000000-0005-0000-0000-00002C5E0000}"/>
    <cellStyle name="Normal 4 11 2 2 2 2 3 2 2" xfId="52202" xr:uid="{00000000-0005-0000-0000-00002D5E0000}"/>
    <cellStyle name="Normal 4 11 2 2 2 2 3 3" xfId="38768" xr:uid="{00000000-0005-0000-0000-00002E5E0000}"/>
    <cellStyle name="Normal 4 11 2 2 2 2 4" xfId="7378" xr:uid="{00000000-0005-0000-0000-00002F5E0000}"/>
    <cellStyle name="Normal 4 11 2 2 2 2 4 2" xfId="20812" xr:uid="{00000000-0005-0000-0000-0000305E0000}"/>
    <cellStyle name="Normal 4 11 2 2 2 2 4 2 2" xfId="47724" xr:uid="{00000000-0005-0000-0000-0000315E0000}"/>
    <cellStyle name="Normal 4 11 2 2 2 2 4 3" xfId="34290" xr:uid="{00000000-0005-0000-0000-0000325E0000}"/>
    <cellStyle name="Normal 4 11 2 2 2 2 5" xfId="16333" xr:uid="{00000000-0005-0000-0000-0000335E0000}"/>
    <cellStyle name="Normal 4 11 2 2 2 2 5 2" xfId="43245" xr:uid="{00000000-0005-0000-0000-0000345E0000}"/>
    <cellStyle name="Normal 4 11 2 2 2 2 6" xfId="29811" xr:uid="{00000000-0005-0000-0000-0000355E0000}"/>
    <cellStyle name="Normal 4 11 2 2 2 3" xfId="4018" xr:uid="{00000000-0005-0000-0000-0000365E0000}"/>
    <cellStyle name="Normal 4 11 2 2 2 3 2" xfId="12975" xr:uid="{00000000-0005-0000-0000-0000375E0000}"/>
    <cellStyle name="Normal 4 11 2 2 2 3 2 2" xfId="26409" xr:uid="{00000000-0005-0000-0000-0000385E0000}"/>
    <cellStyle name="Normal 4 11 2 2 2 3 2 2 2" xfId="53321" xr:uid="{00000000-0005-0000-0000-0000395E0000}"/>
    <cellStyle name="Normal 4 11 2 2 2 3 2 3" xfId="39887" xr:uid="{00000000-0005-0000-0000-00003A5E0000}"/>
    <cellStyle name="Normal 4 11 2 2 2 3 3" xfId="8497" xr:uid="{00000000-0005-0000-0000-00003B5E0000}"/>
    <cellStyle name="Normal 4 11 2 2 2 3 3 2" xfId="21931" xr:uid="{00000000-0005-0000-0000-00003C5E0000}"/>
    <cellStyle name="Normal 4 11 2 2 2 3 3 2 2" xfId="48843" xr:uid="{00000000-0005-0000-0000-00003D5E0000}"/>
    <cellStyle name="Normal 4 11 2 2 2 3 3 3" xfId="35409" xr:uid="{00000000-0005-0000-0000-00003E5E0000}"/>
    <cellStyle name="Normal 4 11 2 2 2 3 4" xfId="17452" xr:uid="{00000000-0005-0000-0000-00003F5E0000}"/>
    <cellStyle name="Normal 4 11 2 2 2 3 4 2" xfId="44364" xr:uid="{00000000-0005-0000-0000-0000405E0000}"/>
    <cellStyle name="Normal 4 11 2 2 2 3 5" xfId="30930" xr:uid="{00000000-0005-0000-0000-0000415E0000}"/>
    <cellStyle name="Normal 4 11 2 2 2 4" xfId="10738" xr:uid="{00000000-0005-0000-0000-0000425E0000}"/>
    <cellStyle name="Normal 4 11 2 2 2 4 2" xfId="24172" xr:uid="{00000000-0005-0000-0000-0000435E0000}"/>
    <cellStyle name="Normal 4 11 2 2 2 4 2 2" xfId="51084" xr:uid="{00000000-0005-0000-0000-0000445E0000}"/>
    <cellStyle name="Normal 4 11 2 2 2 4 3" xfId="37650" xr:uid="{00000000-0005-0000-0000-0000455E0000}"/>
    <cellStyle name="Normal 4 11 2 2 2 5" xfId="6260" xr:uid="{00000000-0005-0000-0000-0000465E0000}"/>
    <cellStyle name="Normal 4 11 2 2 2 5 2" xfId="19694" xr:uid="{00000000-0005-0000-0000-0000475E0000}"/>
    <cellStyle name="Normal 4 11 2 2 2 5 2 2" xfId="46606" xr:uid="{00000000-0005-0000-0000-0000485E0000}"/>
    <cellStyle name="Normal 4 11 2 2 2 5 3" xfId="33172" xr:uid="{00000000-0005-0000-0000-0000495E0000}"/>
    <cellStyle name="Normal 4 11 2 2 2 6" xfId="15215" xr:uid="{00000000-0005-0000-0000-00004A5E0000}"/>
    <cellStyle name="Normal 4 11 2 2 2 6 2" xfId="42127" xr:uid="{00000000-0005-0000-0000-00004B5E0000}"/>
    <cellStyle name="Normal 4 11 2 2 2 7" xfId="28693" xr:uid="{00000000-0005-0000-0000-00004C5E0000}"/>
    <cellStyle name="Normal 4 11 2 2 3" xfId="2229" xr:uid="{00000000-0005-0000-0000-00004D5E0000}"/>
    <cellStyle name="Normal 4 11 2 2 3 2" xfId="4466" xr:uid="{00000000-0005-0000-0000-00004E5E0000}"/>
    <cellStyle name="Normal 4 11 2 2 3 2 2" xfId="13423" xr:uid="{00000000-0005-0000-0000-00004F5E0000}"/>
    <cellStyle name="Normal 4 11 2 2 3 2 2 2" xfId="26857" xr:uid="{00000000-0005-0000-0000-0000505E0000}"/>
    <cellStyle name="Normal 4 11 2 2 3 2 2 2 2" xfId="53769" xr:uid="{00000000-0005-0000-0000-0000515E0000}"/>
    <cellStyle name="Normal 4 11 2 2 3 2 2 3" xfId="40335" xr:uid="{00000000-0005-0000-0000-0000525E0000}"/>
    <cellStyle name="Normal 4 11 2 2 3 2 3" xfId="8945" xr:uid="{00000000-0005-0000-0000-0000535E0000}"/>
    <cellStyle name="Normal 4 11 2 2 3 2 3 2" xfId="22379" xr:uid="{00000000-0005-0000-0000-0000545E0000}"/>
    <cellStyle name="Normal 4 11 2 2 3 2 3 2 2" xfId="49291" xr:uid="{00000000-0005-0000-0000-0000555E0000}"/>
    <cellStyle name="Normal 4 11 2 2 3 2 3 3" xfId="35857" xr:uid="{00000000-0005-0000-0000-0000565E0000}"/>
    <cellStyle name="Normal 4 11 2 2 3 2 4" xfId="17900" xr:uid="{00000000-0005-0000-0000-0000575E0000}"/>
    <cellStyle name="Normal 4 11 2 2 3 2 4 2" xfId="44812" xr:uid="{00000000-0005-0000-0000-0000585E0000}"/>
    <cellStyle name="Normal 4 11 2 2 3 2 5" xfId="31378" xr:uid="{00000000-0005-0000-0000-0000595E0000}"/>
    <cellStyle name="Normal 4 11 2 2 3 3" xfId="11186" xr:uid="{00000000-0005-0000-0000-00005A5E0000}"/>
    <cellStyle name="Normal 4 11 2 2 3 3 2" xfId="24620" xr:uid="{00000000-0005-0000-0000-00005B5E0000}"/>
    <cellStyle name="Normal 4 11 2 2 3 3 2 2" xfId="51532" xr:uid="{00000000-0005-0000-0000-00005C5E0000}"/>
    <cellStyle name="Normal 4 11 2 2 3 3 3" xfId="38098" xr:uid="{00000000-0005-0000-0000-00005D5E0000}"/>
    <cellStyle name="Normal 4 11 2 2 3 4" xfId="6708" xr:uid="{00000000-0005-0000-0000-00005E5E0000}"/>
    <cellStyle name="Normal 4 11 2 2 3 4 2" xfId="20142" xr:uid="{00000000-0005-0000-0000-00005F5E0000}"/>
    <cellStyle name="Normal 4 11 2 2 3 4 2 2" xfId="47054" xr:uid="{00000000-0005-0000-0000-0000605E0000}"/>
    <cellStyle name="Normal 4 11 2 2 3 4 3" xfId="33620" xr:uid="{00000000-0005-0000-0000-0000615E0000}"/>
    <cellStyle name="Normal 4 11 2 2 3 5" xfId="15663" xr:uid="{00000000-0005-0000-0000-0000625E0000}"/>
    <cellStyle name="Normal 4 11 2 2 3 5 2" xfId="42575" xr:uid="{00000000-0005-0000-0000-0000635E0000}"/>
    <cellStyle name="Normal 4 11 2 2 3 6" xfId="29141" xr:uid="{00000000-0005-0000-0000-0000645E0000}"/>
    <cellStyle name="Normal 4 11 2 2 4" xfId="3348" xr:uid="{00000000-0005-0000-0000-0000655E0000}"/>
    <cellStyle name="Normal 4 11 2 2 4 2" xfId="12305" xr:uid="{00000000-0005-0000-0000-0000665E0000}"/>
    <cellStyle name="Normal 4 11 2 2 4 2 2" xfId="25739" xr:uid="{00000000-0005-0000-0000-0000675E0000}"/>
    <cellStyle name="Normal 4 11 2 2 4 2 2 2" xfId="52651" xr:uid="{00000000-0005-0000-0000-0000685E0000}"/>
    <cellStyle name="Normal 4 11 2 2 4 2 3" xfId="39217" xr:uid="{00000000-0005-0000-0000-0000695E0000}"/>
    <cellStyle name="Normal 4 11 2 2 4 3" xfId="7827" xr:uid="{00000000-0005-0000-0000-00006A5E0000}"/>
    <cellStyle name="Normal 4 11 2 2 4 3 2" xfId="21261" xr:uid="{00000000-0005-0000-0000-00006B5E0000}"/>
    <cellStyle name="Normal 4 11 2 2 4 3 2 2" xfId="48173" xr:uid="{00000000-0005-0000-0000-00006C5E0000}"/>
    <cellStyle name="Normal 4 11 2 2 4 3 3" xfId="34739" xr:uid="{00000000-0005-0000-0000-00006D5E0000}"/>
    <cellStyle name="Normal 4 11 2 2 4 4" xfId="16782" xr:uid="{00000000-0005-0000-0000-00006E5E0000}"/>
    <cellStyle name="Normal 4 11 2 2 4 4 2" xfId="43694" xr:uid="{00000000-0005-0000-0000-00006F5E0000}"/>
    <cellStyle name="Normal 4 11 2 2 4 5" xfId="30260" xr:uid="{00000000-0005-0000-0000-0000705E0000}"/>
    <cellStyle name="Normal 4 11 2 2 5" xfId="10068" xr:uid="{00000000-0005-0000-0000-0000715E0000}"/>
    <cellStyle name="Normal 4 11 2 2 5 2" xfId="23502" xr:uid="{00000000-0005-0000-0000-0000725E0000}"/>
    <cellStyle name="Normal 4 11 2 2 5 2 2" xfId="50414" xr:uid="{00000000-0005-0000-0000-0000735E0000}"/>
    <cellStyle name="Normal 4 11 2 2 5 3" xfId="36980" xr:uid="{00000000-0005-0000-0000-0000745E0000}"/>
    <cellStyle name="Normal 4 11 2 2 6" xfId="5590" xr:uid="{00000000-0005-0000-0000-0000755E0000}"/>
    <cellStyle name="Normal 4 11 2 2 6 2" xfId="19024" xr:uid="{00000000-0005-0000-0000-0000765E0000}"/>
    <cellStyle name="Normal 4 11 2 2 6 2 2" xfId="45936" xr:uid="{00000000-0005-0000-0000-0000775E0000}"/>
    <cellStyle name="Normal 4 11 2 2 6 3" xfId="32502" xr:uid="{00000000-0005-0000-0000-0000785E0000}"/>
    <cellStyle name="Normal 4 11 2 2 7" xfId="14545" xr:uid="{00000000-0005-0000-0000-0000795E0000}"/>
    <cellStyle name="Normal 4 11 2 2 7 2" xfId="41457" xr:uid="{00000000-0005-0000-0000-00007A5E0000}"/>
    <cellStyle name="Normal 4 11 2 2 8" xfId="28023" xr:uid="{00000000-0005-0000-0000-00007B5E0000}"/>
    <cellStyle name="Normal 4 11 2 3" xfId="1335" xr:uid="{00000000-0005-0000-0000-00007C5E0000}"/>
    <cellStyle name="Normal 4 11 2 3 2" xfId="2453" xr:uid="{00000000-0005-0000-0000-00007D5E0000}"/>
    <cellStyle name="Normal 4 11 2 3 2 2" xfId="4690" xr:uid="{00000000-0005-0000-0000-00007E5E0000}"/>
    <cellStyle name="Normal 4 11 2 3 2 2 2" xfId="13647" xr:uid="{00000000-0005-0000-0000-00007F5E0000}"/>
    <cellStyle name="Normal 4 11 2 3 2 2 2 2" xfId="27081" xr:uid="{00000000-0005-0000-0000-0000805E0000}"/>
    <cellStyle name="Normal 4 11 2 3 2 2 2 2 2" xfId="53993" xr:uid="{00000000-0005-0000-0000-0000815E0000}"/>
    <cellStyle name="Normal 4 11 2 3 2 2 2 3" xfId="40559" xr:uid="{00000000-0005-0000-0000-0000825E0000}"/>
    <cellStyle name="Normal 4 11 2 3 2 2 3" xfId="9169" xr:uid="{00000000-0005-0000-0000-0000835E0000}"/>
    <cellStyle name="Normal 4 11 2 3 2 2 3 2" xfId="22603" xr:uid="{00000000-0005-0000-0000-0000845E0000}"/>
    <cellStyle name="Normal 4 11 2 3 2 2 3 2 2" xfId="49515" xr:uid="{00000000-0005-0000-0000-0000855E0000}"/>
    <cellStyle name="Normal 4 11 2 3 2 2 3 3" xfId="36081" xr:uid="{00000000-0005-0000-0000-0000865E0000}"/>
    <cellStyle name="Normal 4 11 2 3 2 2 4" xfId="18124" xr:uid="{00000000-0005-0000-0000-0000875E0000}"/>
    <cellStyle name="Normal 4 11 2 3 2 2 4 2" xfId="45036" xr:uid="{00000000-0005-0000-0000-0000885E0000}"/>
    <cellStyle name="Normal 4 11 2 3 2 2 5" xfId="31602" xr:uid="{00000000-0005-0000-0000-0000895E0000}"/>
    <cellStyle name="Normal 4 11 2 3 2 3" xfId="11410" xr:uid="{00000000-0005-0000-0000-00008A5E0000}"/>
    <cellStyle name="Normal 4 11 2 3 2 3 2" xfId="24844" xr:uid="{00000000-0005-0000-0000-00008B5E0000}"/>
    <cellStyle name="Normal 4 11 2 3 2 3 2 2" xfId="51756" xr:uid="{00000000-0005-0000-0000-00008C5E0000}"/>
    <cellStyle name="Normal 4 11 2 3 2 3 3" xfId="38322" xr:uid="{00000000-0005-0000-0000-00008D5E0000}"/>
    <cellStyle name="Normal 4 11 2 3 2 4" xfId="6932" xr:uid="{00000000-0005-0000-0000-00008E5E0000}"/>
    <cellStyle name="Normal 4 11 2 3 2 4 2" xfId="20366" xr:uid="{00000000-0005-0000-0000-00008F5E0000}"/>
    <cellStyle name="Normal 4 11 2 3 2 4 2 2" xfId="47278" xr:uid="{00000000-0005-0000-0000-0000905E0000}"/>
    <cellStyle name="Normal 4 11 2 3 2 4 3" xfId="33844" xr:uid="{00000000-0005-0000-0000-0000915E0000}"/>
    <cellStyle name="Normal 4 11 2 3 2 5" xfId="15887" xr:uid="{00000000-0005-0000-0000-0000925E0000}"/>
    <cellStyle name="Normal 4 11 2 3 2 5 2" xfId="42799" xr:uid="{00000000-0005-0000-0000-0000935E0000}"/>
    <cellStyle name="Normal 4 11 2 3 2 6" xfId="29365" xr:uid="{00000000-0005-0000-0000-0000945E0000}"/>
    <cellStyle name="Normal 4 11 2 3 3" xfId="3572" xr:uid="{00000000-0005-0000-0000-0000955E0000}"/>
    <cellStyle name="Normal 4 11 2 3 3 2" xfId="12529" xr:uid="{00000000-0005-0000-0000-0000965E0000}"/>
    <cellStyle name="Normal 4 11 2 3 3 2 2" xfId="25963" xr:uid="{00000000-0005-0000-0000-0000975E0000}"/>
    <cellStyle name="Normal 4 11 2 3 3 2 2 2" xfId="52875" xr:uid="{00000000-0005-0000-0000-0000985E0000}"/>
    <cellStyle name="Normal 4 11 2 3 3 2 3" xfId="39441" xr:uid="{00000000-0005-0000-0000-0000995E0000}"/>
    <cellStyle name="Normal 4 11 2 3 3 3" xfId="8051" xr:uid="{00000000-0005-0000-0000-00009A5E0000}"/>
    <cellStyle name="Normal 4 11 2 3 3 3 2" xfId="21485" xr:uid="{00000000-0005-0000-0000-00009B5E0000}"/>
    <cellStyle name="Normal 4 11 2 3 3 3 2 2" xfId="48397" xr:uid="{00000000-0005-0000-0000-00009C5E0000}"/>
    <cellStyle name="Normal 4 11 2 3 3 3 3" xfId="34963" xr:uid="{00000000-0005-0000-0000-00009D5E0000}"/>
    <cellStyle name="Normal 4 11 2 3 3 4" xfId="17006" xr:uid="{00000000-0005-0000-0000-00009E5E0000}"/>
    <cellStyle name="Normal 4 11 2 3 3 4 2" xfId="43918" xr:uid="{00000000-0005-0000-0000-00009F5E0000}"/>
    <cellStyle name="Normal 4 11 2 3 3 5" xfId="30484" xr:uid="{00000000-0005-0000-0000-0000A05E0000}"/>
    <cellStyle name="Normal 4 11 2 3 4" xfId="10292" xr:uid="{00000000-0005-0000-0000-0000A15E0000}"/>
    <cellStyle name="Normal 4 11 2 3 4 2" xfId="23726" xr:uid="{00000000-0005-0000-0000-0000A25E0000}"/>
    <cellStyle name="Normal 4 11 2 3 4 2 2" xfId="50638" xr:uid="{00000000-0005-0000-0000-0000A35E0000}"/>
    <cellStyle name="Normal 4 11 2 3 4 3" xfId="37204" xr:uid="{00000000-0005-0000-0000-0000A45E0000}"/>
    <cellStyle name="Normal 4 11 2 3 5" xfId="5814" xr:uid="{00000000-0005-0000-0000-0000A55E0000}"/>
    <cellStyle name="Normal 4 11 2 3 5 2" xfId="19248" xr:uid="{00000000-0005-0000-0000-0000A65E0000}"/>
    <cellStyle name="Normal 4 11 2 3 5 2 2" xfId="46160" xr:uid="{00000000-0005-0000-0000-0000A75E0000}"/>
    <cellStyle name="Normal 4 11 2 3 5 3" xfId="32726" xr:uid="{00000000-0005-0000-0000-0000A85E0000}"/>
    <cellStyle name="Normal 4 11 2 3 6" xfId="14769" xr:uid="{00000000-0005-0000-0000-0000A95E0000}"/>
    <cellStyle name="Normal 4 11 2 3 6 2" xfId="41681" xr:uid="{00000000-0005-0000-0000-0000AA5E0000}"/>
    <cellStyle name="Normal 4 11 2 3 7" xfId="28247" xr:uid="{00000000-0005-0000-0000-0000AB5E0000}"/>
    <cellStyle name="Normal 4 11 2 4" xfId="1558" xr:uid="{00000000-0005-0000-0000-0000AC5E0000}"/>
    <cellStyle name="Normal 4 11 2 4 2" xfId="2676" xr:uid="{00000000-0005-0000-0000-0000AD5E0000}"/>
    <cellStyle name="Normal 4 11 2 4 2 2" xfId="4913" xr:uid="{00000000-0005-0000-0000-0000AE5E0000}"/>
    <cellStyle name="Normal 4 11 2 4 2 2 2" xfId="13870" xr:uid="{00000000-0005-0000-0000-0000AF5E0000}"/>
    <cellStyle name="Normal 4 11 2 4 2 2 2 2" xfId="27304" xr:uid="{00000000-0005-0000-0000-0000B05E0000}"/>
    <cellStyle name="Normal 4 11 2 4 2 2 2 2 2" xfId="54216" xr:uid="{00000000-0005-0000-0000-0000B15E0000}"/>
    <cellStyle name="Normal 4 11 2 4 2 2 2 3" xfId="40782" xr:uid="{00000000-0005-0000-0000-0000B25E0000}"/>
    <cellStyle name="Normal 4 11 2 4 2 2 3" xfId="9392" xr:uid="{00000000-0005-0000-0000-0000B35E0000}"/>
    <cellStyle name="Normal 4 11 2 4 2 2 3 2" xfId="22826" xr:uid="{00000000-0005-0000-0000-0000B45E0000}"/>
    <cellStyle name="Normal 4 11 2 4 2 2 3 2 2" xfId="49738" xr:uid="{00000000-0005-0000-0000-0000B55E0000}"/>
    <cellStyle name="Normal 4 11 2 4 2 2 3 3" xfId="36304" xr:uid="{00000000-0005-0000-0000-0000B65E0000}"/>
    <cellStyle name="Normal 4 11 2 4 2 2 4" xfId="18347" xr:uid="{00000000-0005-0000-0000-0000B75E0000}"/>
    <cellStyle name="Normal 4 11 2 4 2 2 4 2" xfId="45259" xr:uid="{00000000-0005-0000-0000-0000B85E0000}"/>
    <cellStyle name="Normal 4 11 2 4 2 2 5" xfId="31825" xr:uid="{00000000-0005-0000-0000-0000B95E0000}"/>
    <cellStyle name="Normal 4 11 2 4 2 3" xfId="11633" xr:uid="{00000000-0005-0000-0000-0000BA5E0000}"/>
    <cellStyle name="Normal 4 11 2 4 2 3 2" xfId="25067" xr:uid="{00000000-0005-0000-0000-0000BB5E0000}"/>
    <cellStyle name="Normal 4 11 2 4 2 3 2 2" xfId="51979" xr:uid="{00000000-0005-0000-0000-0000BC5E0000}"/>
    <cellStyle name="Normal 4 11 2 4 2 3 3" xfId="38545" xr:uid="{00000000-0005-0000-0000-0000BD5E0000}"/>
    <cellStyle name="Normal 4 11 2 4 2 4" xfId="7155" xr:uid="{00000000-0005-0000-0000-0000BE5E0000}"/>
    <cellStyle name="Normal 4 11 2 4 2 4 2" xfId="20589" xr:uid="{00000000-0005-0000-0000-0000BF5E0000}"/>
    <cellStyle name="Normal 4 11 2 4 2 4 2 2" xfId="47501" xr:uid="{00000000-0005-0000-0000-0000C05E0000}"/>
    <cellStyle name="Normal 4 11 2 4 2 4 3" xfId="34067" xr:uid="{00000000-0005-0000-0000-0000C15E0000}"/>
    <cellStyle name="Normal 4 11 2 4 2 5" xfId="16110" xr:uid="{00000000-0005-0000-0000-0000C25E0000}"/>
    <cellStyle name="Normal 4 11 2 4 2 5 2" xfId="43022" xr:uid="{00000000-0005-0000-0000-0000C35E0000}"/>
    <cellStyle name="Normal 4 11 2 4 2 6" xfId="29588" xr:uid="{00000000-0005-0000-0000-0000C45E0000}"/>
    <cellStyle name="Normal 4 11 2 4 3" xfId="3795" xr:uid="{00000000-0005-0000-0000-0000C55E0000}"/>
    <cellStyle name="Normal 4 11 2 4 3 2" xfId="12752" xr:uid="{00000000-0005-0000-0000-0000C65E0000}"/>
    <cellStyle name="Normal 4 11 2 4 3 2 2" xfId="26186" xr:uid="{00000000-0005-0000-0000-0000C75E0000}"/>
    <cellStyle name="Normal 4 11 2 4 3 2 2 2" xfId="53098" xr:uid="{00000000-0005-0000-0000-0000C85E0000}"/>
    <cellStyle name="Normal 4 11 2 4 3 2 3" xfId="39664" xr:uid="{00000000-0005-0000-0000-0000C95E0000}"/>
    <cellStyle name="Normal 4 11 2 4 3 3" xfId="8274" xr:uid="{00000000-0005-0000-0000-0000CA5E0000}"/>
    <cellStyle name="Normal 4 11 2 4 3 3 2" xfId="21708" xr:uid="{00000000-0005-0000-0000-0000CB5E0000}"/>
    <cellStyle name="Normal 4 11 2 4 3 3 2 2" xfId="48620" xr:uid="{00000000-0005-0000-0000-0000CC5E0000}"/>
    <cellStyle name="Normal 4 11 2 4 3 3 3" xfId="35186" xr:uid="{00000000-0005-0000-0000-0000CD5E0000}"/>
    <cellStyle name="Normal 4 11 2 4 3 4" xfId="17229" xr:uid="{00000000-0005-0000-0000-0000CE5E0000}"/>
    <cellStyle name="Normal 4 11 2 4 3 4 2" xfId="44141" xr:uid="{00000000-0005-0000-0000-0000CF5E0000}"/>
    <cellStyle name="Normal 4 11 2 4 3 5" xfId="30707" xr:uid="{00000000-0005-0000-0000-0000D05E0000}"/>
    <cellStyle name="Normal 4 11 2 4 4" xfId="10515" xr:uid="{00000000-0005-0000-0000-0000D15E0000}"/>
    <cellStyle name="Normal 4 11 2 4 4 2" xfId="23949" xr:uid="{00000000-0005-0000-0000-0000D25E0000}"/>
    <cellStyle name="Normal 4 11 2 4 4 2 2" xfId="50861" xr:uid="{00000000-0005-0000-0000-0000D35E0000}"/>
    <cellStyle name="Normal 4 11 2 4 4 3" xfId="37427" xr:uid="{00000000-0005-0000-0000-0000D45E0000}"/>
    <cellStyle name="Normal 4 11 2 4 5" xfId="6037" xr:uid="{00000000-0005-0000-0000-0000D55E0000}"/>
    <cellStyle name="Normal 4 11 2 4 5 2" xfId="19471" xr:uid="{00000000-0005-0000-0000-0000D65E0000}"/>
    <cellStyle name="Normal 4 11 2 4 5 2 2" xfId="46383" xr:uid="{00000000-0005-0000-0000-0000D75E0000}"/>
    <cellStyle name="Normal 4 11 2 4 5 3" xfId="32949" xr:uid="{00000000-0005-0000-0000-0000D85E0000}"/>
    <cellStyle name="Normal 4 11 2 4 6" xfId="14992" xr:uid="{00000000-0005-0000-0000-0000D95E0000}"/>
    <cellStyle name="Normal 4 11 2 4 6 2" xfId="41904" xr:uid="{00000000-0005-0000-0000-0000DA5E0000}"/>
    <cellStyle name="Normal 4 11 2 4 7" xfId="28470" xr:uid="{00000000-0005-0000-0000-0000DB5E0000}"/>
    <cellStyle name="Normal 4 11 2 5" xfId="2006" xr:uid="{00000000-0005-0000-0000-0000DC5E0000}"/>
    <cellStyle name="Normal 4 11 2 5 2" xfId="4243" xr:uid="{00000000-0005-0000-0000-0000DD5E0000}"/>
    <cellStyle name="Normal 4 11 2 5 2 2" xfId="13200" xr:uid="{00000000-0005-0000-0000-0000DE5E0000}"/>
    <cellStyle name="Normal 4 11 2 5 2 2 2" xfId="26634" xr:uid="{00000000-0005-0000-0000-0000DF5E0000}"/>
    <cellStyle name="Normal 4 11 2 5 2 2 2 2" xfId="53546" xr:uid="{00000000-0005-0000-0000-0000E05E0000}"/>
    <cellStyle name="Normal 4 11 2 5 2 2 3" xfId="40112" xr:uid="{00000000-0005-0000-0000-0000E15E0000}"/>
    <cellStyle name="Normal 4 11 2 5 2 3" xfId="8722" xr:uid="{00000000-0005-0000-0000-0000E25E0000}"/>
    <cellStyle name="Normal 4 11 2 5 2 3 2" xfId="22156" xr:uid="{00000000-0005-0000-0000-0000E35E0000}"/>
    <cellStyle name="Normal 4 11 2 5 2 3 2 2" xfId="49068" xr:uid="{00000000-0005-0000-0000-0000E45E0000}"/>
    <cellStyle name="Normal 4 11 2 5 2 3 3" xfId="35634" xr:uid="{00000000-0005-0000-0000-0000E55E0000}"/>
    <cellStyle name="Normal 4 11 2 5 2 4" xfId="17677" xr:uid="{00000000-0005-0000-0000-0000E65E0000}"/>
    <cellStyle name="Normal 4 11 2 5 2 4 2" xfId="44589" xr:uid="{00000000-0005-0000-0000-0000E75E0000}"/>
    <cellStyle name="Normal 4 11 2 5 2 5" xfId="31155" xr:uid="{00000000-0005-0000-0000-0000E85E0000}"/>
    <cellStyle name="Normal 4 11 2 5 3" xfId="10963" xr:uid="{00000000-0005-0000-0000-0000E95E0000}"/>
    <cellStyle name="Normal 4 11 2 5 3 2" xfId="24397" xr:uid="{00000000-0005-0000-0000-0000EA5E0000}"/>
    <cellStyle name="Normal 4 11 2 5 3 2 2" xfId="51309" xr:uid="{00000000-0005-0000-0000-0000EB5E0000}"/>
    <cellStyle name="Normal 4 11 2 5 3 3" xfId="37875" xr:uid="{00000000-0005-0000-0000-0000EC5E0000}"/>
    <cellStyle name="Normal 4 11 2 5 4" xfId="6485" xr:uid="{00000000-0005-0000-0000-0000ED5E0000}"/>
    <cellStyle name="Normal 4 11 2 5 4 2" xfId="19919" xr:uid="{00000000-0005-0000-0000-0000EE5E0000}"/>
    <cellStyle name="Normal 4 11 2 5 4 2 2" xfId="46831" xr:uid="{00000000-0005-0000-0000-0000EF5E0000}"/>
    <cellStyle name="Normal 4 11 2 5 4 3" xfId="33397" xr:uid="{00000000-0005-0000-0000-0000F05E0000}"/>
    <cellStyle name="Normal 4 11 2 5 5" xfId="15440" xr:uid="{00000000-0005-0000-0000-0000F15E0000}"/>
    <cellStyle name="Normal 4 11 2 5 5 2" xfId="42352" xr:uid="{00000000-0005-0000-0000-0000F25E0000}"/>
    <cellStyle name="Normal 4 11 2 5 6" xfId="28918" xr:uid="{00000000-0005-0000-0000-0000F35E0000}"/>
    <cellStyle name="Normal 4 11 2 6" xfId="3125" xr:uid="{00000000-0005-0000-0000-0000F45E0000}"/>
    <cellStyle name="Normal 4 11 2 6 2" xfId="12082" xr:uid="{00000000-0005-0000-0000-0000F55E0000}"/>
    <cellStyle name="Normal 4 11 2 6 2 2" xfId="25516" xr:uid="{00000000-0005-0000-0000-0000F65E0000}"/>
    <cellStyle name="Normal 4 11 2 6 2 2 2" xfId="52428" xr:uid="{00000000-0005-0000-0000-0000F75E0000}"/>
    <cellStyle name="Normal 4 11 2 6 2 3" xfId="38994" xr:uid="{00000000-0005-0000-0000-0000F85E0000}"/>
    <cellStyle name="Normal 4 11 2 6 3" xfId="7604" xr:uid="{00000000-0005-0000-0000-0000F95E0000}"/>
    <cellStyle name="Normal 4 11 2 6 3 2" xfId="21038" xr:uid="{00000000-0005-0000-0000-0000FA5E0000}"/>
    <cellStyle name="Normal 4 11 2 6 3 2 2" xfId="47950" xr:uid="{00000000-0005-0000-0000-0000FB5E0000}"/>
    <cellStyle name="Normal 4 11 2 6 3 3" xfId="34516" xr:uid="{00000000-0005-0000-0000-0000FC5E0000}"/>
    <cellStyle name="Normal 4 11 2 6 4" xfId="16559" xr:uid="{00000000-0005-0000-0000-0000FD5E0000}"/>
    <cellStyle name="Normal 4 11 2 6 4 2" xfId="43471" xr:uid="{00000000-0005-0000-0000-0000FE5E0000}"/>
    <cellStyle name="Normal 4 11 2 6 5" xfId="30037" xr:uid="{00000000-0005-0000-0000-0000FF5E0000}"/>
    <cellStyle name="Normal 4 11 2 7" xfId="9845" xr:uid="{00000000-0005-0000-0000-0000005F0000}"/>
    <cellStyle name="Normal 4 11 2 7 2" xfId="23279" xr:uid="{00000000-0005-0000-0000-0000015F0000}"/>
    <cellStyle name="Normal 4 11 2 7 2 2" xfId="50191" xr:uid="{00000000-0005-0000-0000-0000025F0000}"/>
    <cellStyle name="Normal 4 11 2 7 3" xfId="36757" xr:uid="{00000000-0005-0000-0000-0000035F0000}"/>
    <cellStyle name="Normal 4 11 2 8" xfId="5367" xr:uid="{00000000-0005-0000-0000-0000045F0000}"/>
    <cellStyle name="Normal 4 11 2 8 2" xfId="18801" xr:uid="{00000000-0005-0000-0000-0000055F0000}"/>
    <cellStyle name="Normal 4 11 2 8 2 2" xfId="45713" xr:uid="{00000000-0005-0000-0000-0000065F0000}"/>
    <cellStyle name="Normal 4 11 2 8 3" xfId="32279" xr:uid="{00000000-0005-0000-0000-0000075F0000}"/>
    <cellStyle name="Normal 4 11 2 9" xfId="14322" xr:uid="{00000000-0005-0000-0000-0000085F0000}"/>
    <cellStyle name="Normal 4 11 2 9 2" xfId="41234" xr:uid="{00000000-0005-0000-0000-0000095F0000}"/>
    <cellStyle name="Normal 4 11 3" xfId="770" xr:uid="{00000000-0005-0000-0000-00000A5F0000}"/>
    <cellStyle name="Normal 4 11 3 10" xfId="27728" xr:uid="{00000000-0005-0000-0000-00000B5F0000}"/>
    <cellStyle name="Normal 4 11 3 2" xfId="1038" xr:uid="{00000000-0005-0000-0000-00000C5F0000}"/>
    <cellStyle name="Normal 4 11 3 2 2" xfId="1709" xr:uid="{00000000-0005-0000-0000-00000D5F0000}"/>
    <cellStyle name="Normal 4 11 3 2 2 2" xfId="2827" xr:uid="{00000000-0005-0000-0000-00000E5F0000}"/>
    <cellStyle name="Normal 4 11 3 2 2 2 2" xfId="5064" xr:uid="{00000000-0005-0000-0000-00000F5F0000}"/>
    <cellStyle name="Normal 4 11 3 2 2 2 2 2" xfId="14021" xr:uid="{00000000-0005-0000-0000-0000105F0000}"/>
    <cellStyle name="Normal 4 11 3 2 2 2 2 2 2" xfId="27455" xr:uid="{00000000-0005-0000-0000-0000115F0000}"/>
    <cellStyle name="Normal 4 11 3 2 2 2 2 2 2 2" xfId="54367" xr:uid="{00000000-0005-0000-0000-0000125F0000}"/>
    <cellStyle name="Normal 4 11 3 2 2 2 2 2 3" xfId="40933" xr:uid="{00000000-0005-0000-0000-0000135F0000}"/>
    <cellStyle name="Normal 4 11 3 2 2 2 2 3" xfId="9543" xr:uid="{00000000-0005-0000-0000-0000145F0000}"/>
    <cellStyle name="Normal 4 11 3 2 2 2 2 3 2" xfId="22977" xr:uid="{00000000-0005-0000-0000-0000155F0000}"/>
    <cellStyle name="Normal 4 11 3 2 2 2 2 3 2 2" xfId="49889" xr:uid="{00000000-0005-0000-0000-0000165F0000}"/>
    <cellStyle name="Normal 4 11 3 2 2 2 2 3 3" xfId="36455" xr:uid="{00000000-0005-0000-0000-0000175F0000}"/>
    <cellStyle name="Normal 4 11 3 2 2 2 2 4" xfId="18498" xr:uid="{00000000-0005-0000-0000-0000185F0000}"/>
    <cellStyle name="Normal 4 11 3 2 2 2 2 4 2" xfId="45410" xr:uid="{00000000-0005-0000-0000-0000195F0000}"/>
    <cellStyle name="Normal 4 11 3 2 2 2 2 5" xfId="31976" xr:uid="{00000000-0005-0000-0000-00001A5F0000}"/>
    <cellStyle name="Normal 4 11 3 2 2 2 3" xfId="11784" xr:uid="{00000000-0005-0000-0000-00001B5F0000}"/>
    <cellStyle name="Normal 4 11 3 2 2 2 3 2" xfId="25218" xr:uid="{00000000-0005-0000-0000-00001C5F0000}"/>
    <cellStyle name="Normal 4 11 3 2 2 2 3 2 2" xfId="52130" xr:uid="{00000000-0005-0000-0000-00001D5F0000}"/>
    <cellStyle name="Normal 4 11 3 2 2 2 3 3" xfId="38696" xr:uid="{00000000-0005-0000-0000-00001E5F0000}"/>
    <cellStyle name="Normal 4 11 3 2 2 2 4" xfId="7306" xr:uid="{00000000-0005-0000-0000-00001F5F0000}"/>
    <cellStyle name="Normal 4 11 3 2 2 2 4 2" xfId="20740" xr:uid="{00000000-0005-0000-0000-0000205F0000}"/>
    <cellStyle name="Normal 4 11 3 2 2 2 4 2 2" xfId="47652" xr:uid="{00000000-0005-0000-0000-0000215F0000}"/>
    <cellStyle name="Normal 4 11 3 2 2 2 4 3" xfId="34218" xr:uid="{00000000-0005-0000-0000-0000225F0000}"/>
    <cellStyle name="Normal 4 11 3 2 2 2 5" xfId="16261" xr:uid="{00000000-0005-0000-0000-0000235F0000}"/>
    <cellStyle name="Normal 4 11 3 2 2 2 5 2" xfId="43173" xr:uid="{00000000-0005-0000-0000-0000245F0000}"/>
    <cellStyle name="Normal 4 11 3 2 2 2 6" xfId="29739" xr:uid="{00000000-0005-0000-0000-0000255F0000}"/>
    <cellStyle name="Normal 4 11 3 2 2 3" xfId="3946" xr:uid="{00000000-0005-0000-0000-0000265F0000}"/>
    <cellStyle name="Normal 4 11 3 2 2 3 2" xfId="12903" xr:uid="{00000000-0005-0000-0000-0000275F0000}"/>
    <cellStyle name="Normal 4 11 3 2 2 3 2 2" xfId="26337" xr:uid="{00000000-0005-0000-0000-0000285F0000}"/>
    <cellStyle name="Normal 4 11 3 2 2 3 2 2 2" xfId="53249" xr:uid="{00000000-0005-0000-0000-0000295F0000}"/>
    <cellStyle name="Normal 4 11 3 2 2 3 2 3" xfId="39815" xr:uid="{00000000-0005-0000-0000-00002A5F0000}"/>
    <cellStyle name="Normal 4 11 3 2 2 3 3" xfId="8425" xr:uid="{00000000-0005-0000-0000-00002B5F0000}"/>
    <cellStyle name="Normal 4 11 3 2 2 3 3 2" xfId="21859" xr:uid="{00000000-0005-0000-0000-00002C5F0000}"/>
    <cellStyle name="Normal 4 11 3 2 2 3 3 2 2" xfId="48771" xr:uid="{00000000-0005-0000-0000-00002D5F0000}"/>
    <cellStyle name="Normal 4 11 3 2 2 3 3 3" xfId="35337" xr:uid="{00000000-0005-0000-0000-00002E5F0000}"/>
    <cellStyle name="Normal 4 11 3 2 2 3 4" xfId="17380" xr:uid="{00000000-0005-0000-0000-00002F5F0000}"/>
    <cellStyle name="Normal 4 11 3 2 2 3 4 2" xfId="44292" xr:uid="{00000000-0005-0000-0000-0000305F0000}"/>
    <cellStyle name="Normal 4 11 3 2 2 3 5" xfId="30858" xr:uid="{00000000-0005-0000-0000-0000315F0000}"/>
    <cellStyle name="Normal 4 11 3 2 2 4" xfId="10666" xr:uid="{00000000-0005-0000-0000-0000325F0000}"/>
    <cellStyle name="Normal 4 11 3 2 2 4 2" xfId="24100" xr:uid="{00000000-0005-0000-0000-0000335F0000}"/>
    <cellStyle name="Normal 4 11 3 2 2 4 2 2" xfId="51012" xr:uid="{00000000-0005-0000-0000-0000345F0000}"/>
    <cellStyle name="Normal 4 11 3 2 2 4 3" xfId="37578" xr:uid="{00000000-0005-0000-0000-0000355F0000}"/>
    <cellStyle name="Normal 4 11 3 2 2 5" xfId="6188" xr:uid="{00000000-0005-0000-0000-0000365F0000}"/>
    <cellStyle name="Normal 4 11 3 2 2 5 2" xfId="19622" xr:uid="{00000000-0005-0000-0000-0000375F0000}"/>
    <cellStyle name="Normal 4 11 3 2 2 5 2 2" xfId="46534" xr:uid="{00000000-0005-0000-0000-0000385F0000}"/>
    <cellStyle name="Normal 4 11 3 2 2 5 3" xfId="33100" xr:uid="{00000000-0005-0000-0000-0000395F0000}"/>
    <cellStyle name="Normal 4 11 3 2 2 6" xfId="15143" xr:uid="{00000000-0005-0000-0000-00003A5F0000}"/>
    <cellStyle name="Normal 4 11 3 2 2 6 2" xfId="42055" xr:uid="{00000000-0005-0000-0000-00003B5F0000}"/>
    <cellStyle name="Normal 4 11 3 2 2 7" xfId="28621" xr:uid="{00000000-0005-0000-0000-00003C5F0000}"/>
    <cellStyle name="Normal 4 11 3 2 3" xfId="2157" xr:uid="{00000000-0005-0000-0000-00003D5F0000}"/>
    <cellStyle name="Normal 4 11 3 2 3 2" xfId="4394" xr:uid="{00000000-0005-0000-0000-00003E5F0000}"/>
    <cellStyle name="Normal 4 11 3 2 3 2 2" xfId="13351" xr:uid="{00000000-0005-0000-0000-00003F5F0000}"/>
    <cellStyle name="Normal 4 11 3 2 3 2 2 2" xfId="26785" xr:uid="{00000000-0005-0000-0000-0000405F0000}"/>
    <cellStyle name="Normal 4 11 3 2 3 2 2 2 2" xfId="53697" xr:uid="{00000000-0005-0000-0000-0000415F0000}"/>
    <cellStyle name="Normal 4 11 3 2 3 2 2 3" xfId="40263" xr:uid="{00000000-0005-0000-0000-0000425F0000}"/>
    <cellStyle name="Normal 4 11 3 2 3 2 3" xfId="8873" xr:uid="{00000000-0005-0000-0000-0000435F0000}"/>
    <cellStyle name="Normal 4 11 3 2 3 2 3 2" xfId="22307" xr:uid="{00000000-0005-0000-0000-0000445F0000}"/>
    <cellStyle name="Normal 4 11 3 2 3 2 3 2 2" xfId="49219" xr:uid="{00000000-0005-0000-0000-0000455F0000}"/>
    <cellStyle name="Normal 4 11 3 2 3 2 3 3" xfId="35785" xr:uid="{00000000-0005-0000-0000-0000465F0000}"/>
    <cellStyle name="Normal 4 11 3 2 3 2 4" xfId="17828" xr:uid="{00000000-0005-0000-0000-0000475F0000}"/>
    <cellStyle name="Normal 4 11 3 2 3 2 4 2" xfId="44740" xr:uid="{00000000-0005-0000-0000-0000485F0000}"/>
    <cellStyle name="Normal 4 11 3 2 3 2 5" xfId="31306" xr:uid="{00000000-0005-0000-0000-0000495F0000}"/>
    <cellStyle name="Normal 4 11 3 2 3 3" xfId="11114" xr:uid="{00000000-0005-0000-0000-00004A5F0000}"/>
    <cellStyle name="Normal 4 11 3 2 3 3 2" xfId="24548" xr:uid="{00000000-0005-0000-0000-00004B5F0000}"/>
    <cellStyle name="Normal 4 11 3 2 3 3 2 2" xfId="51460" xr:uid="{00000000-0005-0000-0000-00004C5F0000}"/>
    <cellStyle name="Normal 4 11 3 2 3 3 3" xfId="38026" xr:uid="{00000000-0005-0000-0000-00004D5F0000}"/>
    <cellStyle name="Normal 4 11 3 2 3 4" xfId="6636" xr:uid="{00000000-0005-0000-0000-00004E5F0000}"/>
    <cellStyle name="Normal 4 11 3 2 3 4 2" xfId="20070" xr:uid="{00000000-0005-0000-0000-00004F5F0000}"/>
    <cellStyle name="Normal 4 11 3 2 3 4 2 2" xfId="46982" xr:uid="{00000000-0005-0000-0000-0000505F0000}"/>
    <cellStyle name="Normal 4 11 3 2 3 4 3" xfId="33548" xr:uid="{00000000-0005-0000-0000-0000515F0000}"/>
    <cellStyle name="Normal 4 11 3 2 3 5" xfId="15591" xr:uid="{00000000-0005-0000-0000-0000525F0000}"/>
    <cellStyle name="Normal 4 11 3 2 3 5 2" xfId="42503" xr:uid="{00000000-0005-0000-0000-0000535F0000}"/>
    <cellStyle name="Normal 4 11 3 2 3 6" xfId="29069" xr:uid="{00000000-0005-0000-0000-0000545F0000}"/>
    <cellStyle name="Normal 4 11 3 2 4" xfId="3276" xr:uid="{00000000-0005-0000-0000-0000555F0000}"/>
    <cellStyle name="Normal 4 11 3 2 4 2" xfId="12233" xr:uid="{00000000-0005-0000-0000-0000565F0000}"/>
    <cellStyle name="Normal 4 11 3 2 4 2 2" xfId="25667" xr:uid="{00000000-0005-0000-0000-0000575F0000}"/>
    <cellStyle name="Normal 4 11 3 2 4 2 2 2" xfId="52579" xr:uid="{00000000-0005-0000-0000-0000585F0000}"/>
    <cellStyle name="Normal 4 11 3 2 4 2 3" xfId="39145" xr:uid="{00000000-0005-0000-0000-0000595F0000}"/>
    <cellStyle name="Normal 4 11 3 2 4 3" xfId="7755" xr:uid="{00000000-0005-0000-0000-00005A5F0000}"/>
    <cellStyle name="Normal 4 11 3 2 4 3 2" xfId="21189" xr:uid="{00000000-0005-0000-0000-00005B5F0000}"/>
    <cellStyle name="Normal 4 11 3 2 4 3 2 2" xfId="48101" xr:uid="{00000000-0005-0000-0000-00005C5F0000}"/>
    <cellStyle name="Normal 4 11 3 2 4 3 3" xfId="34667" xr:uid="{00000000-0005-0000-0000-00005D5F0000}"/>
    <cellStyle name="Normal 4 11 3 2 4 4" xfId="16710" xr:uid="{00000000-0005-0000-0000-00005E5F0000}"/>
    <cellStyle name="Normal 4 11 3 2 4 4 2" xfId="43622" xr:uid="{00000000-0005-0000-0000-00005F5F0000}"/>
    <cellStyle name="Normal 4 11 3 2 4 5" xfId="30188" xr:uid="{00000000-0005-0000-0000-0000605F0000}"/>
    <cellStyle name="Normal 4 11 3 2 5" xfId="9996" xr:uid="{00000000-0005-0000-0000-0000615F0000}"/>
    <cellStyle name="Normal 4 11 3 2 5 2" xfId="23430" xr:uid="{00000000-0005-0000-0000-0000625F0000}"/>
    <cellStyle name="Normal 4 11 3 2 5 2 2" xfId="50342" xr:uid="{00000000-0005-0000-0000-0000635F0000}"/>
    <cellStyle name="Normal 4 11 3 2 5 3" xfId="36908" xr:uid="{00000000-0005-0000-0000-0000645F0000}"/>
    <cellStyle name="Normal 4 11 3 2 6" xfId="5518" xr:uid="{00000000-0005-0000-0000-0000655F0000}"/>
    <cellStyle name="Normal 4 11 3 2 6 2" xfId="18952" xr:uid="{00000000-0005-0000-0000-0000665F0000}"/>
    <cellStyle name="Normal 4 11 3 2 6 2 2" xfId="45864" xr:uid="{00000000-0005-0000-0000-0000675F0000}"/>
    <cellStyle name="Normal 4 11 3 2 6 3" xfId="32430" xr:uid="{00000000-0005-0000-0000-0000685F0000}"/>
    <cellStyle name="Normal 4 11 3 2 7" xfId="14473" xr:uid="{00000000-0005-0000-0000-0000695F0000}"/>
    <cellStyle name="Normal 4 11 3 2 7 2" xfId="41385" xr:uid="{00000000-0005-0000-0000-00006A5F0000}"/>
    <cellStyle name="Normal 4 11 3 2 8" xfId="27951" xr:uid="{00000000-0005-0000-0000-00006B5F0000}"/>
    <cellStyle name="Normal 4 11 3 3" xfId="1263" xr:uid="{00000000-0005-0000-0000-00006C5F0000}"/>
    <cellStyle name="Normal 4 11 3 3 2" xfId="2381" xr:uid="{00000000-0005-0000-0000-00006D5F0000}"/>
    <cellStyle name="Normal 4 11 3 3 2 2" xfId="4618" xr:uid="{00000000-0005-0000-0000-00006E5F0000}"/>
    <cellStyle name="Normal 4 11 3 3 2 2 2" xfId="13575" xr:uid="{00000000-0005-0000-0000-00006F5F0000}"/>
    <cellStyle name="Normal 4 11 3 3 2 2 2 2" xfId="27009" xr:uid="{00000000-0005-0000-0000-0000705F0000}"/>
    <cellStyle name="Normal 4 11 3 3 2 2 2 2 2" xfId="53921" xr:uid="{00000000-0005-0000-0000-0000715F0000}"/>
    <cellStyle name="Normal 4 11 3 3 2 2 2 3" xfId="40487" xr:uid="{00000000-0005-0000-0000-0000725F0000}"/>
    <cellStyle name="Normal 4 11 3 3 2 2 3" xfId="9097" xr:uid="{00000000-0005-0000-0000-0000735F0000}"/>
    <cellStyle name="Normal 4 11 3 3 2 2 3 2" xfId="22531" xr:uid="{00000000-0005-0000-0000-0000745F0000}"/>
    <cellStyle name="Normal 4 11 3 3 2 2 3 2 2" xfId="49443" xr:uid="{00000000-0005-0000-0000-0000755F0000}"/>
    <cellStyle name="Normal 4 11 3 3 2 2 3 3" xfId="36009" xr:uid="{00000000-0005-0000-0000-0000765F0000}"/>
    <cellStyle name="Normal 4 11 3 3 2 2 4" xfId="18052" xr:uid="{00000000-0005-0000-0000-0000775F0000}"/>
    <cellStyle name="Normal 4 11 3 3 2 2 4 2" xfId="44964" xr:uid="{00000000-0005-0000-0000-0000785F0000}"/>
    <cellStyle name="Normal 4 11 3 3 2 2 5" xfId="31530" xr:uid="{00000000-0005-0000-0000-0000795F0000}"/>
    <cellStyle name="Normal 4 11 3 3 2 3" xfId="11338" xr:uid="{00000000-0005-0000-0000-00007A5F0000}"/>
    <cellStyle name="Normal 4 11 3 3 2 3 2" xfId="24772" xr:uid="{00000000-0005-0000-0000-00007B5F0000}"/>
    <cellStyle name="Normal 4 11 3 3 2 3 2 2" xfId="51684" xr:uid="{00000000-0005-0000-0000-00007C5F0000}"/>
    <cellStyle name="Normal 4 11 3 3 2 3 3" xfId="38250" xr:uid="{00000000-0005-0000-0000-00007D5F0000}"/>
    <cellStyle name="Normal 4 11 3 3 2 4" xfId="6860" xr:uid="{00000000-0005-0000-0000-00007E5F0000}"/>
    <cellStyle name="Normal 4 11 3 3 2 4 2" xfId="20294" xr:uid="{00000000-0005-0000-0000-00007F5F0000}"/>
    <cellStyle name="Normal 4 11 3 3 2 4 2 2" xfId="47206" xr:uid="{00000000-0005-0000-0000-0000805F0000}"/>
    <cellStyle name="Normal 4 11 3 3 2 4 3" xfId="33772" xr:uid="{00000000-0005-0000-0000-0000815F0000}"/>
    <cellStyle name="Normal 4 11 3 3 2 5" xfId="15815" xr:uid="{00000000-0005-0000-0000-0000825F0000}"/>
    <cellStyle name="Normal 4 11 3 3 2 5 2" xfId="42727" xr:uid="{00000000-0005-0000-0000-0000835F0000}"/>
    <cellStyle name="Normal 4 11 3 3 2 6" xfId="29293" xr:uid="{00000000-0005-0000-0000-0000845F0000}"/>
    <cellStyle name="Normal 4 11 3 3 3" xfId="3500" xr:uid="{00000000-0005-0000-0000-0000855F0000}"/>
    <cellStyle name="Normal 4 11 3 3 3 2" xfId="12457" xr:uid="{00000000-0005-0000-0000-0000865F0000}"/>
    <cellStyle name="Normal 4 11 3 3 3 2 2" xfId="25891" xr:uid="{00000000-0005-0000-0000-0000875F0000}"/>
    <cellStyle name="Normal 4 11 3 3 3 2 2 2" xfId="52803" xr:uid="{00000000-0005-0000-0000-0000885F0000}"/>
    <cellStyle name="Normal 4 11 3 3 3 2 3" xfId="39369" xr:uid="{00000000-0005-0000-0000-0000895F0000}"/>
    <cellStyle name="Normal 4 11 3 3 3 3" xfId="7979" xr:uid="{00000000-0005-0000-0000-00008A5F0000}"/>
    <cellStyle name="Normal 4 11 3 3 3 3 2" xfId="21413" xr:uid="{00000000-0005-0000-0000-00008B5F0000}"/>
    <cellStyle name="Normal 4 11 3 3 3 3 2 2" xfId="48325" xr:uid="{00000000-0005-0000-0000-00008C5F0000}"/>
    <cellStyle name="Normal 4 11 3 3 3 3 3" xfId="34891" xr:uid="{00000000-0005-0000-0000-00008D5F0000}"/>
    <cellStyle name="Normal 4 11 3 3 3 4" xfId="16934" xr:uid="{00000000-0005-0000-0000-00008E5F0000}"/>
    <cellStyle name="Normal 4 11 3 3 3 4 2" xfId="43846" xr:uid="{00000000-0005-0000-0000-00008F5F0000}"/>
    <cellStyle name="Normal 4 11 3 3 3 5" xfId="30412" xr:uid="{00000000-0005-0000-0000-0000905F0000}"/>
    <cellStyle name="Normal 4 11 3 3 4" xfId="10220" xr:uid="{00000000-0005-0000-0000-0000915F0000}"/>
    <cellStyle name="Normal 4 11 3 3 4 2" xfId="23654" xr:uid="{00000000-0005-0000-0000-0000925F0000}"/>
    <cellStyle name="Normal 4 11 3 3 4 2 2" xfId="50566" xr:uid="{00000000-0005-0000-0000-0000935F0000}"/>
    <cellStyle name="Normal 4 11 3 3 4 3" xfId="37132" xr:uid="{00000000-0005-0000-0000-0000945F0000}"/>
    <cellStyle name="Normal 4 11 3 3 5" xfId="5742" xr:uid="{00000000-0005-0000-0000-0000955F0000}"/>
    <cellStyle name="Normal 4 11 3 3 5 2" xfId="19176" xr:uid="{00000000-0005-0000-0000-0000965F0000}"/>
    <cellStyle name="Normal 4 11 3 3 5 2 2" xfId="46088" xr:uid="{00000000-0005-0000-0000-0000975F0000}"/>
    <cellStyle name="Normal 4 11 3 3 5 3" xfId="32654" xr:uid="{00000000-0005-0000-0000-0000985F0000}"/>
    <cellStyle name="Normal 4 11 3 3 6" xfId="14697" xr:uid="{00000000-0005-0000-0000-0000995F0000}"/>
    <cellStyle name="Normal 4 11 3 3 6 2" xfId="41609" xr:uid="{00000000-0005-0000-0000-00009A5F0000}"/>
    <cellStyle name="Normal 4 11 3 3 7" xfId="28175" xr:uid="{00000000-0005-0000-0000-00009B5F0000}"/>
    <cellStyle name="Normal 4 11 3 4" xfId="1486" xr:uid="{00000000-0005-0000-0000-00009C5F0000}"/>
    <cellStyle name="Normal 4 11 3 4 2" xfId="2604" xr:uid="{00000000-0005-0000-0000-00009D5F0000}"/>
    <cellStyle name="Normal 4 11 3 4 2 2" xfId="4841" xr:uid="{00000000-0005-0000-0000-00009E5F0000}"/>
    <cellStyle name="Normal 4 11 3 4 2 2 2" xfId="13798" xr:uid="{00000000-0005-0000-0000-00009F5F0000}"/>
    <cellStyle name="Normal 4 11 3 4 2 2 2 2" xfId="27232" xr:uid="{00000000-0005-0000-0000-0000A05F0000}"/>
    <cellStyle name="Normal 4 11 3 4 2 2 2 2 2" xfId="54144" xr:uid="{00000000-0005-0000-0000-0000A15F0000}"/>
    <cellStyle name="Normal 4 11 3 4 2 2 2 3" xfId="40710" xr:uid="{00000000-0005-0000-0000-0000A25F0000}"/>
    <cellStyle name="Normal 4 11 3 4 2 2 3" xfId="9320" xr:uid="{00000000-0005-0000-0000-0000A35F0000}"/>
    <cellStyle name="Normal 4 11 3 4 2 2 3 2" xfId="22754" xr:uid="{00000000-0005-0000-0000-0000A45F0000}"/>
    <cellStyle name="Normal 4 11 3 4 2 2 3 2 2" xfId="49666" xr:uid="{00000000-0005-0000-0000-0000A55F0000}"/>
    <cellStyle name="Normal 4 11 3 4 2 2 3 3" xfId="36232" xr:uid="{00000000-0005-0000-0000-0000A65F0000}"/>
    <cellStyle name="Normal 4 11 3 4 2 2 4" xfId="18275" xr:uid="{00000000-0005-0000-0000-0000A75F0000}"/>
    <cellStyle name="Normal 4 11 3 4 2 2 4 2" xfId="45187" xr:uid="{00000000-0005-0000-0000-0000A85F0000}"/>
    <cellStyle name="Normal 4 11 3 4 2 2 5" xfId="31753" xr:uid="{00000000-0005-0000-0000-0000A95F0000}"/>
    <cellStyle name="Normal 4 11 3 4 2 3" xfId="11561" xr:uid="{00000000-0005-0000-0000-0000AA5F0000}"/>
    <cellStyle name="Normal 4 11 3 4 2 3 2" xfId="24995" xr:uid="{00000000-0005-0000-0000-0000AB5F0000}"/>
    <cellStyle name="Normal 4 11 3 4 2 3 2 2" xfId="51907" xr:uid="{00000000-0005-0000-0000-0000AC5F0000}"/>
    <cellStyle name="Normal 4 11 3 4 2 3 3" xfId="38473" xr:uid="{00000000-0005-0000-0000-0000AD5F0000}"/>
    <cellStyle name="Normal 4 11 3 4 2 4" xfId="7083" xr:uid="{00000000-0005-0000-0000-0000AE5F0000}"/>
    <cellStyle name="Normal 4 11 3 4 2 4 2" xfId="20517" xr:uid="{00000000-0005-0000-0000-0000AF5F0000}"/>
    <cellStyle name="Normal 4 11 3 4 2 4 2 2" xfId="47429" xr:uid="{00000000-0005-0000-0000-0000B05F0000}"/>
    <cellStyle name="Normal 4 11 3 4 2 4 3" xfId="33995" xr:uid="{00000000-0005-0000-0000-0000B15F0000}"/>
    <cellStyle name="Normal 4 11 3 4 2 5" xfId="16038" xr:uid="{00000000-0005-0000-0000-0000B25F0000}"/>
    <cellStyle name="Normal 4 11 3 4 2 5 2" xfId="42950" xr:uid="{00000000-0005-0000-0000-0000B35F0000}"/>
    <cellStyle name="Normal 4 11 3 4 2 6" xfId="29516" xr:uid="{00000000-0005-0000-0000-0000B45F0000}"/>
    <cellStyle name="Normal 4 11 3 4 3" xfId="3723" xr:uid="{00000000-0005-0000-0000-0000B55F0000}"/>
    <cellStyle name="Normal 4 11 3 4 3 2" xfId="12680" xr:uid="{00000000-0005-0000-0000-0000B65F0000}"/>
    <cellStyle name="Normal 4 11 3 4 3 2 2" xfId="26114" xr:uid="{00000000-0005-0000-0000-0000B75F0000}"/>
    <cellStyle name="Normal 4 11 3 4 3 2 2 2" xfId="53026" xr:uid="{00000000-0005-0000-0000-0000B85F0000}"/>
    <cellStyle name="Normal 4 11 3 4 3 2 3" xfId="39592" xr:uid="{00000000-0005-0000-0000-0000B95F0000}"/>
    <cellStyle name="Normal 4 11 3 4 3 3" xfId="8202" xr:uid="{00000000-0005-0000-0000-0000BA5F0000}"/>
    <cellStyle name="Normal 4 11 3 4 3 3 2" xfId="21636" xr:uid="{00000000-0005-0000-0000-0000BB5F0000}"/>
    <cellStyle name="Normal 4 11 3 4 3 3 2 2" xfId="48548" xr:uid="{00000000-0005-0000-0000-0000BC5F0000}"/>
    <cellStyle name="Normal 4 11 3 4 3 3 3" xfId="35114" xr:uid="{00000000-0005-0000-0000-0000BD5F0000}"/>
    <cellStyle name="Normal 4 11 3 4 3 4" xfId="17157" xr:uid="{00000000-0005-0000-0000-0000BE5F0000}"/>
    <cellStyle name="Normal 4 11 3 4 3 4 2" xfId="44069" xr:uid="{00000000-0005-0000-0000-0000BF5F0000}"/>
    <cellStyle name="Normal 4 11 3 4 3 5" xfId="30635" xr:uid="{00000000-0005-0000-0000-0000C05F0000}"/>
    <cellStyle name="Normal 4 11 3 4 4" xfId="10443" xr:uid="{00000000-0005-0000-0000-0000C15F0000}"/>
    <cellStyle name="Normal 4 11 3 4 4 2" xfId="23877" xr:uid="{00000000-0005-0000-0000-0000C25F0000}"/>
    <cellStyle name="Normal 4 11 3 4 4 2 2" xfId="50789" xr:uid="{00000000-0005-0000-0000-0000C35F0000}"/>
    <cellStyle name="Normal 4 11 3 4 4 3" xfId="37355" xr:uid="{00000000-0005-0000-0000-0000C45F0000}"/>
    <cellStyle name="Normal 4 11 3 4 5" xfId="5965" xr:uid="{00000000-0005-0000-0000-0000C55F0000}"/>
    <cellStyle name="Normal 4 11 3 4 5 2" xfId="19399" xr:uid="{00000000-0005-0000-0000-0000C65F0000}"/>
    <cellStyle name="Normal 4 11 3 4 5 2 2" xfId="46311" xr:uid="{00000000-0005-0000-0000-0000C75F0000}"/>
    <cellStyle name="Normal 4 11 3 4 5 3" xfId="32877" xr:uid="{00000000-0005-0000-0000-0000C85F0000}"/>
    <cellStyle name="Normal 4 11 3 4 6" xfId="14920" xr:uid="{00000000-0005-0000-0000-0000C95F0000}"/>
    <cellStyle name="Normal 4 11 3 4 6 2" xfId="41832" xr:uid="{00000000-0005-0000-0000-0000CA5F0000}"/>
    <cellStyle name="Normal 4 11 3 4 7" xfId="28398" xr:uid="{00000000-0005-0000-0000-0000CB5F0000}"/>
    <cellStyle name="Normal 4 11 3 5" xfId="1934" xr:uid="{00000000-0005-0000-0000-0000CC5F0000}"/>
    <cellStyle name="Normal 4 11 3 5 2" xfId="4171" xr:uid="{00000000-0005-0000-0000-0000CD5F0000}"/>
    <cellStyle name="Normal 4 11 3 5 2 2" xfId="13128" xr:uid="{00000000-0005-0000-0000-0000CE5F0000}"/>
    <cellStyle name="Normal 4 11 3 5 2 2 2" xfId="26562" xr:uid="{00000000-0005-0000-0000-0000CF5F0000}"/>
    <cellStyle name="Normal 4 11 3 5 2 2 2 2" xfId="53474" xr:uid="{00000000-0005-0000-0000-0000D05F0000}"/>
    <cellStyle name="Normal 4 11 3 5 2 2 3" xfId="40040" xr:uid="{00000000-0005-0000-0000-0000D15F0000}"/>
    <cellStyle name="Normal 4 11 3 5 2 3" xfId="8650" xr:uid="{00000000-0005-0000-0000-0000D25F0000}"/>
    <cellStyle name="Normal 4 11 3 5 2 3 2" xfId="22084" xr:uid="{00000000-0005-0000-0000-0000D35F0000}"/>
    <cellStyle name="Normal 4 11 3 5 2 3 2 2" xfId="48996" xr:uid="{00000000-0005-0000-0000-0000D45F0000}"/>
    <cellStyle name="Normal 4 11 3 5 2 3 3" xfId="35562" xr:uid="{00000000-0005-0000-0000-0000D55F0000}"/>
    <cellStyle name="Normal 4 11 3 5 2 4" xfId="17605" xr:uid="{00000000-0005-0000-0000-0000D65F0000}"/>
    <cellStyle name="Normal 4 11 3 5 2 4 2" xfId="44517" xr:uid="{00000000-0005-0000-0000-0000D75F0000}"/>
    <cellStyle name="Normal 4 11 3 5 2 5" xfId="31083" xr:uid="{00000000-0005-0000-0000-0000D85F0000}"/>
    <cellStyle name="Normal 4 11 3 5 3" xfId="10891" xr:uid="{00000000-0005-0000-0000-0000D95F0000}"/>
    <cellStyle name="Normal 4 11 3 5 3 2" xfId="24325" xr:uid="{00000000-0005-0000-0000-0000DA5F0000}"/>
    <cellStyle name="Normal 4 11 3 5 3 2 2" xfId="51237" xr:uid="{00000000-0005-0000-0000-0000DB5F0000}"/>
    <cellStyle name="Normal 4 11 3 5 3 3" xfId="37803" xr:uid="{00000000-0005-0000-0000-0000DC5F0000}"/>
    <cellStyle name="Normal 4 11 3 5 4" xfId="6413" xr:uid="{00000000-0005-0000-0000-0000DD5F0000}"/>
    <cellStyle name="Normal 4 11 3 5 4 2" xfId="19847" xr:uid="{00000000-0005-0000-0000-0000DE5F0000}"/>
    <cellStyle name="Normal 4 11 3 5 4 2 2" xfId="46759" xr:uid="{00000000-0005-0000-0000-0000DF5F0000}"/>
    <cellStyle name="Normal 4 11 3 5 4 3" xfId="33325" xr:uid="{00000000-0005-0000-0000-0000E05F0000}"/>
    <cellStyle name="Normal 4 11 3 5 5" xfId="15368" xr:uid="{00000000-0005-0000-0000-0000E15F0000}"/>
    <cellStyle name="Normal 4 11 3 5 5 2" xfId="42280" xr:uid="{00000000-0005-0000-0000-0000E25F0000}"/>
    <cellStyle name="Normal 4 11 3 5 6" xfId="28846" xr:uid="{00000000-0005-0000-0000-0000E35F0000}"/>
    <cellStyle name="Normal 4 11 3 6" xfId="3053" xr:uid="{00000000-0005-0000-0000-0000E45F0000}"/>
    <cellStyle name="Normal 4 11 3 6 2" xfId="12010" xr:uid="{00000000-0005-0000-0000-0000E55F0000}"/>
    <cellStyle name="Normal 4 11 3 6 2 2" xfId="25444" xr:uid="{00000000-0005-0000-0000-0000E65F0000}"/>
    <cellStyle name="Normal 4 11 3 6 2 2 2" xfId="52356" xr:uid="{00000000-0005-0000-0000-0000E75F0000}"/>
    <cellStyle name="Normal 4 11 3 6 2 3" xfId="38922" xr:uid="{00000000-0005-0000-0000-0000E85F0000}"/>
    <cellStyle name="Normal 4 11 3 6 3" xfId="7532" xr:uid="{00000000-0005-0000-0000-0000E95F0000}"/>
    <cellStyle name="Normal 4 11 3 6 3 2" xfId="20966" xr:uid="{00000000-0005-0000-0000-0000EA5F0000}"/>
    <cellStyle name="Normal 4 11 3 6 3 2 2" xfId="47878" xr:uid="{00000000-0005-0000-0000-0000EB5F0000}"/>
    <cellStyle name="Normal 4 11 3 6 3 3" xfId="34444" xr:uid="{00000000-0005-0000-0000-0000EC5F0000}"/>
    <cellStyle name="Normal 4 11 3 6 4" xfId="16487" xr:uid="{00000000-0005-0000-0000-0000ED5F0000}"/>
    <cellStyle name="Normal 4 11 3 6 4 2" xfId="43399" xr:uid="{00000000-0005-0000-0000-0000EE5F0000}"/>
    <cellStyle name="Normal 4 11 3 6 5" xfId="29965" xr:uid="{00000000-0005-0000-0000-0000EF5F0000}"/>
    <cellStyle name="Normal 4 11 3 7" xfId="9773" xr:uid="{00000000-0005-0000-0000-0000F05F0000}"/>
    <cellStyle name="Normal 4 11 3 7 2" xfId="23207" xr:uid="{00000000-0005-0000-0000-0000F15F0000}"/>
    <cellStyle name="Normal 4 11 3 7 2 2" xfId="50119" xr:uid="{00000000-0005-0000-0000-0000F25F0000}"/>
    <cellStyle name="Normal 4 11 3 7 3" xfId="36685" xr:uid="{00000000-0005-0000-0000-0000F35F0000}"/>
    <cellStyle name="Normal 4 11 3 8" xfId="5295" xr:uid="{00000000-0005-0000-0000-0000F45F0000}"/>
    <cellStyle name="Normal 4 11 3 8 2" xfId="18729" xr:uid="{00000000-0005-0000-0000-0000F55F0000}"/>
    <cellStyle name="Normal 4 11 3 8 2 2" xfId="45641" xr:uid="{00000000-0005-0000-0000-0000F65F0000}"/>
    <cellStyle name="Normal 4 11 3 8 3" xfId="32207" xr:uid="{00000000-0005-0000-0000-0000F75F0000}"/>
    <cellStyle name="Normal 4 11 3 9" xfId="14250" xr:uid="{00000000-0005-0000-0000-0000F85F0000}"/>
    <cellStyle name="Normal 4 11 3 9 2" xfId="41162" xr:uid="{00000000-0005-0000-0000-0000F95F0000}"/>
    <cellStyle name="Normal 4 11 4" xfId="966" xr:uid="{00000000-0005-0000-0000-0000FA5F0000}"/>
    <cellStyle name="Normal 4 11 4 2" xfId="1637" xr:uid="{00000000-0005-0000-0000-0000FB5F0000}"/>
    <cellStyle name="Normal 4 11 4 2 2" xfId="2755" xr:uid="{00000000-0005-0000-0000-0000FC5F0000}"/>
    <cellStyle name="Normal 4 11 4 2 2 2" xfId="4992" xr:uid="{00000000-0005-0000-0000-0000FD5F0000}"/>
    <cellStyle name="Normal 4 11 4 2 2 2 2" xfId="13949" xr:uid="{00000000-0005-0000-0000-0000FE5F0000}"/>
    <cellStyle name="Normal 4 11 4 2 2 2 2 2" xfId="27383" xr:uid="{00000000-0005-0000-0000-0000FF5F0000}"/>
    <cellStyle name="Normal 4 11 4 2 2 2 2 2 2" xfId="54295" xr:uid="{00000000-0005-0000-0000-000000600000}"/>
    <cellStyle name="Normal 4 11 4 2 2 2 2 3" xfId="40861" xr:uid="{00000000-0005-0000-0000-000001600000}"/>
    <cellStyle name="Normal 4 11 4 2 2 2 3" xfId="9471" xr:uid="{00000000-0005-0000-0000-000002600000}"/>
    <cellStyle name="Normal 4 11 4 2 2 2 3 2" xfId="22905" xr:uid="{00000000-0005-0000-0000-000003600000}"/>
    <cellStyle name="Normal 4 11 4 2 2 2 3 2 2" xfId="49817" xr:uid="{00000000-0005-0000-0000-000004600000}"/>
    <cellStyle name="Normal 4 11 4 2 2 2 3 3" xfId="36383" xr:uid="{00000000-0005-0000-0000-000005600000}"/>
    <cellStyle name="Normal 4 11 4 2 2 2 4" xfId="18426" xr:uid="{00000000-0005-0000-0000-000006600000}"/>
    <cellStyle name="Normal 4 11 4 2 2 2 4 2" xfId="45338" xr:uid="{00000000-0005-0000-0000-000007600000}"/>
    <cellStyle name="Normal 4 11 4 2 2 2 5" xfId="31904" xr:uid="{00000000-0005-0000-0000-000008600000}"/>
    <cellStyle name="Normal 4 11 4 2 2 3" xfId="11712" xr:uid="{00000000-0005-0000-0000-000009600000}"/>
    <cellStyle name="Normal 4 11 4 2 2 3 2" xfId="25146" xr:uid="{00000000-0005-0000-0000-00000A600000}"/>
    <cellStyle name="Normal 4 11 4 2 2 3 2 2" xfId="52058" xr:uid="{00000000-0005-0000-0000-00000B600000}"/>
    <cellStyle name="Normal 4 11 4 2 2 3 3" xfId="38624" xr:uid="{00000000-0005-0000-0000-00000C600000}"/>
    <cellStyle name="Normal 4 11 4 2 2 4" xfId="7234" xr:uid="{00000000-0005-0000-0000-00000D600000}"/>
    <cellStyle name="Normal 4 11 4 2 2 4 2" xfId="20668" xr:uid="{00000000-0005-0000-0000-00000E600000}"/>
    <cellStyle name="Normal 4 11 4 2 2 4 2 2" xfId="47580" xr:uid="{00000000-0005-0000-0000-00000F600000}"/>
    <cellStyle name="Normal 4 11 4 2 2 4 3" xfId="34146" xr:uid="{00000000-0005-0000-0000-000010600000}"/>
    <cellStyle name="Normal 4 11 4 2 2 5" xfId="16189" xr:uid="{00000000-0005-0000-0000-000011600000}"/>
    <cellStyle name="Normal 4 11 4 2 2 5 2" xfId="43101" xr:uid="{00000000-0005-0000-0000-000012600000}"/>
    <cellStyle name="Normal 4 11 4 2 2 6" xfId="29667" xr:uid="{00000000-0005-0000-0000-000013600000}"/>
    <cellStyle name="Normal 4 11 4 2 3" xfId="3874" xr:uid="{00000000-0005-0000-0000-000014600000}"/>
    <cellStyle name="Normal 4 11 4 2 3 2" xfId="12831" xr:uid="{00000000-0005-0000-0000-000015600000}"/>
    <cellStyle name="Normal 4 11 4 2 3 2 2" xfId="26265" xr:uid="{00000000-0005-0000-0000-000016600000}"/>
    <cellStyle name="Normal 4 11 4 2 3 2 2 2" xfId="53177" xr:uid="{00000000-0005-0000-0000-000017600000}"/>
    <cellStyle name="Normal 4 11 4 2 3 2 3" xfId="39743" xr:uid="{00000000-0005-0000-0000-000018600000}"/>
    <cellStyle name="Normal 4 11 4 2 3 3" xfId="8353" xr:uid="{00000000-0005-0000-0000-000019600000}"/>
    <cellStyle name="Normal 4 11 4 2 3 3 2" xfId="21787" xr:uid="{00000000-0005-0000-0000-00001A600000}"/>
    <cellStyle name="Normal 4 11 4 2 3 3 2 2" xfId="48699" xr:uid="{00000000-0005-0000-0000-00001B600000}"/>
    <cellStyle name="Normal 4 11 4 2 3 3 3" xfId="35265" xr:uid="{00000000-0005-0000-0000-00001C600000}"/>
    <cellStyle name="Normal 4 11 4 2 3 4" xfId="17308" xr:uid="{00000000-0005-0000-0000-00001D600000}"/>
    <cellStyle name="Normal 4 11 4 2 3 4 2" xfId="44220" xr:uid="{00000000-0005-0000-0000-00001E600000}"/>
    <cellStyle name="Normal 4 11 4 2 3 5" xfId="30786" xr:uid="{00000000-0005-0000-0000-00001F600000}"/>
    <cellStyle name="Normal 4 11 4 2 4" xfId="10594" xr:uid="{00000000-0005-0000-0000-000020600000}"/>
    <cellStyle name="Normal 4 11 4 2 4 2" xfId="24028" xr:uid="{00000000-0005-0000-0000-000021600000}"/>
    <cellStyle name="Normal 4 11 4 2 4 2 2" xfId="50940" xr:uid="{00000000-0005-0000-0000-000022600000}"/>
    <cellStyle name="Normal 4 11 4 2 4 3" xfId="37506" xr:uid="{00000000-0005-0000-0000-000023600000}"/>
    <cellStyle name="Normal 4 11 4 2 5" xfId="6116" xr:uid="{00000000-0005-0000-0000-000024600000}"/>
    <cellStyle name="Normal 4 11 4 2 5 2" xfId="19550" xr:uid="{00000000-0005-0000-0000-000025600000}"/>
    <cellStyle name="Normal 4 11 4 2 5 2 2" xfId="46462" xr:uid="{00000000-0005-0000-0000-000026600000}"/>
    <cellStyle name="Normal 4 11 4 2 5 3" xfId="33028" xr:uid="{00000000-0005-0000-0000-000027600000}"/>
    <cellStyle name="Normal 4 11 4 2 6" xfId="15071" xr:uid="{00000000-0005-0000-0000-000028600000}"/>
    <cellStyle name="Normal 4 11 4 2 6 2" xfId="41983" xr:uid="{00000000-0005-0000-0000-000029600000}"/>
    <cellStyle name="Normal 4 11 4 2 7" xfId="28549" xr:uid="{00000000-0005-0000-0000-00002A600000}"/>
    <cellStyle name="Normal 4 11 4 3" xfId="2085" xr:uid="{00000000-0005-0000-0000-00002B600000}"/>
    <cellStyle name="Normal 4 11 4 3 2" xfId="4322" xr:uid="{00000000-0005-0000-0000-00002C600000}"/>
    <cellStyle name="Normal 4 11 4 3 2 2" xfId="13279" xr:uid="{00000000-0005-0000-0000-00002D600000}"/>
    <cellStyle name="Normal 4 11 4 3 2 2 2" xfId="26713" xr:uid="{00000000-0005-0000-0000-00002E600000}"/>
    <cellStyle name="Normal 4 11 4 3 2 2 2 2" xfId="53625" xr:uid="{00000000-0005-0000-0000-00002F600000}"/>
    <cellStyle name="Normal 4 11 4 3 2 2 3" xfId="40191" xr:uid="{00000000-0005-0000-0000-000030600000}"/>
    <cellStyle name="Normal 4 11 4 3 2 3" xfId="8801" xr:uid="{00000000-0005-0000-0000-000031600000}"/>
    <cellStyle name="Normal 4 11 4 3 2 3 2" xfId="22235" xr:uid="{00000000-0005-0000-0000-000032600000}"/>
    <cellStyle name="Normal 4 11 4 3 2 3 2 2" xfId="49147" xr:uid="{00000000-0005-0000-0000-000033600000}"/>
    <cellStyle name="Normal 4 11 4 3 2 3 3" xfId="35713" xr:uid="{00000000-0005-0000-0000-000034600000}"/>
    <cellStyle name="Normal 4 11 4 3 2 4" xfId="17756" xr:uid="{00000000-0005-0000-0000-000035600000}"/>
    <cellStyle name="Normal 4 11 4 3 2 4 2" xfId="44668" xr:uid="{00000000-0005-0000-0000-000036600000}"/>
    <cellStyle name="Normal 4 11 4 3 2 5" xfId="31234" xr:uid="{00000000-0005-0000-0000-000037600000}"/>
    <cellStyle name="Normal 4 11 4 3 3" xfId="11042" xr:uid="{00000000-0005-0000-0000-000038600000}"/>
    <cellStyle name="Normal 4 11 4 3 3 2" xfId="24476" xr:uid="{00000000-0005-0000-0000-000039600000}"/>
    <cellStyle name="Normal 4 11 4 3 3 2 2" xfId="51388" xr:uid="{00000000-0005-0000-0000-00003A600000}"/>
    <cellStyle name="Normal 4 11 4 3 3 3" xfId="37954" xr:uid="{00000000-0005-0000-0000-00003B600000}"/>
    <cellStyle name="Normal 4 11 4 3 4" xfId="6564" xr:uid="{00000000-0005-0000-0000-00003C600000}"/>
    <cellStyle name="Normal 4 11 4 3 4 2" xfId="19998" xr:uid="{00000000-0005-0000-0000-00003D600000}"/>
    <cellStyle name="Normal 4 11 4 3 4 2 2" xfId="46910" xr:uid="{00000000-0005-0000-0000-00003E600000}"/>
    <cellStyle name="Normal 4 11 4 3 4 3" xfId="33476" xr:uid="{00000000-0005-0000-0000-00003F600000}"/>
    <cellStyle name="Normal 4 11 4 3 5" xfId="15519" xr:uid="{00000000-0005-0000-0000-000040600000}"/>
    <cellStyle name="Normal 4 11 4 3 5 2" xfId="42431" xr:uid="{00000000-0005-0000-0000-000041600000}"/>
    <cellStyle name="Normal 4 11 4 3 6" xfId="28997" xr:uid="{00000000-0005-0000-0000-000042600000}"/>
    <cellStyle name="Normal 4 11 4 4" xfId="3204" xr:uid="{00000000-0005-0000-0000-000043600000}"/>
    <cellStyle name="Normal 4 11 4 4 2" xfId="12161" xr:uid="{00000000-0005-0000-0000-000044600000}"/>
    <cellStyle name="Normal 4 11 4 4 2 2" xfId="25595" xr:uid="{00000000-0005-0000-0000-000045600000}"/>
    <cellStyle name="Normal 4 11 4 4 2 2 2" xfId="52507" xr:uid="{00000000-0005-0000-0000-000046600000}"/>
    <cellStyle name="Normal 4 11 4 4 2 3" xfId="39073" xr:uid="{00000000-0005-0000-0000-000047600000}"/>
    <cellStyle name="Normal 4 11 4 4 3" xfId="7683" xr:uid="{00000000-0005-0000-0000-000048600000}"/>
    <cellStyle name="Normal 4 11 4 4 3 2" xfId="21117" xr:uid="{00000000-0005-0000-0000-000049600000}"/>
    <cellStyle name="Normal 4 11 4 4 3 2 2" xfId="48029" xr:uid="{00000000-0005-0000-0000-00004A600000}"/>
    <cellStyle name="Normal 4 11 4 4 3 3" xfId="34595" xr:uid="{00000000-0005-0000-0000-00004B600000}"/>
    <cellStyle name="Normal 4 11 4 4 4" xfId="16638" xr:uid="{00000000-0005-0000-0000-00004C600000}"/>
    <cellStyle name="Normal 4 11 4 4 4 2" xfId="43550" xr:uid="{00000000-0005-0000-0000-00004D600000}"/>
    <cellStyle name="Normal 4 11 4 4 5" xfId="30116" xr:uid="{00000000-0005-0000-0000-00004E600000}"/>
    <cellStyle name="Normal 4 11 4 5" xfId="9924" xr:uid="{00000000-0005-0000-0000-00004F600000}"/>
    <cellStyle name="Normal 4 11 4 5 2" xfId="23358" xr:uid="{00000000-0005-0000-0000-000050600000}"/>
    <cellStyle name="Normal 4 11 4 5 2 2" xfId="50270" xr:uid="{00000000-0005-0000-0000-000051600000}"/>
    <cellStyle name="Normal 4 11 4 5 3" xfId="36836" xr:uid="{00000000-0005-0000-0000-000052600000}"/>
    <cellStyle name="Normal 4 11 4 6" xfId="5446" xr:uid="{00000000-0005-0000-0000-000053600000}"/>
    <cellStyle name="Normal 4 11 4 6 2" xfId="18880" xr:uid="{00000000-0005-0000-0000-000054600000}"/>
    <cellStyle name="Normal 4 11 4 6 2 2" xfId="45792" xr:uid="{00000000-0005-0000-0000-000055600000}"/>
    <cellStyle name="Normal 4 11 4 6 3" xfId="32358" xr:uid="{00000000-0005-0000-0000-000056600000}"/>
    <cellStyle name="Normal 4 11 4 7" xfId="14401" xr:uid="{00000000-0005-0000-0000-000057600000}"/>
    <cellStyle name="Normal 4 11 4 7 2" xfId="41313" xr:uid="{00000000-0005-0000-0000-000058600000}"/>
    <cellStyle name="Normal 4 11 4 8" xfId="27879" xr:uid="{00000000-0005-0000-0000-000059600000}"/>
    <cellStyle name="Normal 4 11 5" xfId="1191" xr:uid="{00000000-0005-0000-0000-00005A600000}"/>
    <cellStyle name="Normal 4 11 5 2" xfId="2309" xr:uid="{00000000-0005-0000-0000-00005B600000}"/>
    <cellStyle name="Normal 4 11 5 2 2" xfId="4546" xr:uid="{00000000-0005-0000-0000-00005C600000}"/>
    <cellStyle name="Normal 4 11 5 2 2 2" xfId="13503" xr:uid="{00000000-0005-0000-0000-00005D600000}"/>
    <cellStyle name="Normal 4 11 5 2 2 2 2" xfId="26937" xr:uid="{00000000-0005-0000-0000-00005E600000}"/>
    <cellStyle name="Normal 4 11 5 2 2 2 2 2" xfId="53849" xr:uid="{00000000-0005-0000-0000-00005F600000}"/>
    <cellStyle name="Normal 4 11 5 2 2 2 3" xfId="40415" xr:uid="{00000000-0005-0000-0000-000060600000}"/>
    <cellStyle name="Normal 4 11 5 2 2 3" xfId="9025" xr:uid="{00000000-0005-0000-0000-000061600000}"/>
    <cellStyle name="Normal 4 11 5 2 2 3 2" xfId="22459" xr:uid="{00000000-0005-0000-0000-000062600000}"/>
    <cellStyle name="Normal 4 11 5 2 2 3 2 2" xfId="49371" xr:uid="{00000000-0005-0000-0000-000063600000}"/>
    <cellStyle name="Normal 4 11 5 2 2 3 3" xfId="35937" xr:uid="{00000000-0005-0000-0000-000064600000}"/>
    <cellStyle name="Normal 4 11 5 2 2 4" xfId="17980" xr:uid="{00000000-0005-0000-0000-000065600000}"/>
    <cellStyle name="Normal 4 11 5 2 2 4 2" xfId="44892" xr:uid="{00000000-0005-0000-0000-000066600000}"/>
    <cellStyle name="Normal 4 11 5 2 2 5" xfId="31458" xr:uid="{00000000-0005-0000-0000-000067600000}"/>
    <cellStyle name="Normal 4 11 5 2 3" xfId="11266" xr:uid="{00000000-0005-0000-0000-000068600000}"/>
    <cellStyle name="Normal 4 11 5 2 3 2" xfId="24700" xr:uid="{00000000-0005-0000-0000-000069600000}"/>
    <cellStyle name="Normal 4 11 5 2 3 2 2" xfId="51612" xr:uid="{00000000-0005-0000-0000-00006A600000}"/>
    <cellStyle name="Normal 4 11 5 2 3 3" xfId="38178" xr:uid="{00000000-0005-0000-0000-00006B600000}"/>
    <cellStyle name="Normal 4 11 5 2 4" xfId="6788" xr:uid="{00000000-0005-0000-0000-00006C600000}"/>
    <cellStyle name="Normal 4 11 5 2 4 2" xfId="20222" xr:uid="{00000000-0005-0000-0000-00006D600000}"/>
    <cellStyle name="Normal 4 11 5 2 4 2 2" xfId="47134" xr:uid="{00000000-0005-0000-0000-00006E600000}"/>
    <cellStyle name="Normal 4 11 5 2 4 3" xfId="33700" xr:uid="{00000000-0005-0000-0000-00006F600000}"/>
    <cellStyle name="Normal 4 11 5 2 5" xfId="15743" xr:uid="{00000000-0005-0000-0000-000070600000}"/>
    <cellStyle name="Normal 4 11 5 2 5 2" xfId="42655" xr:uid="{00000000-0005-0000-0000-000071600000}"/>
    <cellStyle name="Normal 4 11 5 2 6" xfId="29221" xr:uid="{00000000-0005-0000-0000-000072600000}"/>
    <cellStyle name="Normal 4 11 5 3" xfId="3428" xr:uid="{00000000-0005-0000-0000-000073600000}"/>
    <cellStyle name="Normal 4 11 5 3 2" xfId="12385" xr:uid="{00000000-0005-0000-0000-000074600000}"/>
    <cellStyle name="Normal 4 11 5 3 2 2" xfId="25819" xr:uid="{00000000-0005-0000-0000-000075600000}"/>
    <cellStyle name="Normal 4 11 5 3 2 2 2" xfId="52731" xr:uid="{00000000-0005-0000-0000-000076600000}"/>
    <cellStyle name="Normal 4 11 5 3 2 3" xfId="39297" xr:uid="{00000000-0005-0000-0000-000077600000}"/>
    <cellStyle name="Normal 4 11 5 3 3" xfId="7907" xr:uid="{00000000-0005-0000-0000-000078600000}"/>
    <cellStyle name="Normal 4 11 5 3 3 2" xfId="21341" xr:uid="{00000000-0005-0000-0000-000079600000}"/>
    <cellStyle name="Normal 4 11 5 3 3 2 2" xfId="48253" xr:uid="{00000000-0005-0000-0000-00007A600000}"/>
    <cellStyle name="Normal 4 11 5 3 3 3" xfId="34819" xr:uid="{00000000-0005-0000-0000-00007B600000}"/>
    <cellStyle name="Normal 4 11 5 3 4" xfId="16862" xr:uid="{00000000-0005-0000-0000-00007C600000}"/>
    <cellStyle name="Normal 4 11 5 3 4 2" xfId="43774" xr:uid="{00000000-0005-0000-0000-00007D600000}"/>
    <cellStyle name="Normal 4 11 5 3 5" xfId="30340" xr:uid="{00000000-0005-0000-0000-00007E600000}"/>
    <cellStyle name="Normal 4 11 5 4" xfId="10148" xr:uid="{00000000-0005-0000-0000-00007F600000}"/>
    <cellStyle name="Normal 4 11 5 4 2" xfId="23582" xr:uid="{00000000-0005-0000-0000-000080600000}"/>
    <cellStyle name="Normal 4 11 5 4 2 2" xfId="50494" xr:uid="{00000000-0005-0000-0000-000081600000}"/>
    <cellStyle name="Normal 4 11 5 4 3" xfId="37060" xr:uid="{00000000-0005-0000-0000-000082600000}"/>
    <cellStyle name="Normal 4 11 5 5" xfId="5670" xr:uid="{00000000-0005-0000-0000-000083600000}"/>
    <cellStyle name="Normal 4 11 5 5 2" xfId="19104" xr:uid="{00000000-0005-0000-0000-000084600000}"/>
    <cellStyle name="Normal 4 11 5 5 2 2" xfId="46016" xr:uid="{00000000-0005-0000-0000-000085600000}"/>
    <cellStyle name="Normal 4 11 5 5 3" xfId="32582" xr:uid="{00000000-0005-0000-0000-000086600000}"/>
    <cellStyle name="Normal 4 11 5 6" xfId="14625" xr:uid="{00000000-0005-0000-0000-000087600000}"/>
    <cellStyle name="Normal 4 11 5 6 2" xfId="41537" xr:uid="{00000000-0005-0000-0000-000088600000}"/>
    <cellStyle name="Normal 4 11 5 7" xfId="28103" xr:uid="{00000000-0005-0000-0000-000089600000}"/>
    <cellStyle name="Normal 4 11 6" xfId="1414" xr:uid="{00000000-0005-0000-0000-00008A600000}"/>
    <cellStyle name="Normal 4 11 6 2" xfId="2532" xr:uid="{00000000-0005-0000-0000-00008B600000}"/>
    <cellStyle name="Normal 4 11 6 2 2" xfId="4769" xr:uid="{00000000-0005-0000-0000-00008C600000}"/>
    <cellStyle name="Normal 4 11 6 2 2 2" xfId="13726" xr:uid="{00000000-0005-0000-0000-00008D600000}"/>
    <cellStyle name="Normal 4 11 6 2 2 2 2" xfId="27160" xr:uid="{00000000-0005-0000-0000-00008E600000}"/>
    <cellStyle name="Normal 4 11 6 2 2 2 2 2" xfId="54072" xr:uid="{00000000-0005-0000-0000-00008F600000}"/>
    <cellStyle name="Normal 4 11 6 2 2 2 3" xfId="40638" xr:uid="{00000000-0005-0000-0000-000090600000}"/>
    <cellStyle name="Normal 4 11 6 2 2 3" xfId="9248" xr:uid="{00000000-0005-0000-0000-000091600000}"/>
    <cellStyle name="Normal 4 11 6 2 2 3 2" xfId="22682" xr:uid="{00000000-0005-0000-0000-000092600000}"/>
    <cellStyle name="Normal 4 11 6 2 2 3 2 2" xfId="49594" xr:uid="{00000000-0005-0000-0000-000093600000}"/>
    <cellStyle name="Normal 4 11 6 2 2 3 3" xfId="36160" xr:uid="{00000000-0005-0000-0000-000094600000}"/>
    <cellStyle name="Normal 4 11 6 2 2 4" xfId="18203" xr:uid="{00000000-0005-0000-0000-000095600000}"/>
    <cellStyle name="Normal 4 11 6 2 2 4 2" xfId="45115" xr:uid="{00000000-0005-0000-0000-000096600000}"/>
    <cellStyle name="Normal 4 11 6 2 2 5" xfId="31681" xr:uid="{00000000-0005-0000-0000-000097600000}"/>
    <cellStyle name="Normal 4 11 6 2 3" xfId="11489" xr:uid="{00000000-0005-0000-0000-000098600000}"/>
    <cellStyle name="Normal 4 11 6 2 3 2" xfId="24923" xr:uid="{00000000-0005-0000-0000-000099600000}"/>
    <cellStyle name="Normal 4 11 6 2 3 2 2" xfId="51835" xr:uid="{00000000-0005-0000-0000-00009A600000}"/>
    <cellStyle name="Normal 4 11 6 2 3 3" xfId="38401" xr:uid="{00000000-0005-0000-0000-00009B600000}"/>
    <cellStyle name="Normal 4 11 6 2 4" xfId="7011" xr:uid="{00000000-0005-0000-0000-00009C600000}"/>
    <cellStyle name="Normal 4 11 6 2 4 2" xfId="20445" xr:uid="{00000000-0005-0000-0000-00009D600000}"/>
    <cellStyle name="Normal 4 11 6 2 4 2 2" xfId="47357" xr:uid="{00000000-0005-0000-0000-00009E600000}"/>
    <cellStyle name="Normal 4 11 6 2 4 3" xfId="33923" xr:uid="{00000000-0005-0000-0000-00009F600000}"/>
    <cellStyle name="Normal 4 11 6 2 5" xfId="15966" xr:uid="{00000000-0005-0000-0000-0000A0600000}"/>
    <cellStyle name="Normal 4 11 6 2 5 2" xfId="42878" xr:uid="{00000000-0005-0000-0000-0000A1600000}"/>
    <cellStyle name="Normal 4 11 6 2 6" xfId="29444" xr:uid="{00000000-0005-0000-0000-0000A2600000}"/>
    <cellStyle name="Normal 4 11 6 3" xfId="3651" xr:uid="{00000000-0005-0000-0000-0000A3600000}"/>
    <cellStyle name="Normal 4 11 6 3 2" xfId="12608" xr:uid="{00000000-0005-0000-0000-0000A4600000}"/>
    <cellStyle name="Normal 4 11 6 3 2 2" xfId="26042" xr:uid="{00000000-0005-0000-0000-0000A5600000}"/>
    <cellStyle name="Normal 4 11 6 3 2 2 2" xfId="52954" xr:uid="{00000000-0005-0000-0000-0000A6600000}"/>
    <cellStyle name="Normal 4 11 6 3 2 3" xfId="39520" xr:uid="{00000000-0005-0000-0000-0000A7600000}"/>
    <cellStyle name="Normal 4 11 6 3 3" xfId="8130" xr:uid="{00000000-0005-0000-0000-0000A8600000}"/>
    <cellStyle name="Normal 4 11 6 3 3 2" xfId="21564" xr:uid="{00000000-0005-0000-0000-0000A9600000}"/>
    <cellStyle name="Normal 4 11 6 3 3 2 2" xfId="48476" xr:uid="{00000000-0005-0000-0000-0000AA600000}"/>
    <cellStyle name="Normal 4 11 6 3 3 3" xfId="35042" xr:uid="{00000000-0005-0000-0000-0000AB600000}"/>
    <cellStyle name="Normal 4 11 6 3 4" xfId="17085" xr:uid="{00000000-0005-0000-0000-0000AC600000}"/>
    <cellStyle name="Normal 4 11 6 3 4 2" xfId="43997" xr:uid="{00000000-0005-0000-0000-0000AD600000}"/>
    <cellStyle name="Normal 4 11 6 3 5" xfId="30563" xr:uid="{00000000-0005-0000-0000-0000AE600000}"/>
    <cellStyle name="Normal 4 11 6 4" xfId="10371" xr:uid="{00000000-0005-0000-0000-0000AF600000}"/>
    <cellStyle name="Normal 4 11 6 4 2" xfId="23805" xr:uid="{00000000-0005-0000-0000-0000B0600000}"/>
    <cellStyle name="Normal 4 11 6 4 2 2" xfId="50717" xr:uid="{00000000-0005-0000-0000-0000B1600000}"/>
    <cellStyle name="Normal 4 11 6 4 3" xfId="37283" xr:uid="{00000000-0005-0000-0000-0000B2600000}"/>
    <cellStyle name="Normal 4 11 6 5" xfId="5893" xr:uid="{00000000-0005-0000-0000-0000B3600000}"/>
    <cellStyle name="Normal 4 11 6 5 2" xfId="19327" xr:uid="{00000000-0005-0000-0000-0000B4600000}"/>
    <cellStyle name="Normal 4 11 6 5 2 2" xfId="46239" xr:uid="{00000000-0005-0000-0000-0000B5600000}"/>
    <cellStyle name="Normal 4 11 6 5 3" xfId="32805" xr:uid="{00000000-0005-0000-0000-0000B6600000}"/>
    <cellStyle name="Normal 4 11 6 6" xfId="14848" xr:uid="{00000000-0005-0000-0000-0000B7600000}"/>
    <cellStyle name="Normal 4 11 6 6 2" xfId="41760" xr:uid="{00000000-0005-0000-0000-0000B8600000}"/>
    <cellStyle name="Normal 4 11 6 7" xfId="28326" xr:uid="{00000000-0005-0000-0000-0000B9600000}"/>
    <cellStyle name="Normal 4 11 7" xfId="1862" xr:uid="{00000000-0005-0000-0000-0000BA600000}"/>
    <cellStyle name="Normal 4 11 7 2" xfId="4099" xr:uid="{00000000-0005-0000-0000-0000BB600000}"/>
    <cellStyle name="Normal 4 11 7 2 2" xfId="13056" xr:uid="{00000000-0005-0000-0000-0000BC600000}"/>
    <cellStyle name="Normal 4 11 7 2 2 2" xfId="26490" xr:uid="{00000000-0005-0000-0000-0000BD600000}"/>
    <cellStyle name="Normal 4 11 7 2 2 2 2" xfId="53402" xr:uid="{00000000-0005-0000-0000-0000BE600000}"/>
    <cellStyle name="Normal 4 11 7 2 2 3" xfId="39968" xr:uid="{00000000-0005-0000-0000-0000BF600000}"/>
    <cellStyle name="Normal 4 11 7 2 3" xfId="8578" xr:uid="{00000000-0005-0000-0000-0000C0600000}"/>
    <cellStyle name="Normal 4 11 7 2 3 2" xfId="22012" xr:uid="{00000000-0005-0000-0000-0000C1600000}"/>
    <cellStyle name="Normal 4 11 7 2 3 2 2" xfId="48924" xr:uid="{00000000-0005-0000-0000-0000C2600000}"/>
    <cellStyle name="Normal 4 11 7 2 3 3" xfId="35490" xr:uid="{00000000-0005-0000-0000-0000C3600000}"/>
    <cellStyle name="Normal 4 11 7 2 4" xfId="17533" xr:uid="{00000000-0005-0000-0000-0000C4600000}"/>
    <cellStyle name="Normal 4 11 7 2 4 2" xfId="44445" xr:uid="{00000000-0005-0000-0000-0000C5600000}"/>
    <cellStyle name="Normal 4 11 7 2 5" xfId="31011" xr:uid="{00000000-0005-0000-0000-0000C6600000}"/>
    <cellStyle name="Normal 4 11 7 3" xfId="10819" xr:uid="{00000000-0005-0000-0000-0000C7600000}"/>
    <cellStyle name="Normal 4 11 7 3 2" xfId="24253" xr:uid="{00000000-0005-0000-0000-0000C8600000}"/>
    <cellStyle name="Normal 4 11 7 3 2 2" xfId="51165" xr:uid="{00000000-0005-0000-0000-0000C9600000}"/>
    <cellStyle name="Normal 4 11 7 3 3" xfId="37731" xr:uid="{00000000-0005-0000-0000-0000CA600000}"/>
    <cellStyle name="Normal 4 11 7 4" xfId="6341" xr:uid="{00000000-0005-0000-0000-0000CB600000}"/>
    <cellStyle name="Normal 4 11 7 4 2" xfId="19775" xr:uid="{00000000-0005-0000-0000-0000CC600000}"/>
    <cellStyle name="Normal 4 11 7 4 2 2" xfId="46687" xr:uid="{00000000-0005-0000-0000-0000CD600000}"/>
    <cellStyle name="Normal 4 11 7 4 3" xfId="33253" xr:uid="{00000000-0005-0000-0000-0000CE600000}"/>
    <cellStyle name="Normal 4 11 7 5" xfId="15296" xr:uid="{00000000-0005-0000-0000-0000CF600000}"/>
    <cellStyle name="Normal 4 11 7 5 2" xfId="42208" xr:uid="{00000000-0005-0000-0000-0000D0600000}"/>
    <cellStyle name="Normal 4 11 7 6" xfId="28774" xr:uid="{00000000-0005-0000-0000-0000D1600000}"/>
    <cellStyle name="Normal 4 11 8" xfId="2981" xr:uid="{00000000-0005-0000-0000-0000D2600000}"/>
    <cellStyle name="Normal 4 11 8 2" xfId="11938" xr:uid="{00000000-0005-0000-0000-0000D3600000}"/>
    <cellStyle name="Normal 4 11 8 2 2" xfId="25372" xr:uid="{00000000-0005-0000-0000-0000D4600000}"/>
    <cellStyle name="Normal 4 11 8 2 2 2" xfId="52284" xr:uid="{00000000-0005-0000-0000-0000D5600000}"/>
    <cellStyle name="Normal 4 11 8 2 3" xfId="38850" xr:uid="{00000000-0005-0000-0000-0000D6600000}"/>
    <cellStyle name="Normal 4 11 8 3" xfId="7460" xr:uid="{00000000-0005-0000-0000-0000D7600000}"/>
    <cellStyle name="Normal 4 11 8 3 2" xfId="20894" xr:uid="{00000000-0005-0000-0000-0000D8600000}"/>
    <cellStyle name="Normal 4 11 8 3 2 2" xfId="47806" xr:uid="{00000000-0005-0000-0000-0000D9600000}"/>
    <cellStyle name="Normal 4 11 8 3 3" xfId="34372" xr:uid="{00000000-0005-0000-0000-0000DA600000}"/>
    <cellStyle name="Normal 4 11 8 4" xfId="16415" xr:uid="{00000000-0005-0000-0000-0000DB600000}"/>
    <cellStyle name="Normal 4 11 8 4 2" xfId="43327" xr:uid="{00000000-0005-0000-0000-0000DC600000}"/>
    <cellStyle name="Normal 4 11 8 5" xfId="29893" xr:uid="{00000000-0005-0000-0000-0000DD600000}"/>
    <cellStyle name="Normal 4 11 9" xfId="9701" xr:uid="{00000000-0005-0000-0000-0000DE600000}"/>
    <cellStyle name="Normal 4 11 9 2" xfId="23135" xr:uid="{00000000-0005-0000-0000-0000DF600000}"/>
    <cellStyle name="Normal 4 11 9 2 2" xfId="50047" xr:uid="{00000000-0005-0000-0000-0000E0600000}"/>
    <cellStyle name="Normal 4 11 9 3" xfId="36613" xr:uid="{00000000-0005-0000-0000-0000E1600000}"/>
    <cellStyle name="Normal 4 12" xfId="797" xr:uid="{00000000-0005-0000-0000-0000E2600000}"/>
    <cellStyle name="Normal 4 12 10" xfId="27755" xr:uid="{00000000-0005-0000-0000-0000E3600000}"/>
    <cellStyle name="Normal 4 12 2" xfId="1065" xr:uid="{00000000-0005-0000-0000-0000E4600000}"/>
    <cellStyle name="Normal 4 12 2 2" xfId="1736" xr:uid="{00000000-0005-0000-0000-0000E5600000}"/>
    <cellStyle name="Normal 4 12 2 2 2" xfId="2854" xr:uid="{00000000-0005-0000-0000-0000E6600000}"/>
    <cellStyle name="Normal 4 12 2 2 2 2" xfId="5091" xr:uid="{00000000-0005-0000-0000-0000E7600000}"/>
    <cellStyle name="Normal 4 12 2 2 2 2 2" xfId="14048" xr:uid="{00000000-0005-0000-0000-0000E8600000}"/>
    <cellStyle name="Normal 4 12 2 2 2 2 2 2" xfId="27482" xr:uid="{00000000-0005-0000-0000-0000E9600000}"/>
    <cellStyle name="Normal 4 12 2 2 2 2 2 2 2" xfId="54394" xr:uid="{00000000-0005-0000-0000-0000EA600000}"/>
    <cellStyle name="Normal 4 12 2 2 2 2 2 3" xfId="40960" xr:uid="{00000000-0005-0000-0000-0000EB600000}"/>
    <cellStyle name="Normal 4 12 2 2 2 2 3" xfId="9570" xr:uid="{00000000-0005-0000-0000-0000EC600000}"/>
    <cellStyle name="Normal 4 12 2 2 2 2 3 2" xfId="23004" xr:uid="{00000000-0005-0000-0000-0000ED600000}"/>
    <cellStyle name="Normal 4 12 2 2 2 2 3 2 2" xfId="49916" xr:uid="{00000000-0005-0000-0000-0000EE600000}"/>
    <cellStyle name="Normal 4 12 2 2 2 2 3 3" xfId="36482" xr:uid="{00000000-0005-0000-0000-0000EF600000}"/>
    <cellStyle name="Normal 4 12 2 2 2 2 4" xfId="18525" xr:uid="{00000000-0005-0000-0000-0000F0600000}"/>
    <cellStyle name="Normal 4 12 2 2 2 2 4 2" xfId="45437" xr:uid="{00000000-0005-0000-0000-0000F1600000}"/>
    <cellStyle name="Normal 4 12 2 2 2 2 5" xfId="32003" xr:uid="{00000000-0005-0000-0000-0000F2600000}"/>
    <cellStyle name="Normal 4 12 2 2 2 3" xfId="11811" xr:uid="{00000000-0005-0000-0000-0000F3600000}"/>
    <cellStyle name="Normal 4 12 2 2 2 3 2" xfId="25245" xr:uid="{00000000-0005-0000-0000-0000F4600000}"/>
    <cellStyle name="Normal 4 12 2 2 2 3 2 2" xfId="52157" xr:uid="{00000000-0005-0000-0000-0000F5600000}"/>
    <cellStyle name="Normal 4 12 2 2 2 3 3" xfId="38723" xr:uid="{00000000-0005-0000-0000-0000F6600000}"/>
    <cellStyle name="Normal 4 12 2 2 2 4" xfId="7333" xr:uid="{00000000-0005-0000-0000-0000F7600000}"/>
    <cellStyle name="Normal 4 12 2 2 2 4 2" xfId="20767" xr:uid="{00000000-0005-0000-0000-0000F8600000}"/>
    <cellStyle name="Normal 4 12 2 2 2 4 2 2" xfId="47679" xr:uid="{00000000-0005-0000-0000-0000F9600000}"/>
    <cellStyle name="Normal 4 12 2 2 2 4 3" xfId="34245" xr:uid="{00000000-0005-0000-0000-0000FA600000}"/>
    <cellStyle name="Normal 4 12 2 2 2 5" xfId="16288" xr:uid="{00000000-0005-0000-0000-0000FB600000}"/>
    <cellStyle name="Normal 4 12 2 2 2 5 2" xfId="43200" xr:uid="{00000000-0005-0000-0000-0000FC600000}"/>
    <cellStyle name="Normal 4 12 2 2 2 6" xfId="29766" xr:uid="{00000000-0005-0000-0000-0000FD600000}"/>
    <cellStyle name="Normal 4 12 2 2 3" xfId="3973" xr:uid="{00000000-0005-0000-0000-0000FE600000}"/>
    <cellStyle name="Normal 4 12 2 2 3 2" xfId="12930" xr:uid="{00000000-0005-0000-0000-0000FF600000}"/>
    <cellStyle name="Normal 4 12 2 2 3 2 2" xfId="26364" xr:uid="{00000000-0005-0000-0000-000000610000}"/>
    <cellStyle name="Normal 4 12 2 2 3 2 2 2" xfId="53276" xr:uid="{00000000-0005-0000-0000-000001610000}"/>
    <cellStyle name="Normal 4 12 2 2 3 2 3" xfId="39842" xr:uid="{00000000-0005-0000-0000-000002610000}"/>
    <cellStyle name="Normal 4 12 2 2 3 3" xfId="8452" xr:uid="{00000000-0005-0000-0000-000003610000}"/>
    <cellStyle name="Normal 4 12 2 2 3 3 2" xfId="21886" xr:uid="{00000000-0005-0000-0000-000004610000}"/>
    <cellStyle name="Normal 4 12 2 2 3 3 2 2" xfId="48798" xr:uid="{00000000-0005-0000-0000-000005610000}"/>
    <cellStyle name="Normal 4 12 2 2 3 3 3" xfId="35364" xr:uid="{00000000-0005-0000-0000-000006610000}"/>
    <cellStyle name="Normal 4 12 2 2 3 4" xfId="17407" xr:uid="{00000000-0005-0000-0000-000007610000}"/>
    <cellStyle name="Normal 4 12 2 2 3 4 2" xfId="44319" xr:uid="{00000000-0005-0000-0000-000008610000}"/>
    <cellStyle name="Normal 4 12 2 2 3 5" xfId="30885" xr:uid="{00000000-0005-0000-0000-000009610000}"/>
    <cellStyle name="Normal 4 12 2 2 4" xfId="10693" xr:uid="{00000000-0005-0000-0000-00000A610000}"/>
    <cellStyle name="Normal 4 12 2 2 4 2" xfId="24127" xr:uid="{00000000-0005-0000-0000-00000B610000}"/>
    <cellStyle name="Normal 4 12 2 2 4 2 2" xfId="51039" xr:uid="{00000000-0005-0000-0000-00000C610000}"/>
    <cellStyle name="Normal 4 12 2 2 4 3" xfId="37605" xr:uid="{00000000-0005-0000-0000-00000D610000}"/>
    <cellStyle name="Normal 4 12 2 2 5" xfId="6215" xr:uid="{00000000-0005-0000-0000-00000E610000}"/>
    <cellStyle name="Normal 4 12 2 2 5 2" xfId="19649" xr:uid="{00000000-0005-0000-0000-00000F610000}"/>
    <cellStyle name="Normal 4 12 2 2 5 2 2" xfId="46561" xr:uid="{00000000-0005-0000-0000-000010610000}"/>
    <cellStyle name="Normal 4 12 2 2 5 3" xfId="33127" xr:uid="{00000000-0005-0000-0000-000011610000}"/>
    <cellStyle name="Normal 4 12 2 2 6" xfId="15170" xr:uid="{00000000-0005-0000-0000-000012610000}"/>
    <cellStyle name="Normal 4 12 2 2 6 2" xfId="42082" xr:uid="{00000000-0005-0000-0000-000013610000}"/>
    <cellStyle name="Normal 4 12 2 2 7" xfId="28648" xr:uid="{00000000-0005-0000-0000-000014610000}"/>
    <cellStyle name="Normal 4 12 2 3" xfId="2184" xr:uid="{00000000-0005-0000-0000-000015610000}"/>
    <cellStyle name="Normal 4 12 2 3 2" xfId="4421" xr:uid="{00000000-0005-0000-0000-000016610000}"/>
    <cellStyle name="Normal 4 12 2 3 2 2" xfId="13378" xr:uid="{00000000-0005-0000-0000-000017610000}"/>
    <cellStyle name="Normal 4 12 2 3 2 2 2" xfId="26812" xr:uid="{00000000-0005-0000-0000-000018610000}"/>
    <cellStyle name="Normal 4 12 2 3 2 2 2 2" xfId="53724" xr:uid="{00000000-0005-0000-0000-000019610000}"/>
    <cellStyle name="Normal 4 12 2 3 2 2 3" xfId="40290" xr:uid="{00000000-0005-0000-0000-00001A610000}"/>
    <cellStyle name="Normal 4 12 2 3 2 3" xfId="8900" xr:uid="{00000000-0005-0000-0000-00001B610000}"/>
    <cellStyle name="Normal 4 12 2 3 2 3 2" xfId="22334" xr:uid="{00000000-0005-0000-0000-00001C610000}"/>
    <cellStyle name="Normal 4 12 2 3 2 3 2 2" xfId="49246" xr:uid="{00000000-0005-0000-0000-00001D610000}"/>
    <cellStyle name="Normal 4 12 2 3 2 3 3" xfId="35812" xr:uid="{00000000-0005-0000-0000-00001E610000}"/>
    <cellStyle name="Normal 4 12 2 3 2 4" xfId="17855" xr:uid="{00000000-0005-0000-0000-00001F610000}"/>
    <cellStyle name="Normal 4 12 2 3 2 4 2" xfId="44767" xr:uid="{00000000-0005-0000-0000-000020610000}"/>
    <cellStyle name="Normal 4 12 2 3 2 5" xfId="31333" xr:uid="{00000000-0005-0000-0000-000021610000}"/>
    <cellStyle name="Normal 4 12 2 3 3" xfId="11141" xr:uid="{00000000-0005-0000-0000-000022610000}"/>
    <cellStyle name="Normal 4 12 2 3 3 2" xfId="24575" xr:uid="{00000000-0005-0000-0000-000023610000}"/>
    <cellStyle name="Normal 4 12 2 3 3 2 2" xfId="51487" xr:uid="{00000000-0005-0000-0000-000024610000}"/>
    <cellStyle name="Normal 4 12 2 3 3 3" xfId="38053" xr:uid="{00000000-0005-0000-0000-000025610000}"/>
    <cellStyle name="Normal 4 12 2 3 4" xfId="6663" xr:uid="{00000000-0005-0000-0000-000026610000}"/>
    <cellStyle name="Normal 4 12 2 3 4 2" xfId="20097" xr:uid="{00000000-0005-0000-0000-000027610000}"/>
    <cellStyle name="Normal 4 12 2 3 4 2 2" xfId="47009" xr:uid="{00000000-0005-0000-0000-000028610000}"/>
    <cellStyle name="Normal 4 12 2 3 4 3" xfId="33575" xr:uid="{00000000-0005-0000-0000-000029610000}"/>
    <cellStyle name="Normal 4 12 2 3 5" xfId="15618" xr:uid="{00000000-0005-0000-0000-00002A610000}"/>
    <cellStyle name="Normal 4 12 2 3 5 2" xfId="42530" xr:uid="{00000000-0005-0000-0000-00002B610000}"/>
    <cellStyle name="Normal 4 12 2 3 6" xfId="29096" xr:uid="{00000000-0005-0000-0000-00002C610000}"/>
    <cellStyle name="Normal 4 12 2 4" xfId="3303" xr:uid="{00000000-0005-0000-0000-00002D610000}"/>
    <cellStyle name="Normal 4 12 2 4 2" xfId="12260" xr:uid="{00000000-0005-0000-0000-00002E610000}"/>
    <cellStyle name="Normal 4 12 2 4 2 2" xfId="25694" xr:uid="{00000000-0005-0000-0000-00002F610000}"/>
    <cellStyle name="Normal 4 12 2 4 2 2 2" xfId="52606" xr:uid="{00000000-0005-0000-0000-000030610000}"/>
    <cellStyle name="Normal 4 12 2 4 2 3" xfId="39172" xr:uid="{00000000-0005-0000-0000-000031610000}"/>
    <cellStyle name="Normal 4 12 2 4 3" xfId="7782" xr:uid="{00000000-0005-0000-0000-000032610000}"/>
    <cellStyle name="Normal 4 12 2 4 3 2" xfId="21216" xr:uid="{00000000-0005-0000-0000-000033610000}"/>
    <cellStyle name="Normal 4 12 2 4 3 2 2" xfId="48128" xr:uid="{00000000-0005-0000-0000-000034610000}"/>
    <cellStyle name="Normal 4 12 2 4 3 3" xfId="34694" xr:uid="{00000000-0005-0000-0000-000035610000}"/>
    <cellStyle name="Normal 4 12 2 4 4" xfId="16737" xr:uid="{00000000-0005-0000-0000-000036610000}"/>
    <cellStyle name="Normal 4 12 2 4 4 2" xfId="43649" xr:uid="{00000000-0005-0000-0000-000037610000}"/>
    <cellStyle name="Normal 4 12 2 4 5" xfId="30215" xr:uid="{00000000-0005-0000-0000-000038610000}"/>
    <cellStyle name="Normal 4 12 2 5" xfId="10023" xr:uid="{00000000-0005-0000-0000-000039610000}"/>
    <cellStyle name="Normal 4 12 2 5 2" xfId="23457" xr:uid="{00000000-0005-0000-0000-00003A610000}"/>
    <cellStyle name="Normal 4 12 2 5 2 2" xfId="50369" xr:uid="{00000000-0005-0000-0000-00003B610000}"/>
    <cellStyle name="Normal 4 12 2 5 3" xfId="36935" xr:uid="{00000000-0005-0000-0000-00003C610000}"/>
    <cellStyle name="Normal 4 12 2 6" xfId="5545" xr:uid="{00000000-0005-0000-0000-00003D610000}"/>
    <cellStyle name="Normal 4 12 2 6 2" xfId="18979" xr:uid="{00000000-0005-0000-0000-00003E610000}"/>
    <cellStyle name="Normal 4 12 2 6 2 2" xfId="45891" xr:uid="{00000000-0005-0000-0000-00003F610000}"/>
    <cellStyle name="Normal 4 12 2 6 3" xfId="32457" xr:uid="{00000000-0005-0000-0000-000040610000}"/>
    <cellStyle name="Normal 4 12 2 7" xfId="14500" xr:uid="{00000000-0005-0000-0000-000041610000}"/>
    <cellStyle name="Normal 4 12 2 7 2" xfId="41412" xr:uid="{00000000-0005-0000-0000-000042610000}"/>
    <cellStyle name="Normal 4 12 2 8" xfId="27978" xr:uid="{00000000-0005-0000-0000-000043610000}"/>
    <cellStyle name="Normal 4 12 3" xfId="1290" xr:uid="{00000000-0005-0000-0000-000044610000}"/>
    <cellStyle name="Normal 4 12 3 2" xfId="2408" xr:uid="{00000000-0005-0000-0000-000045610000}"/>
    <cellStyle name="Normal 4 12 3 2 2" xfId="4645" xr:uid="{00000000-0005-0000-0000-000046610000}"/>
    <cellStyle name="Normal 4 12 3 2 2 2" xfId="13602" xr:uid="{00000000-0005-0000-0000-000047610000}"/>
    <cellStyle name="Normal 4 12 3 2 2 2 2" xfId="27036" xr:uid="{00000000-0005-0000-0000-000048610000}"/>
    <cellStyle name="Normal 4 12 3 2 2 2 2 2" xfId="53948" xr:uid="{00000000-0005-0000-0000-000049610000}"/>
    <cellStyle name="Normal 4 12 3 2 2 2 3" xfId="40514" xr:uid="{00000000-0005-0000-0000-00004A610000}"/>
    <cellStyle name="Normal 4 12 3 2 2 3" xfId="9124" xr:uid="{00000000-0005-0000-0000-00004B610000}"/>
    <cellStyle name="Normal 4 12 3 2 2 3 2" xfId="22558" xr:uid="{00000000-0005-0000-0000-00004C610000}"/>
    <cellStyle name="Normal 4 12 3 2 2 3 2 2" xfId="49470" xr:uid="{00000000-0005-0000-0000-00004D610000}"/>
    <cellStyle name="Normal 4 12 3 2 2 3 3" xfId="36036" xr:uid="{00000000-0005-0000-0000-00004E610000}"/>
    <cellStyle name="Normal 4 12 3 2 2 4" xfId="18079" xr:uid="{00000000-0005-0000-0000-00004F610000}"/>
    <cellStyle name="Normal 4 12 3 2 2 4 2" xfId="44991" xr:uid="{00000000-0005-0000-0000-000050610000}"/>
    <cellStyle name="Normal 4 12 3 2 2 5" xfId="31557" xr:uid="{00000000-0005-0000-0000-000051610000}"/>
    <cellStyle name="Normal 4 12 3 2 3" xfId="11365" xr:uid="{00000000-0005-0000-0000-000052610000}"/>
    <cellStyle name="Normal 4 12 3 2 3 2" xfId="24799" xr:uid="{00000000-0005-0000-0000-000053610000}"/>
    <cellStyle name="Normal 4 12 3 2 3 2 2" xfId="51711" xr:uid="{00000000-0005-0000-0000-000054610000}"/>
    <cellStyle name="Normal 4 12 3 2 3 3" xfId="38277" xr:uid="{00000000-0005-0000-0000-000055610000}"/>
    <cellStyle name="Normal 4 12 3 2 4" xfId="6887" xr:uid="{00000000-0005-0000-0000-000056610000}"/>
    <cellStyle name="Normal 4 12 3 2 4 2" xfId="20321" xr:uid="{00000000-0005-0000-0000-000057610000}"/>
    <cellStyle name="Normal 4 12 3 2 4 2 2" xfId="47233" xr:uid="{00000000-0005-0000-0000-000058610000}"/>
    <cellStyle name="Normal 4 12 3 2 4 3" xfId="33799" xr:uid="{00000000-0005-0000-0000-000059610000}"/>
    <cellStyle name="Normal 4 12 3 2 5" xfId="15842" xr:uid="{00000000-0005-0000-0000-00005A610000}"/>
    <cellStyle name="Normal 4 12 3 2 5 2" xfId="42754" xr:uid="{00000000-0005-0000-0000-00005B610000}"/>
    <cellStyle name="Normal 4 12 3 2 6" xfId="29320" xr:uid="{00000000-0005-0000-0000-00005C610000}"/>
    <cellStyle name="Normal 4 12 3 3" xfId="3527" xr:uid="{00000000-0005-0000-0000-00005D610000}"/>
    <cellStyle name="Normal 4 12 3 3 2" xfId="12484" xr:uid="{00000000-0005-0000-0000-00005E610000}"/>
    <cellStyle name="Normal 4 12 3 3 2 2" xfId="25918" xr:uid="{00000000-0005-0000-0000-00005F610000}"/>
    <cellStyle name="Normal 4 12 3 3 2 2 2" xfId="52830" xr:uid="{00000000-0005-0000-0000-000060610000}"/>
    <cellStyle name="Normal 4 12 3 3 2 3" xfId="39396" xr:uid="{00000000-0005-0000-0000-000061610000}"/>
    <cellStyle name="Normal 4 12 3 3 3" xfId="8006" xr:uid="{00000000-0005-0000-0000-000062610000}"/>
    <cellStyle name="Normal 4 12 3 3 3 2" xfId="21440" xr:uid="{00000000-0005-0000-0000-000063610000}"/>
    <cellStyle name="Normal 4 12 3 3 3 2 2" xfId="48352" xr:uid="{00000000-0005-0000-0000-000064610000}"/>
    <cellStyle name="Normal 4 12 3 3 3 3" xfId="34918" xr:uid="{00000000-0005-0000-0000-000065610000}"/>
    <cellStyle name="Normal 4 12 3 3 4" xfId="16961" xr:uid="{00000000-0005-0000-0000-000066610000}"/>
    <cellStyle name="Normal 4 12 3 3 4 2" xfId="43873" xr:uid="{00000000-0005-0000-0000-000067610000}"/>
    <cellStyle name="Normal 4 12 3 3 5" xfId="30439" xr:uid="{00000000-0005-0000-0000-000068610000}"/>
    <cellStyle name="Normal 4 12 3 4" xfId="10247" xr:uid="{00000000-0005-0000-0000-000069610000}"/>
    <cellStyle name="Normal 4 12 3 4 2" xfId="23681" xr:uid="{00000000-0005-0000-0000-00006A610000}"/>
    <cellStyle name="Normal 4 12 3 4 2 2" xfId="50593" xr:uid="{00000000-0005-0000-0000-00006B610000}"/>
    <cellStyle name="Normal 4 12 3 4 3" xfId="37159" xr:uid="{00000000-0005-0000-0000-00006C610000}"/>
    <cellStyle name="Normal 4 12 3 5" xfId="5769" xr:uid="{00000000-0005-0000-0000-00006D610000}"/>
    <cellStyle name="Normal 4 12 3 5 2" xfId="19203" xr:uid="{00000000-0005-0000-0000-00006E610000}"/>
    <cellStyle name="Normal 4 12 3 5 2 2" xfId="46115" xr:uid="{00000000-0005-0000-0000-00006F610000}"/>
    <cellStyle name="Normal 4 12 3 5 3" xfId="32681" xr:uid="{00000000-0005-0000-0000-000070610000}"/>
    <cellStyle name="Normal 4 12 3 6" xfId="14724" xr:uid="{00000000-0005-0000-0000-000071610000}"/>
    <cellStyle name="Normal 4 12 3 6 2" xfId="41636" xr:uid="{00000000-0005-0000-0000-000072610000}"/>
    <cellStyle name="Normal 4 12 3 7" xfId="28202" xr:uid="{00000000-0005-0000-0000-000073610000}"/>
    <cellStyle name="Normal 4 12 4" xfId="1513" xr:uid="{00000000-0005-0000-0000-000074610000}"/>
    <cellStyle name="Normal 4 12 4 2" xfId="2631" xr:uid="{00000000-0005-0000-0000-000075610000}"/>
    <cellStyle name="Normal 4 12 4 2 2" xfId="4868" xr:uid="{00000000-0005-0000-0000-000076610000}"/>
    <cellStyle name="Normal 4 12 4 2 2 2" xfId="13825" xr:uid="{00000000-0005-0000-0000-000077610000}"/>
    <cellStyle name="Normal 4 12 4 2 2 2 2" xfId="27259" xr:uid="{00000000-0005-0000-0000-000078610000}"/>
    <cellStyle name="Normal 4 12 4 2 2 2 2 2" xfId="54171" xr:uid="{00000000-0005-0000-0000-000079610000}"/>
    <cellStyle name="Normal 4 12 4 2 2 2 3" xfId="40737" xr:uid="{00000000-0005-0000-0000-00007A610000}"/>
    <cellStyle name="Normal 4 12 4 2 2 3" xfId="9347" xr:uid="{00000000-0005-0000-0000-00007B610000}"/>
    <cellStyle name="Normal 4 12 4 2 2 3 2" xfId="22781" xr:uid="{00000000-0005-0000-0000-00007C610000}"/>
    <cellStyle name="Normal 4 12 4 2 2 3 2 2" xfId="49693" xr:uid="{00000000-0005-0000-0000-00007D610000}"/>
    <cellStyle name="Normal 4 12 4 2 2 3 3" xfId="36259" xr:uid="{00000000-0005-0000-0000-00007E610000}"/>
    <cellStyle name="Normal 4 12 4 2 2 4" xfId="18302" xr:uid="{00000000-0005-0000-0000-00007F610000}"/>
    <cellStyle name="Normal 4 12 4 2 2 4 2" xfId="45214" xr:uid="{00000000-0005-0000-0000-000080610000}"/>
    <cellStyle name="Normal 4 12 4 2 2 5" xfId="31780" xr:uid="{00000000-0005-0000-0000-000081610000}"/>
    <cellStyle name="Normal 4 12 4 2 3" xfId="11588" xr:uid="{00000000-0005-0000-0000-000082610000}"/>
    <cellStyle name="Normal 4 12 4 2 3 2" xfId="25022" xr:uid="{00000000-0005-0000-0000-000083610000}"/>
    <cellStyle name="Normal 4 12 4 2 3 2 2" xfId="51934" xr:uid="{00000000-0005-0000-0000-000084610000}"/>
    <cellStyle name="Normal 4 12 4 2 3 3" xfId="38500" xr:uid="{00000000-0005-0000-0000-000085610000}"/>
    <cellStyle name="Normal 4 12 4 2 4" xfId="7110" xr:uid="{00000000-0005-0000-0000-000086610000}"/>
    <cellStyle name="Normal 4 12 4 2 4 2" xfId="20544" xr:uid="{00000000-0005-0000-0000-000087610000}"/>
    <cellStyle name="Normal 4 12 4 2 4 2 2" xfId="47456" xr:uid="{00000000-0005-0000-0000-000088610000}"/>
    <cellStyle name="Normal 4 12 4 2 4 3" xfId="34022" xr:uid="{00000000-0005-0000-0000-000089610000}"/>
    <cellStyle name="Normal 4 12 4 2 5" xfId="16065" xr:uid="{00000000-0005-0000-0000-00008A610000}"/>
    <cellStyle name="Normal 4 12 4 2 5 2" xfId="42977" xr:uid="{00000000-0005-0000-0000-00008B610000}"/>
    <cellStyle name="Normal 4 12 4 2 6" xfId="29543" xr:uid="{00000000-0005-0000-0000-00008C610000}"/>
    <cellStyle name="Normal 4 12 4 3" xfId="3750" xr:uid="{00000000-0005-0000-0000-00008D610000}"/>
    <cellStyle name="Normal 4 12 4 3 2" xfId="12707" xr:uid="{00000000-0005-0000-0000-00008E610000}"/>
    <cellStyle name="Normal 4 12 4 3 2 2" xfId="26141" xr:uid="{00000000-0005-0000-0000-00008F610000}"/>
    <cellStyle name="Normal 4 12 4 3 2 2 2" xfId="53053" xr:uid="{00000000-0005-0000-0000-000090610000}"/>
    <cellStyle name="Normal 4 12 4 3 2 3" xfId="39619" xr:uid="{00000000-0005-0000-0000-000091610000}"/>
    <cellStyle name="Normal 4 12 4 3 3" xfId="8229" xr:uid="{00000000-0005-0000-0000-000092610000}"/>
    <cellStyle name="Normal 4 12 4 3 3 2" xfId="21663" xr:uid="{00000000-0005-0000-0000-000093610000}"/>
    <cellStyle name="Normal 4 12 4 3 3 2 2" xfId="48575" xr:uid="{00000000-0005-0000-0000-000094610000}"/>
    <cellStyle name="Normal 4 12 4 3 3 3" xfId="35141" xr:uid="{00000000-0005-0000-0000-000095610000}"/>
    <cellStyle name="Normal 4 12 4 3 4" xfId="17184" xr:uid="{00000000-0005-0000-0000-000096610000}"/>
    <cellStyle name="Normal 4 12 4 3 4 2" xfId="44096" xr:uid="{00000000-0005-0000-0000-000097610000}"/>
    <cellStyle name="Normal 4 12 4 3 5" xfId="30662" xr:uid="{00000000-0005-0000-0000-000098610000}"/>
    <cellStyle name="Normal 4 12 4 4" xfId="10470" xr:uid="{00000000-0005-0000-0000-000099610000}"/>
    <cellStyle name="Normal 4 12 4 4 2" xfId="23904" xr:uid="{00000000-0005-0000-0000-00009A610000}"/>
    <cellStyle name="Normal 4 12 4 4 2 2" xfId="50816" xr:uid="{00000000-0005-0000-0000-00009B610000}"/>
    <cellStyle name="Normal 4 12 4 4 3" xfId="37382" xr:uid="{00000000-0005-0000-0000-00009C610000}"/>
    <cellStyle name="Normal 4 12 4 5" xfId="5992" xr:uid="{00000000-0005-0000-0000-00009D610000}"/>
    <cellStyle name="Normal 4 12 4 5 2" xfId="19426" xr:uid="{00000000-0005-0000-0000-00009E610000}"/>
    <cellStyle name="Normal 4 12 4 5 2 2" xfId="46338" xr:uid="{00000000-0005-0000-0000-00009F610000}"/>
    <cellStyle name="Normal 4 12 4 5 3" xfId="32904" xr:uid="{00000000-0005-0000-0000-0000A0610000}"/>
    <cellStyle name="Normal 4 12 4 6" xfId="14947" xr:uid="{00000000-0005-0000-0000-0000A1610000}"/>
    <cellStyle name="Normal 4 12 4 6 2" xfId="41859" xr:uid="{00000000-0005-0000-0000-0000A2610000}"/>
    <cellStyle name="Normal 4 12 4 7" xfId="28425" xr:uid="{00000000-0005-0000-0000-0000A3610000}"/>
    <cellStyle name="Normal 4 12 5" xfId="1961" xr:uid="{00000000-0005-0000-0000-0000A4610000}"/>
    <cellStyle name="Normal 4 12 5 2" xfId="4198" xr:uid="{00000000-0005-0000-0000-0000A5610000}"/>
    <cellStyle name="Normal 4 12 5 2 2" xfId="13155" xr:uid="{00000000-0005-0000-0000-0000A6610000}"/>
    <cellStyle name="Normal 4 12 5 2 2 2" xfId="26589" xr:uid="{00000000-0005-0000-0000-0000A7610000}"/>
    <cellStyle name="Normal 4 12 5 2 2 2 2" xfId="53501" xr:uid="{00000000-0005-0000-0000-0000A8610000}"/>
    <cellStyle name="Normal 4 12 5 2 2 3" xfId="40067" xr:uid="{00000000-0005-0000-0000-0000A9610000}"/>
    <cellStyle name="Normal 4 12 5 2 3" xfId="8677" xr:uid="{00000000-0005-0000-0000-0000AA610000}"/>
    <cellStyle name="Normal 4 12 5 2 3 2" xfId="22111" xr:uid="{00000000-0005-0000-0000-0000AB610000}"/>
    <cellStyle name="Normal 4 12 5 2 3 2 2" xfId="49023" xr:uid="{00000000-0005-0000-0000-0000AC610000}"/>
    <cellStyle name="Normal 4 12 5 2 3 3" xfId="35589" xr:uid="{00000000-0005-0000-0000-0000AD610000}"/>
    <cellStyle name="Normal 4 12 5 2 4" xfId="17632" xr:uid="{00000000-0005-0000-0000-0000AE610000}"/>
    <cellStyle name="Normal 4 12 5 2 4 2" xfId="44544" xr:uid="{00000000-0005-0000-0000-0000AF610000}"/>
    <cellStyle name="Normal 4 12 5 2 5" xfId="31110" xr:uid="{00000000-0005-0000-0000-0000B0610000}"/>
    <cellStyle name="Normal 4 12 5 3" xfId="10918" xr:uid="{00000000-0005-0000-0000-0000B1610000}"/>
    <cellStyle name="Normal 4 12 5 3 2" xfId="24352" xr:uid="{00000000-0005-0000-0000-0000B2610000}"/>
    <cellStyle name="Normal 4 12 5 3 2 2" xfId="51264" xr:uid="{00000000-0005-0000-0000-0000B3610000}"/>
    <cellStyle name="Normal 4 12 5 3 3" xfId="37830" xr:uid="{00000000-0005-0000-0000-0000B4610000}"/>
    <cellStyle name="Normal 4 12 5 4" xfId="6440" xr:uid="{00000000-0005-0000-0000-0000B5610000}"/>
    <cellStyle name="Normal 4 12 5 4 2" xfId="19874" xr:uid="{00000000-0005-0000-0000-0000B6610000}"/>
    <cellStyle name="Normal 4 12 5 4 2 2" xfId="46786" xr:uid="{00000000-0005-0000-0000-0000B7610000}"/>
    <cellStyle name="Normal 4 12 5 4 3" xfId="33352" xr:uid="{00000000-0005-0000-0000-0000B8610000}"/>
    <cellStyle name="Normal 4 12 5 5" xfId="15395" xr:uid="{00000000-0005-0000-0000-0000B9610000}"/>
    <cellStyle name="Normal 4 12 5 5 2" xfId="42307" xr:uid="{00000000-0005-0000-0000-0000BA610000}"/>
    <cellStyle name="Normal 4 12 5 6" xfId="28873" xr:uid="{00000000-0005-0000-0000-0000BB610000}"/>
    <cellStyle name="Normal 4 12 6" xfId="3080" xr:uid="{00000000-0005-0000-0000-0000BC610000}"/>
    <cellStyle name="Normal 4 12 6 2" xfId="12037" xr:uid="{00000000-0005-0000-0000-0000BD610000}"/>
    <cellStyle name="Normal 4 12 6 2 2" xfId="25471" xr:uid="{00000000-0005-0000-0000-0000BE610000}"/>
    <cellStyle name="Normal 4 12 6 2 2 2" xfId="52383" xr:uid="{00000000-0005-0000-0000-0000BF610000}"/>
    <cellStyle name="Normal 4 12 6 2 3" xfId="38949" xr:uid="{00000000-0005-0000-0000-0000C0610000}"/>
    <cellStyle name="Normal 4 12 6 3" xfId="7559" xr:uid="{00000000-0005-0000-0000-0000C1610000}"/>
    <cellStyle name="Normal 4 12 6 3 2" xfId="20993" xr:uid="{00000000-0005-0000-0000-0000C2610000}"/>
    <cellStyle name="Normal 4 12 6 3 2 2" xfId="47905" xr:uid="{00000000-0005-0000-0000-0000C3610000}"/>
    <cellStyle name="Normal 4 12 6 3 3" xfId="34471" xr:uid="{00000000-0005-0000-0000-0000C4610000}"/>
    <cellStyle name="Normal 4 12 6 4" xfId="16514" xr:uid="{00000000-0005-0000-0000-0000C5610000}"/>
    <cellStyle name="Normal 4 12 6 4 2" xfId="43426" xr:uid="{00000000-0005-0000-0000-0000C6610000}"/>
    <cellStyle name="Normal 4 12 6 5" xfId="29992" xr:uid="{00000000-0005-0000-0000-0000C7610000}"/>
    <cellStyle name="Normal 4 12 7" xfId="9800" xr:uid="{00000000-0005-0000-0000-0000C8610000}"/>
    <cellStyle name="Normal 4 12 7 2" xfId="23234" xr:uid="{00000000-0005-0000-0000-0000C9610000}"/>
    <cellStyle name="Normal 4 12 7 2 2" xfId="50146" xr:uid="{00000000-0005-0000-0000-0000CA610000}"/>
    <cellStyle name="Normal 4 12 7 3" xfId="36712" xr:uid="{00000000-0005-0000-0000-0000CB610000}"/>
    <cellStyle name="Normal 4 12 8" xfId="5322" xr:uid="{00000000-0005-0000-0000-0000CC610000}"/>
    <cellStyle name="Normal 4 12 8 2" xfId="18756" xr:uid="{00000000-0005-0000-0000-0000CD610000}"/>
    <cellStyle name="Normal 4 12 8 2 2" xfId="45668" xr:uid="{00000000-0005-0000-0000-0000CE610000}"/>
    <cellStyle name="Normal 4 12 8 3" xfId="32234" xr:uid="{00000000-0005-0000-0000-0000CF610000}"/>
    <cellStyle name="Normal 4 12 9" xfId="14277" xr:uid="{00000000-0005-0000-0000-0000D0610000}"/>
    <cellStyle name="Normal 4 12 9 2" xfId="41189" xr:uid="{00000000-0005-0000-0000-0000D1610000}"/>
    <cellStyle name="Normal 4 13" xfId="725" xr:uid="{00000000-0005-0000-0000-0000D2610000}"/>
    <cellStyle name="Normal 4 13 10" xfId="27683" xr:uid="{00000000-0005-0000-0000-0000D3610000}"/>
    <cellStyle name="Normal 4 13 2" xfId="993" xr:uid="{00000000-0005-0000-0000-0000D4610000}"/>
    <cellStyle name="Normal 4 13 2 2" xfId="1664" xr:uid="{00000000-0005-0000-0000-0000D5610000}"/>
    <cellStyle name="Normal 4 13 2 2 2" xfId="2782" xr:uid="{00000000-0005-0000-0000-0000D6610000}"/>
    <cellStyle name="Normal 4 13 2 2 2 2" xfId="5019" xr:uid="{00000000-0005-0000-0000-0000D7610000}"/>
    <cellStyle name="Normal 4 13 2 2 2 2 2" xfId="13976" xr:uid="{00000000-0005-0000-0000-0000D8610000}"/>
    <cellStyle name="Normal 4 13 2 2 2 2 2 2" xfId="27410" xr:uid="{00000000-0005-0000-0000-0000D9610000}"/>
    <cellStyle name="Normal 4 13 2 2 2 2 2 2 2" xfId="54322" xr:uid="{00000000-0005-0000-0000-0000DA610000}"/>
    <cellStyle name="Normal 4 13 2 2 2 2 2 3" xfId="40888" xr:uid="{00000000-0005-0000-0000-0000DB610000}"/>
    <cellStyle name="Normal 4 13 2 2 2 2 3" xfId="9498" xr:uid="{00000000-0005-0000-0000-0000DC610000}"/>
    <cellStyle name="Normal 4 13 2 2 2 2 3 2" xfId="22932" xr:uid="{00000000-0005-0000-0000-0000DD610000}"/>
    <cellStyle name="Normal 4 13 2 2 2 2 3 2 2" xfId="49844" xr:uid="{00000000-0005-0000-0000-0000DE610000}"/>
    <cellStyle name="Normal 4 13 2 2 2 2 3 3" xfId="36410" xr:uid="{00000000-0005-0000-0000-0000DF610000}"/>
    <cellStyle name="Normal 4 13 2 2 2 2 4" xfId="18453" xr:uid="{00000000-0005-0000-0000-0000E0610000}"/>
    <cellStyle name="Normal 4 13 2 2 2 2 4 2" xfId="45365" xr:uid="{00000000-0005-0000-0000-0000E1610000}"/>
    <cellStyle name="Normal 4 13 2 2 2 2 5" xfId="31931" xr:uid="{00000000-0005-0000-0000-0000E2610000}"/>
    <cellStyle name="Normal 4 13 2 2 2 3" xfId="11739" xr:uid="{00000000-0005-0000-0000-0000E3610000}"/>
    <cellStyle name="Normal 4 13 2 2 2 3 2" xfId="25173" xr:uid="{00000000-0005-0000-0000-0000E4610000}"/>
    <cellStyle name="Normal 4 13 2 2 2 3 2 2" xfId="52085" xr:uid="{00000000-0005-0000-0000-0000E5610000}"/>
    <cellStyle name="Normal 4 13 2 2 2 3 3" xfId="38651" xr:uid="{00000000-0005-0000-0000-0000E6610000}"/>
    <cellStyle name="Normal 4 13 2 2 2 4" xfId="7261" xr:uid="{00000000-0005-0000-0000-0000E7610000}"/>
    <cellStyle name="Normal 4 13 2 2 2 4 2" xfId="20695" xr:uid="{00000000-0005-0000-0000-0000E8610000}"/>
    <cellStyle name="Normal 4 13 2 2 2 4 2 2" xfId="47607" xr:uid="{00000000-0005-0000-0000-0000E9610000}"/>
    <cellStyle name="Normal 4 13 2 2 2 4 3" xfId="34173" xr:uid="{00000000-0005-0000-0000-0000EA610000}"/>
    <cellStyle name="Normal 4 13 2 2 2 5" xfId="16216" xr:uid="{00000000-0005-0000-0000-0000EB610000}"/>
    <cellStyle name="Normal 4 13 2 2 2 5 2" xfId="43128" xr:uid="{00000000-0005-0000-0000-0000EC610000}"/>
    <cellStyle name="Normal 4 13 2 2 2 6" xfId="29694" xr:uid="{00000000-0005-0000-0000-0000ED610000}"/>
    <cellStyle name="Normal 4 13 2 2 3" xfId="3901" xr:uid="{00000000-0005-0000-0000-0000EE610000}"/>
    <cellStyle name="Normal 4 13 2 2 3 2" xfId="12858" xr:uid="{00000000-0005-0000-0000-0000EF610000}"/>
    <cellStyle name="Normal 4 13 2 2 3 2 2" xfId="26292" xr:uid="{00000000-0005-0000-0000-0000F0610000}"/>
    <cellStyle name="Normal 4 13 2 2 3 2 2 2" xfId="53204" xr:uid="{00000000-0005-0000-0000-0000F1610000}"/>
    <cellStyle name="Normal 4 13 2 2 3 2 3" xfId="39770" xr:uid="{00000000-0005-0000-0000-0000F2610000}"/>
    <cellStyle name="Normal 4 13 2 2 3 3" xfId="8380" xr:uid="{00000000-0005-0000-0000-0000F3610000}"/>
    <cellStyle name="Normal 4 13 2 2 3 3 2" xfId="21814" xr:uid="{00000000-0005-0000-0000-0000F4610000}"/>
    <cellStyle name="Normal 4 13 2 2 3 3 2 2" xfId="48726" xr:uid="{00000000-0005-0000-0000-0000F5610000}"/>
    <cellStyle name="Normal 4 13 2 2 3 3 3" xfId="35292" xr:uid="{00000000-0005-0000-0000-0000F6610000}"/>
    <cellStyle name="Normal 4 13 2 2 3 4" xfId="17335" xr:uid="{00000000-0005-0000-0000-0000F7610000}"/>
    <cellStyle name="Normal 4 13 2 2 3 4 2" xfId="44247" xr:uid="{00000000-0005-0000-0000-0000F8610000}"/>
    <cellStyle name="Normal 4 13 2 2 3 5" xfId="30813" xr:uid="{00000000-0005-0000-0000-0000F9610000}"/>
    <cellStyle name="Normal 4 13 2 2 4" xfId="10621" xr:uid="{00000000-0005-0000-0000-0000FA610000}"/>
    <cellStyle name="Normal 4 13 2 2 4 2" xfId="24055" xr:uid="{00000000-0005-0000-0000-0000FB610000}"/>
    <cellStyle name="Normal 4 13 2 2 4 2 2" xfId="50967" xr:uid="{00000000-0005-0000-0000-0000FC610000}"/>
    <cellStyle name="Normal 4 13 2 2 4 3" xfId="37533" xr:uid="{00000000-0005-0000-0000-0000FD610000}"/>
    <cellStyle name="Normal 4 13 2 2 5" xfId="6143" xr:uid="{00000000-0005-0000-0000-0000FE610000}"/>
    <cellStyle name="Normal 4 13 2 2 5 2" xfId="19577" xr:uid="{00000000-0005-0000-0000-0000FF610000}"/>
    <cellStyle name="Normal 4 13 2 2 5 2 2" xfId="46489" xr:uid="{00000000-0005-0000-0000-000000620000}"/>
    <cellStyle name="Normal 4 13 2 2 5 3" xfId="33055" xr:uid="{00000000-0005-0000-0000-000001620000}"/>
    <cellStyle name="Normal 4 13 2 2 6" xfId="15098" xr:uid="{00000000-0005-0000-0000-000002620000}"/>
    <cellStyle name="Normal 4 13 2 2 6 2" xfId="42010" xr:uid="{00000000-0005-0000-0000-000003620000}"/>
    <cellStyle name="Normal 4 13 2 2 7" xfId="28576" xr:uid="{00000000-0005-0000-0000-000004620000}"/>
    <cellStyle name="Normal 4 13 2 3" xfId="2112" xr:uid="{00000000-0005-0000-0000-000005620000}"/>
    <cellStyle name="Normal 4 13 2 3 2" xfId="4349" xr:uid="{00000000-0005-0000-0000-000006620000}"/>
    <cellStyle name="Normal 4 13 2 3 2 2" xfId="13306" xr:uid="{00000000-0005-0000-0000-000007620000}"/>
    <cellStyle name="Normal 4 13 2 3 2 2 2" xfId="26740" xr:uid="{00000000-0005-0000-0000-000008620000}"/>
    <cellStyle name="Normal 4 13 2 3 2 2 2 2" xfId="53652" xr:uid="{00000000-0005-0000-0000-000009620000}"/>
    <cellStyle name="Normal 4 13 2 3 2 2 3" xfId="40218" xr:uid="{00000000-0005-0000-0000-00000A620000}"/>
    <cellStyle name="Normal 4 13 2 3 2 3" xfId="8828" xr:uid="{00000000-0005-0000-0000-00000B620000}"/>
    <cellStyle name="Normal 4 13 2 3 2 3 2" xfId="22262" xr:uid="{00000000-0005-0000-0000-00000C620000}"/>
    <cellStyle name="Normal 4 13 2 3 2 3 2 2" xfId="49174" xr:uid="{00000000-0005-0000-0000-00000D620000}"/>
    <cellStyle name="Normal 4 13 2 3 2 3 3" xfId="35740" xr:uid="{00000000-0005-0000-0000-00000E620000}"/>
    <cellStyle name="Normal 4 13 2 3 2 4" xfId="17783" xr:uid="{00000000-0005-0000-0000-00000F620000}"/>
    <cellStyle name="Normal 4 13 2 3 2 4 2" xfId="44695" xr:uid="{00000000-0005-0000-0000-000010620000}"/>
    <cellStyle name="Normal 4 13 2 3 2 5" xfId="31261" xr:uid="{00000000-0005-0000-0000-000011620000}"/>
    <cellStyle name="Normal 4 13 2 3 3" xfId="11069" xr:uid="{00000000-0005-0000-0000-000012620000}"/>
    <cellStyle name="Normal 4 13 2 3 3 2" xfId="24503" xr:uid="{00000000-0005-0000-0000-000013620000}"/>
    <cellStyle name="Normal 4 13 2 3 3 2 2" xfId="51415" xr:uid="{00000000-0005-0000-0000-000014620000}"/>
    <cellStyle name="Normal 4 13 2 3 3 3" xfId="37981" xr:uid="{00000000-0005-0000-0000-000015620000}"/>
    <cellStyle name="Normal 4 13 2 3 4" xfId="6591" xr:uid="{00000000-0005-0000-0000-000016620000}"/>
    <cellStyle name="Normal 4 13 2 3 4 2" xfId="20025" xr:uid="{00000000-0005-0000-0000-000017620000}"/>
    <cellStyle name="Normal 4 13 2 3 4 2 2" xfId="46937" xr:uid="{00000000-0005-0000-0000-000018620000}"/>
    <cellStyle name="Normal 4 13 2 3 4 3" xfId="33503" xr:uid="{00000000-0005-0000-0000-000019620000}"/>
    <cellStyle name="Normal 4 13 2 3 5" xfId="15546" xr:uid="{00000000-0005-0000-0000-00001A620000}"/>
    <cellStyle name="Normal 4 13 2 3 5 2" xfId="42458" xr:uid="{00000000-0005-0000-0000-00001B620000}"/>
    <cellStyle name="Normal 4 13 2 3 6" xfId="29024" xr:uid="{00000000-0005-0000-0000-00001C620000}"/>
    <cellStyle name="Normal 4 13 2 4" xfId="3231" xr:uid="{00000000-0005-0000-0000-00001D620000}"/>
    <cellStyle name="Normal 4 13 2 4 2" xfId="12188" xr:uid="{00000000-0005-0000-0000-00001E620000}"/>
    <cellStyle name="Normal 4 13 2 4 2 2" xfId="25622" xr:uid="{00000000-0005-0000-0000-00001F620000}"/>
    <cellStyle name="Normal 4 13 2 4 2 2 2" xfId="52534" xr:uid="{00000000-0005-0000-0000-000020620000}"/>
    <cellStyle name="Normal 4 13 2 4 2 3" xfId="39100" xr:uid="{00000000-0005-0000-0000-000021620000}"/>
    <cellStyle name="Normal 4 13 2 4 3" xfId="7710" xr:uid="{00000000-0005-0000-0000-000022620000}"/>
    <cellStyle name="Normal 4 13 2 4 3 2" xfId="21144" xr:uid="{00000000-0005-0000-0000-000023620000}"/>
    <cellStyle name="Normal 4 13 2 4 3 2 2" xfId="48056" xr:uid="{00000000-0005-0000-0000-000024620000}"/>
    <cellStyle name="Normal 4 13 2 4 3 3" xfId="34622" xr:uid="{00000000-0005-0000-0000-000025620000}"/>
    <cellStyle name="Normal 4 13 2 4 4" xfId="16665" xr:uid="{00000000-0005-0000-0000-000026620000}"/>
    <cellStyle name="Normal 4 13 2 4 4 2" xfId="43577" xr:uid="{00000000-0005-0000-0000-000027620000}"/>
    <cellStyle name="Normal 4 13 2 4 5" xfId="30143" xr:uid="{00000000-0005-0000-0000-000028620000}"/>
    <cellStyle name="Normal 4 13 2 5" xfId="9951" xr:uid="{00000000-0005-0000-0000-000029620000}"/>
    <cellStyle name="Normal 4 13 2 5 2" xfId="23385" xr:uid="{00000000-0005-0000-0000-00002A620000}"/>
    <cellStyle name="Normal 4 13 2 5 2 2" xfId="50297" xr:uid="{00000000-0005-0000-0000-00002B620000}"/>
    <cellStyle name="Normal 4 13 2 5 3" xfId="36863" xr:uid="{00000000-0005-0000-0000-00002C620000}"/>
    <cellStyle name="Normal 4 13 2 6" xfId="5473" xr:uid="{00000000-0005-0000-0000-00002D620000}"/>
    <cellStyle name="Normal 4 13 2 6 2" xfId="18907" xr:uid="{00000000-0005-0000-0000-00002E620000}"/>
    <cellStyle name="Normal 4 13 2 6 2 2" xfId="45819" xr:uid="{00000000-0005-0000-0000-00002F620000}"/>
    <cellStyle name="Normal 4 13 2 6 3" xfId="32385" xr:uid="{00000000-0005-0000-0000-000030620000}"/>
    <cellStyle name="Normal 4 13 2 7" xfId="14428" xr:uid="{00000000-0005-0000-0000-000031620000}"/>
    <cellStyle name="Normal 4 13 2 7 2" xfId="41340" xr:uid="{00000000-0005-0000-0000-000032620000}"/>
    <cellStyle name="Normal 4 13 2 8" xfId="27906" xr:uid="{00000000-0005-0000-0000-000033620000}"/>
    <cellStyle name="Normal 4 13 3" xfId="1218" xr:uid="{00000000-0005-0000-0000-000034620000}"/>
    <cellStyle name="Normal 4 13 3 2" xfId="2336" xr:uid="{00000000-0005-0000-0000-000035620000}"/>
    <cellStyle name="Normal 4 13 3 2 2" xfId="4573" xr:uid="{00000000-0005-0000-0000-000036620000}"/>
    <cellStyle name="Normal 4 13 3 2 2 2" xfId="13530" xr:uid="{00000000-0005-0000-0000-000037620000}"/>
    <cellStyle name="Normal 4 13 3 2 2 2 2" xfId="26964" xr:uid="{00000000-0005-0000-0000-000038620000}"/>
    <cellStyle name="Normal 4 13 3 2 2 2 2 2" xfId="53876" xr:uid="{00000000-0005-0000-0000-000039620000}"/>
    <cellStyle name="Normal 4 13 3 2 2 2 3" xfId="40442" xr:uid="{00000000-0005-0000-0000-00003A620000}"/>
    <cellStyle name="Normal 4 13 3 2 2 3" xfId="9052" xr:uid="{00000000-0005-0000-0000-00003B620000}"/>
    <cellStyle name="Normal 4 13 3 2 2 3 2" xfId="22486" xr:uid="{00000000-0005-0000-0000-00003C620000}"/>
    <cellStyle name="Normal 4 13 3 2 2 3 2 2" xfId="49398" xr:uid="{00000000-0005-0000-0000-00003D620000}"/>
    <cellStyle name="Normal 4 13 3 2 2 3 3" xfId="35964" xr:uid="{00000000-0005-0000-0000-00003E620000}"/>
    <cellStyle name="Normal 4 13 3 2 2 4" xfId="18007" xr:uid="{00000000-0005-0000-0000-00003F620000}"/>
    <cellStyle name="Normal 4 13 3 2 2 4 2" xfId="44919" xr:uid="{00000000-0005-0000-0000-000040620000}"/>
    <cellStyle name="Normal 4 13 3 2 2 5" xfId="31485" xr:uid="{00000000-0005-0000-0000-000041620000}"/>
    <cellStyle name="Normal 4 13 3 2 3" xfId="11293" xr:uid="{00000000-0005-0000-0000-000042620000}"/>
    <cellStyle name="Normal 4 13 3 2 3 2" xfId="24727" xr:uid="{00000000-0005-0000-0000-000043620000}"/>
    <cellStyle name="Normal 4 13 3 2 3 2 2" xfId="51639" xr:uid="{00000000-0005-0000-0000-000044620000}"/>
    <cellStyle name="Normal 4 13 3 2 3 3" xfId="38205" xr:uid="{00000000-0005-0000-0000-000045620000}"/>
    <cellStyle name="Normal 4 13 3 2 4" xfId="6815" xr:uid="{00000000-0005-0000-0000-000046620000}"/>
    <cellStyle name="Normal 4 13 3 2 4 2" xfId="20249" xr:uid="{00000000-0005-0000-0000-000047620000}"/>
    <cellStyle name="Normal 4 13 3 2 4 2 2" xfId="47161" xr:uid="{00000000-0005-0000-0000-000048620000}"/>
    <cellStyle name="Normal 4 13 3 2 4 3" xfId="33727" xr:uid="{00000000-0005-0000-0000-000049620000}"/>
    <cellStyle name="Normal 4 13 3 2 5" xfId="15770" xr:uid="{00000000-0005-0000-0000-00004A620000}"/>
    <cellStyle name="Normal 4 13 3 2 5 2" xfId="42682" xr:uid="{00000000-0005-0000-0000-00004B620000}"/>
    <cellStyle name="Normal 4 13 3 2 6" xfId="29248" xr:uid="{00000000-0005-0000-0000-00004C620000}"/>
    <cellStyle name="Normal 4 13 3 3" xfId="3455" xr:uid="{00000000-0005-0000-0000-00004D620000}"/>
    <cellStyle name="Normal 4 13 3 3 2" xfId="12412" xr:uid="{00000000-0005-0000-0000-00004E620000}"/>
    <cellStyle name="Normal 4 13 3 3 2 2" xfId="25846" xr:uid="{00000000-0005-0000-0000-00004F620000}"/>
    <cellStyle name="Normal 4 13 3 3 2 2 2" xfId="52758" xr:uid="{00000000-0005-0000-0000-000050620000}"/>
    <cellStyle name="Normal 4 13 3 3 2 3" xfId="39324" xr:uid="{00000000-0005-0000-0000-000051620000}"/>
    <cellStyle name="Normal 4 13 3 3 3" xfId="7934" xr:uid="{00000000-0005-0000-0000-000052620000}"/>
    <cellStyle name="Normal 4 13 3 3 3 2" xfId="21368" xr:uid="{00000000-0005-0000-0000-000053620000}"/>
    <cellStyle name="Normal 4 13 3 3 3 2 2" xfId="48280" xr:uid="{00000000-0005-0000-0000-000054620000}"/>
    <cellStyle name="Normal 4 13 3 3 3 3" xfId="34846" xr:uid="{00000000-0005-0000-0000-000055620000}"/>
    <cellStyle name="Normal 4 13 3 3 4" xfId="16889" xr:uid="{00000000-0005-0000-0000-000056620000}"/>
    <cellStyle name="Normal 4 13 3 3 4 2" xfId="43801" xr:uid="{00000000-0005-0000-0000-000057620000}"/>
    <cellStyle name="Normal 4 13 3 3 5" xfId="30367" xr:uid="{00000000-0005-0000-0000-000058620000}"/>
    <cellStyle name="Normal 4 13 3 4" xfId="10175" xr:uid="{00000000-0005-0000-0000-000059620000}"/>
    <cellStyle name="Normal 4 13 3 4 2" xfId="23609" xr:uid="{00000000-0005-0000-0000-00005A620000}"/>
    <cellStyle name="Normal 4 13 3 4 2 2" xfId="50521" xr:uid="{00000000-0005-0000-0000-00005B620000}"/>
    <cellStyle name="Normal 4 13 3 4 3" xfId="37087" xr:uid="{00000000-0005-0000-0000-00005C620000}"/>
    <cellStyle name="Normal 4 13 3 5" xfId="5697" xr:uid="{00000000-0005-0000-0000-00005D620000}"/>
    <cellStyle name="Normal 4 13 3 5 2" xfId="19131" xr:uid="{00000000-0005-0000-0000-00005E620000}"/>
    <cellStyle name="Normal 4 13 3 5 2 2" xfId="46043" xr:uid="{00000000-0005-0000-0000-00005F620000}"/>
    <cellStyle name="Normal 4 13 3 5 3" xfId="32609" xr:uid="{00000000-0005-0000-0000-000060620000}"/>
    <cellStyle name="Normal 4 13 3 6" xfId="14652" xr:uid="{00000000-0005-0000-0000-000061620000}"/>
    <cellStyle name="Normal 4 13 3 6 2" xfId="41564" xr:uid="{00000000-0005-0000-0000-000062620000}"/>
    <cellStyle name="Normal 4 13 3 7" xfId="28130" xr:uid="{00000000-0005-0000-0000-000063620000}"/>
    <cellStyle name="Normal 4 13 4" xfId="1441" xr:uid="{00000000-0005-0000-0000-000064620000}"/>
    <cellStyle name="Normal 4 13 4 2" xfId="2559" xr:uid="{00000000-0005-0000-0000-000065620000}"/>
    <cellStyle name="Normal 4 13 4 2 2" xfId="4796" xr:uid="{00000000-0005-0000-0000-000066620000}"/>
    <cellStyle name="Normal 4 13 4 2 2 2" xfId="13753" xr:uid="{00000000-0005-0000-0000-000067620000}"/>
    <cellStyle name="Normal 4 13 4 2 2 2 2" xfId="27187" xr:uid="{00000000-0005-0000-0000-000068620000}"/>
    <cellStyle name="Normal 4 13 4 2 2 2 2 2" xfId="54099" xr:uid="{00000000-0005-0000-0000-000069620000}"/>
    <cellStyle name="Normal 4 13 4 2 2 2 3" xfId="40665" xr:uid="{00000000-0005-0000-0000-00006A620000}"/>
    <cellStyle name="Normal 4 13 4 2 2 3" xfId="9275" xr:uid="{00000000-0005-0000-0000-00006B620000}"/>
    <cellStyle name="Normal 4 13 4 2 2 3 2" xfId="22709" xr:uid="{00000000-0005-0000-0000-00006C620000}"/>
    <cellStyle name="Normal 4 13 4 2 2 3 2 2" xfId="49621" xr:uid="{00000000-0005-0000-0000-00006D620000}"/>
    <cellStyle name="Normal 4 13 4 2 2 3 3" xfId="36187" xr:uid="{00000000-0005-0000-0000-00006E620000}"/>
    <cellStyle name="Normal 4 13 4 2 2 4" xfId="18230" xr:uid="{00000000-0005-0000-0000-00006F620000}"/>
    <cellStyle name="Normal 4 13 4 2 2 4 2" xfId="45142" xr:uid="{00000000-0005-0000-0000-000070620000}"/>
    <cellStyle name="Normal 4 13 4 2 2 5" xfId="31708" xr:uid="{00000000-0005-0000-0000-000071620000}"/>
    <cellStyle name="Normal 4 13 4 2 3" xfId="11516" xr:uid="{00000000-0005-0000-0000-000072620000}"/>
    <cellStyle name="Normal 4 13 4 2 3 2" xfId="24950" xr:uid="{00000000-0005-0000-0000-000073620000}"/>
    <cellStyle name="Normal 4 13 4 2 3 2 2" xfId="51862" xr:uid="{00000000-0005-0000-0000-000074620000}"/>
    <cellStyle name="Normal 4 13 4 2 3 3" xfId="38428" xr:uid="{00000000-0005-0000-0000-000075620000}"/>
    <cellStyle name="Normal 4 13 4 2 4" xfId="7038" xr:uid="{00000000-0005-0000-0000-000076620000}"/>
    <cellStyle name="Normal 4 13 4 2 4 2" xfId="20472" xr:uid="{00000000-0005-0000-0000-000077620000}"/>
    <cellStyle name="Normal 4 13 4 2 4 2 2" xfId="47384" xr:uid="{00000000-0005-0000-0000-000078620000}"/>
    <cellStyle name="Normal 4 13 4 2 4 3" xfId="33950" xr:uid="{00000000-0005-0000-0000-000079620000}"/>
    <cellStyle name="Normal 4 13 4 2 5" xfId="15993" xr:uid="{00000000-0005-0000-0000-00007A620000}"/>
    <cellStyle name="Normal 4 13 4 2 5 2" xfId="42905" xr:uid="{00000000-0005-0000-0000-00007B620000}"/>
    <cellStyle name="Normal 4 13 4 2 6" xfId="29471" xr:uid="{00000000-0005-0000-0000-00007C620000}"/>
    <cellStyle name="Normal 4 13 4 3" xfId="3678" xr:uid="{00000000-0005-0000-0000-00007D620000}"/>
    <cellStyle name="Normal 4 13 4 3 2" xfId="12635" xr:uid="{00000000-0005-0000-0000-00007E620000}"/>
    <cellStyle name="Normal 4 13 4 3 2 2" xfId="26069" xr:uid="{00000000-0005-0000-0000-00007F620000}"/>
    <cellStyle name="Normal 4 13 4 3 2 2 2" xfId="52981" xr:uid="{00000000-0005-0000-0000-000080620000}"/>
    <cellStyle name="Normal 4 13 4 3 2 3" xfId="39547" xr:uid="{00000000-0005-0000-0000-000081620000}"/>
    <cellStyle name="Normal 4 13 4 3 3" xfId="8157" xr:uid="{00000000-0005-0000-0000-000082620000}"/>
    <cellStyle name="Normal 4 13 4 3 3 2" xfId="21591" xr:uid="{00000000-0005-0000-0000-000083620000}"/>
    <cellStyle name="Normal 4 13 4 3 3 2 2" xfId="48503" xr:uid="{00000000-0005-0000-0000-000084620000}"/>
    <cellStyle name="Normal 4 13 4 3 3 3" xfId="35069" xr:uid="{00000000-0005-0000-0000-000085620000}"/>
    <cellStyle name="Normal 4 13 4 3 4" xfId="17112" xr:uid="{00000000-0005-0000-0000-000086620000}"/>
    <cellStyle name="Normal 4 13 4 3 4 2" xfId="44024" xr:uid="{00000000-0005-0000-0000-000087620000}"/>
    <cellStyle name="Normal 4 13 4 3 5" xfId="30590" xr:uid="{00000000-0005-0000-0000-000088620000}"/>
    <cellStyle name="Normal 4 13 4 4" xfId="10398" xr:uid="{00000000-0005-0000-0000-000089620000}"/>
    <cellStyle name="Normal 4 13 4 4 2" xfId="23832" xr:uid="{00000000-0005-0000-0000-00008A620000}"/>
    <cellStyle name="Normal 4 13 4 4 2 2" xfId="50744" xr:uid="{00000000-0005-0000-0000-00008B620000}"/>
    <cellStyle name="Normal 4 13 4 4 3" xfId="37310" xr:uid="{00000000-0005-0000-0000-00008C620000}"/>
    <cellStyle name="Normal 4 13 4 5" xfId="5920" xr:uid="{00000000-0005-0000-0000-00008D620000}"/>
    <cellStyle name="Normal 4 13 4 5 2" xfId="19354" xr:uid="{00000000-0005-0000-0000-00008E620000}"/>
    <cellStyle name="Normal 4 13 4 5 2 2" xfId="46266" xr:uid="{00000000-0005-0000-0000-00008F620000}"/>
    <cellStyle name="Normal 4 13 4 5 3" xfId="32832" xr:uid="{00000000-0005-0000-0000-000090620000}"/>
    <cellStyle name="Normal 4 13 4 6" xfId="14875" xr:uid="{00000000-0005-0000-0000-000091620000}"/>
    <cellStyle name="Normal 4 13 4 6 2" xfId="41787" xr:uid="{00000000-0005-0000-0000-000092620000}"/>
    <cellStyle name="Normal 4 13 4 7" xfId="28353" xr:uid="{00000000-0005-0000-0000-000093620000}"/>
    <cellStyle name="Normal 4 13 5" xfId="1889" xr:uid="{00000000-0005-0000-0000-000094620000}"/>
    <cellStyle name="Normal 4 13 5 2" xfId="4126" xr:uid="{00000000-0005-0000-0000-000095620000}"/>
    <cellStyle name="Normal 4 13 5 2 2" xfId="13083" xr:uid="{00000000-0005-0000-0000-000096620000}"/>
    <cellStyle name="Normal 4 13 5 2 2 2" xfId="26517" xr:uid="{00000000-0005-0000-0000-000097620000}"/>
    <cellStyle name="Normal 4 13 5 2 2 2 2" xfId="53429" xr:uid="{00000000-0005-0000-0000-000098620000}"/>
    <cellStyle name="Normal 4 13 5 2 2 3" xfId="39995" xr:uid="{00000000-0005-0000-0000-000099620000}"/>
    <cellStyle name="Normal 4 13 5 2 3" xfId="8605" xr:uid="{00000000-0005-0000-0000-00009A620000}"/>
    <cellStyle name="Normal 4 13 5 2 3 2" xfId="22039" xr:uid="{00000000-0005-0000-0000-00009B620000}"/>
    <cellStyle name="Normal 4 13 5 2 3 2 2" xfId="48951" xr:uid="{00000000-0005-0000-0000-00009C620000}"/>
    <cellStyle name="Normal 4 13 5 2 3 3" xfId="35517" xr:uid="{00000000-0005-0000-0000-00009D620000}"/>
    <cellStyle name="Normal 4 13 5 2 4" xfId="17560" xr:uid="{00000000-0005-0000-0000-00009E620000}"/>
    <cellStyle name="Normal 4 13 5 2 4 2" xfId="44472" xr:uid="{00000000-0005-0000-0000-00009F620000}"/>
    <cellStyle name="Normal 4 13 5 2 5" xfId="31038" xr:uid="{00000000-0005-0000-0000-0000A0620000}"/>
    <cellStyle name="Normal 4 13 5 3" xfId="10846" xr:uid="{00000000-0005-0000-0000-0000A1620000}"/>
    <cellStyle name="Normal 4 13 5 3 2" xfId="24280" xr:uid="{00000000-0005-0000-0000-0000A2620000}"/>
    <cellStyle name="Normal 4 13 5 3 2 2" xfId="51192" xr:uid="{00000000-0005-0000-0000-0000A3620000}"/>
    <cellStyle name="Normal 4 13 5 3 3" xfId="37758" xr:uid="{00000000-0005-0000-0000-0000A4620000}"/>
    <cellStyle name="Normal 4 13 5 4" xfId="6368" xr:uid="{00000000-0005-0000-0000-0000A5620000}"/>
    <cellStyle name="Normal 4 13 5 4 2" xfId="19802" xr:uid="{00000000-0005-0000-0000-0000A6620000}"/>
    <cellStyle name="Normal 4 13 5 4 2 2" xfId="46714" xr:uid="{00000000-0005-0000-0000-0000A7620000}"/>
    <cellStyle name="Normal 4 13 5 4 3" xfId="33280" xr:uid="{00000000-0005-0000-0000-0000A8620000}"/>
    <cellStyle name="Normal 4 13 5 5" xfId="15323" xr:uid="{00000000-0005-0000-0000-0000A9620000}"/>
    <cellStyle name="Normal 4 13 5 5 2" xfId="42235" xr:uid="{00000000-0005-0000-0000-0000AA620000}"/>
    <cellStyle name="Normal 4 13 5 6" xfId="28801" xr:uid="{00000000-0005-0000-0000-0000AB620000}"/>
    <cellStyle name="Normal 4 13 6" xfId="3008" xr:uid="{00000000-0005-0000-0000-0000AC620000}"/>
    <cellStyle name="Normal 4 13 6 2" xfId="11965" xr:uid="{00000000-0005-0000-0000-0000AD620000}"/>
    <cellStyle name="Normal 4 13 6 2 2" xfId="25399" xr:uid="{00000000-0005-0000-0000-0000AE620000}"/>
    <cellStyle name="Normal 4 13 6 2 2 2" xfId="52311" xr:uid="{00000000-0005-0000-0000-0000AF620000}"/>
    <cellStyle name="Normal 4 13 6 2 3" xfId="38877" xr:uid="{00000000-0005-0000-0000-0000B0620000}"/>
    <cellStyle name="Normal 4 13 6 3" xfId="7487" xr:uid="{00000000-0005-0000-0000-0000B1620000}"/>
    <cellStyle name="Normal 4 13 6 3 2" xfId="20921" xr:uid="{00000000-0005-0000-0000-0000B2620000}"/>
    <cellStyle name="Normal 4 13 6 3 2 2" xfId="47833" xr:uid="{00000000-0005-0000-0000-0000B3620000}"/>
    <cellStyle name="Normal 4 13 6 3 3" xfId="34399" xr:uid="{00000000-0005-0000-0000-0000B4620000}"/>
    <cellStyle name="Normal 4 13 6 4" xfId="16442" xr:uid="{00000000-0005-0000-0000-0000B5620000}"/>
    <cellStyle name="Normal 4 13 6 4 2" xfId="43354" xr:uid="{00000000-0005-0000-0000-0000B6620000}"/>
    <cellStyle name="Normal 4 13 6 5" xfId="29920" xr:uid="{00000000-0005-0000-0000-0000B7620000}"/>
    <cellStyle name="Normal 4 13 7" xfId="9728" xr:uid="{00000000-0005-0000-0000-0000B8620000}"/>
    <cellStyle name="Normal 4 13 7 2" xfId="23162" xr:uid="{00000000-0005-0000-0000-0000B9620000}"/>
    <cellStyle name="Normal 4 13 7 2 2" xfId="50074" xr:uid="{00000000-0005-0000-0000-0000BA620000}"/>
    <cellStyle name="Normal 4 13 7 3" xfId="36640" xr:uid="{00000000-0005-0000-0000-0000BB620000}"/>
    <cellStyle name="Normal 4 13 8" xfId="5250" xr:uid="{00000000-0005-0000-0000-0000BC620000}"/>
    <cellStyle name="Normal 4 13 8 2" xfId="18684" xr:uid="{00000000-0005-0000-0000-0000BD620000}"/>
    <cellStyle name="Normal 4 13 8 2 2" xfId="45596" xr:uid="{00000000-0005-0000-0000-0000BE620000}"/>
    <cellStyle name="Normal 4 13 8 3" xfId="32162" xr:uid="{00000000-0005-0000-0000-0000BF620000}"/>
    <cellStyle name="Normal 4 13 9" xfId="14205" xr:uid="{00000000-0005-0000-0000-0000C0620000}"/>
    <cellStyle name="Normal 4 13 9 2" xfId="41117" xr:uid="{00000000-0005-0000-0000-0000C1620000}"/>
    <cellStyle name="Normal 4 14" xfId="921" xr:uid="{00000000-0005-0000-0000-0000C2620000}"/>
    <cellStyle name="Normal 4 14 2" xfId="1592" xr:uid="{00000000-0005-0000-0000-0000C3620000}"/>
    <cellStyle name="Normal 4 14 2 2" xfId="2710" xr:uid="{00000000-0005-0000-0000-0000C4620000}"/>
    <cellStyle name="Normal 4 14 2 2 2" xfId="4947" xr:uid="{00000000-0005-0000-0000-0000C5620000}"/>
    <cellStyle name="Normal 4 14 2 2 2 2" xfId="13904" xr:uid="{00000000-0005-0000-0000-0000C6620000}"/>
    <cellStyle name="Normal 4 14 2 2 2 2 2" xfId="27338" xr:uid="{00000000-0005-0000-0000-0000C7620000}"/>
    <cellStyle name="Normal 4 14 2 2 2 2 2 2" xfId="54250" xr:uid="{00000000-0005-0000-0000-0000C8620000}"/>
    <cellStyle name="Normal 4 14 2 2 2 2 3" xfId="40816" xr:uid="{00000000-0005-0000-0000-0000C9620000}"/>
    <cellStyle name="Normal 4 14 2 2 2 3" xfId="9426" xr:uid="{00000000-0005-0000-0000-0000CA620000}"/>
    <cellStyle name="Normal 4 14 2 2 2 3 2" xfId="22860" xr:uid="{00000000-0005-0000-0000-0000CB620000}"/>
    <cellStyle name="Normal 4 14 2 2 2 3 2 2" xfId="49772" xr:uid="{00000000-0005-0000-0000-0000CC620000}"/>
    <cellStyle name="Normal 4 14 2 2 2 3 3" xfId="36338" xr:uid="{00000000-0005-0000-0000-0000CD620000}"/>
    <cellStyle name="Normal 4 14 2 2 2 4" xfId="18381" xr:uid="{00000000-0005-0000-0000-0000CE620000}"/>
    <cellStyle name="Normal 4 14 2 2 2 4 2" xfId="45293" xr:uid="{00000000-0005-0000-0000-0000CF620000}"/>
    <cellStyle name="Normal 4 14 2 2 2 5" xfId="31859" xr:uid="{00000000-0005-0000-0000-0000D0620000}"/>
    <cellStyle name="Normal 4 14 2 2 3" xfId="11667" xr:uid="{00000000-0005-0000-0000-0000D1620000}"/>
    <cellStyle name="Normal 4 14 2 2 3 2" xfId="25101" xr:uid="{00000000-0005-0000-0000-0000D2620000}"/>
    <cellStyle name="Normal 4 14 2 2 3 2 2" xfId="52013" xr:uid="{00000000-0005-0000-0000-0000D3620000}"/>
    <cellStyle name="Normal 4 14 2 2 3 3" xfId="38579" xr:uid="{00000000-0005-0000-0000-0000D4620000}"/>
    <cellStyle name="Normal 4 14 2 2 4" xfId="7189" xr:uid="{00000000-0005-0000-0000-0000D5620000}"/>
    <cellStyle name="Normal 4 14 2 2 4 2" xfId="20623" xr:uid="{00000000-0005-0000-0000-0000D6620000}"/>
    <cellStyle name="Normal 4 14 2 2 4 2 2" xfId="47535" xr:uid="{00000000-0005-0000-0000-0000D7620000}"/>
    <cellStyle name="Normal 4 14 2 2 4 3" xfId="34101" xr:uid="{00000000-0005-0000-0000-0000D8620000}"/>
    <cellStyle name="Normal 4 14 2 2 5" xfId="16144" xr:uid="{00000000-0005-0000-0000-0000D9620000}"/>
    <cellStyle name="Normal 4 14 2 2 5 2" xfId="43056" xr:uid="{00000000-0005-0000-0000-0000DA620000}"/>
    <cellStyle name="Normal 4 14 2 2 6" xfId="29622" xr:uid="{00000000-0005-0000-0000-0000DB620000}"/>
    <cellStyle name="Normal 4 14 2 3" xfId="3829" xr:uid="{00000000-0005-0000-0000-0000DC620000}"/>
    <cellStyle name="Normal 4 14 2 3 2" xfId="12786" xr:uid="{00000000-0005-0000-0000-0000DD620000}"/>
    <cellStyle name="Normal 4 14 2 3 2 2" xfId="26220" xr:uid="{00000000-0005-0000-0000-0000DE620000}"/>
    <cellStyle name="Normal 4 14 2 3 2 2 2" xfId="53132" xr:uid="{00000000-0005-0000-0000-0000DF620000}"/>
    <cellStyle name="Normal 4 14 2 3 2 3" xfId="39698" xr:uid="{00000000-0005-0000-0000-0000E0620000}"/>
    <cellStyle name="Normal 4 14 2 3 3" xfId="8308" xr:uid="{00000000-0005-0000-0000-0000E1620000}"/>
    <cellStyle name="Normal 4 14 2 3 3 2" xfId="21742" xr:uid="{00000000-0005-0000-0000-0000E2620000}"/>
    <cellStyle name="Normal 4 14 2 3 3 2 2" xfId="48654" xr:uid="{00000000-0005-0000-0000-0000E3620000}"/>
    <cellStyle name="Normal 4 14 2 3 3 3" xfId="35220" xr:uid="{00000000-0005-0000-0000-0000E4620000}"/>
    <cellStyle name="Normal 4 14 2 3 4" xfId="17263" xr:uid="{00000000-0005-0000-0000-0000E5620000}"/>
    <cellStyle name="Normal 4 14 2 3 4 2" xfId="44175" xr:uid="{00000000-0005-0000-0000-0000E6620000}"/>
    <cellStyle name="Normal 4 14 2 3 5" xfId="30741" xr:uid="{00000000-0005-0000-0000-0000E7620000}"/>
    <cellStyle name="Normal 4 14 2 4" xfId="10549" xr:uid="{00000000-0005-0000-0000-0000E8620000}"/>
    <cellStyle name="Normal 4 14 2 4 2" xfId="23983" xr:uid="{00000000-0005-0000-0000-0000E9620000}"/>
    <cellStyle name="Normal 4 14 2 4 2 2" xfId="50895" xr:uid="{00000000-0005-0000-0000-0000EA620000}"/>
    <cellStyle name="Normal 4 14 2 4 3" xfId="37461" xr:uid="{00000000-0005-0000-0000-0000EB620000}"/>
    <cellStyle name="Normal 4 14 2 5" xfId="6071" xr:uid="{00000000-0005-0000-0000-0000EC620000}"/>
    <cellStyle name="Normal 4 14 2 5 2" xfId="19505" xr:uid="{00000000-0005-0000-0000-0000ED620000}"/>
    <cellStyle name="Normal 4 14 2 5 2 2" xfId="46417" xr:uid="{00000000-0005-0000-0000-0000EE620000}"/>
    <cellStyle name="Normal 4 14 2 5 3" xfId="32983" xr:uid="{00000000-0005-0000-0000-0000EF620000}"/>
    <cellStyle name="Normal 4 14 2 6" xfId="15026" xr:uid="{00000000-0005-0000-0000-0000F0620000}"/>
    <cellStyle name="Normal 4 14 2 6 2" xfId="41938" xr:uid="{00000000-0005-0000-0000-0000F1620000}"/>
    <cellStyle name="Normal 4 14 2 7" xfId="28504" xr:uid="{00000000-0005-0000-0000-0000F2620000}"/>
    <cellStyle name="Normal 4 14 3" xfId="2040" xr:uid="{00000000-0005-0000-0000-0000F3620000}"/>
    <cellStyle name="Normal 4 14 3 2" xfId="4277" xr:uid="{00000000-0005-0000-0000-0000F4620000}"/>
    <cellStyle name="Normal 4 14 3 2 2" xfId="13234" xr:uid="{00000000-0005-0000-0000-0000F5620000}"/>
    <cellStyle name="Normal 4 14 3 2 2 2" xfId="26668" xr:uid="{00000000-0005-0000-0000-0000F6620000}"/>
    <cellStyle name="Normal 4 14 3 2 2 2 2" xfId="53580" xr:uid="{00000000-0005-0000-0000-0000F7620000}"/>
    <cellStyle name="Normal 4 14 3 2 2 3" xfId="40146" xr:uid="{00000000-0005-0000-0000-0000F8620000}"/>
    <cellStyle name="Normal 4 14 3 2 3" xfId="8756" xr:uid="{00000000-0005-0000-0000-0000F9620000}"/>
    <cellStyle name="Normal 4 14 3 2 3 2" xfId="22190" xr:uid="{00000000-0005-0000-0000-0000FA620000}"/>
    <cellStyle name="Normal 4 14 3 2 3 2 2" xfId="49102" xr:uid="{00000000-0005-0000-0000-0000FB620000}"/>
    <cellStyle name="Normal 4 14 3 2 3 3" xfId="35668" xr:uid="{00000000-0005-0000-0000-0000FC620000}"/>
    <cellStyle name="Normal 4 14 3 2 4" xfId="17711" xr:uid="{00000000-0005-0000-0000-0000FD620000}"/>
    <cellStyle name="Normal 4 14 3 2 4 2" xfId="44623" xr:uid="{00000000-0005-0000-0000-0000FE620000}"/>
    <cellStyle name="Normal 4 14 3 2 5" xfId="31189" xr:uid="{00000000-0005-0000-0000-0000FF620000}"/>
    <cellStyle name="Normal 4 14 3 3" xfId="10997" xr:uid="{00000000-0005-0000-0000-000000630000}"/>
    <cellStyle name="Normal 4 14 3 3 2" xfId="24431" xr:uid="{00000000-0005-0000-0000-000001630000}"/>
    <cellStyle name="Normal 4 14 3 3 2 2" xfId="51343" xr:uid="{00000000-0005-0000-0000-000002630000}"/>
    <cellStyle name="Normal 4 14 3 3 3" xfId="37909" xr:uid="{00000000-0005-0000-0000-000003630000}"/>
    <cellStyle name="Normal 4 14 3 4" xfId="6519" xr:uid="{00000000-0005-0000-0000-000004630000}"/>
    <cellStyle name="Normal 4 14 3 4 2" xfId="19953" xr:uid="{00000000-0005-0000-0000-000005630000}"/>
    <cellStyle name="Normal 4 14 3 4 2 2" xfId="46865" xr:uid="{00000000-0005-0000-0000-000006630000}"/>
    <cellStyle name="Normal 4 14 3 4 3" xfId="33431" xr:uid="{00000000-0005-0000-0000-000007630000}"/>
    <cellStyle name="Normal 4 14 3 5" xfId="15474" xr:uid="{00000000-0005-0000-0000-000008630000}"/>
    <cellStyle name="Normal 4 14 3 5 2" xfId="42386" xr:uid="{00000000-0005-0000-0000-000009630000}"/>
    <cellStyle name="Normal 4 14 3 6" xfId="28952" xr:uid="{00000000-0005-0000-0000-00000A630000}"/>
    <cellStyle name="Normal 4 14 4" xfId="3159" xr:uid="{00000000-0005-0000-0000-00000B630000}"/>
    <cellStyle name="Normal 4 14 4 2" xfId="12116" xr:uid="{00000000-0005-0000-0000-00000C630000}"/>
    <cellStyle name="Normal 4 14 4 2 2" xfId="25550" xr:uid="{00000000-0005-0000-0000-00000D630000}"/>
    <cellStyle name="Normal 4 14 4 2 2 2" xfId="52462" xr:uid="{00000000-0005-0000-0000-00000E630000}"/>
    <cellStyle name="Normal 4 14 4 2 3" xfId="39028" xr:uid="{00000000-0005-0000-0000-00000F630000}"/>
    <cellStyle name="Normal 4 14 4 3" xfId="7638" xr:uid="{00000000-0005-0000-0000-000010630000}"/>
    <cellStyle name="Normal 4 14 4 3 2" xfId="21072" xr:uid="{00000000-0005-0000-0000-000011630000}"/>
    <cellStyle name="Normal 4 14 4 3 2 2" xfId="47984" xr:uid="{00000000-0005-0000-0000-000012630000}"/>
    <cellStyle name="Normal 4 14 4 3 3" xfId="34550" xr:uid="{00000000-0005-0000-0000-000013630000}"/>
    <cellStyle name="Normal 4 14 4 4" xfId="16593" xr:uid="{00000000-0005-0000-0000-000014630000}"/>
    <cellStyle name="Normal 4 14 4 4 2" xfId="43505" xr:uid="{00000000-0005-0000-0000-000015630000}"/>
    <cellStyle name="Normal 4 14 4 5" xfId="30071" xr:uid="{00000000-0005-0000-0000-000016630000}"/>
    <cellStyle name="Normal 4 14 5" xfId="9879" xr:uid="{00000000-0005-0000-0000-000017630000}"/>
    <cellStyle name="Normal 4 14 5 2" xfId="23313" xr:uid="{00000000-0005-0000-0000-000018630000}"/>
    <cellStyle name="Normal 4 14 5 2 2" xfId="50225" xr:uid="{00000000-0005-0000-0000-000019630000}"/>
    <cellStyle name="Normal 4 14 5 3" xfId="36791" xr:uid="{00000000-0005-0000-0000-00001A630000}"/>
    <cellStyle name="Normal 4 14 6" xfId="5401" xr:uid="{00000000-0005-0000-0000-00001B630000}"/>
    <cellStyle name="Normal 4 14 6 2" xfId="18835" xr:uid="{00000000-0005-0000-0000-00001C630000}"/>
    <cellStyle name="Normal 4 14 6 2 2" xfId="45747" xr:uid="{00000000-0005-0000-0000-00001D630000}"/>
    <cellStyle name="Normal 4 14 6 3" xfId="32313" xr:uid="{00000000-0005-0000-0000-00001E630000}"/>
    <cellStyle name="Normal 4 14 7" xfId="14356" xr:uid="{00000000-0005-0000-0000-00001F630000}"/>
    <cellStyle name="Normal 4 14 7 2" xfId="41268" xr:uid="{00000000-0005-0000-0000-000020630000}"/>
    <cellStyle name="Normal 4 14 8" xfId="27834" xr:uid="{00000000-0005-0000-0000-000021630000}"/>
    <cellStyle name="Normal 4 15" xfId="1146" xr:uid="{00000000-0005-0000-0000-000022630000}"/>
    <cellStyle name="Normal 4 15 2" xfId="2264" xr:uid="{00000000-0005-0000-0000-000023630000}"/>
    <cellStyle name="Normal 4 15 2 2" xfId="4501" xr:uid="{00000000-0005-0000-0000-000024630000}"/>
    <cellStyle name="Normal 4 15 2 2 2" xfId="13458" xr:uid="{00000000-0005-0000-0000-000025630000}"/>
    <cellStyle name="Normal 4 15 2 2 2 2" xfId="26892" xr:uid="{00000000-0005-0000-0000-000026630000}"/>
    <cellStyle name="Normal 4 15 2 2 2 2 2" xfId="53804" xr:uid="{00000000-0005-0000-0000-000027630000}"/>
    <cellStyle name="Normal 4 15 2 2 2 3" xfId="40370" xr:uid="{00000000-0005-0000-0000-000028630000}"/>
    <cellStyle name="Normal 4 15 2 2 3" xfId="8980" xr:uid="{00000000-0005-0000-0000-000029630000}"/>
    <cellStyle name="Normal 4 15 2 2 3 2" xfId="22414" xr:uid="{00000000-0005-0000-0000-00002A630000}"/>
    <cellStyle name="Normal 4 15 2 2 3 2 2" xfId="49326" xr:uid="{00000000-0005-0000-0000-00002B630000}"/>
    <cellStyle name="Normal 4 15 2 2 3 3" xfId="35892" xr:uid="{00000000-0005-0000-0000-00002C630000}"/>
    <cellStyle name="Normal 4 15 2 2 4" xfId="17935" xr:uid="{00000000-0005-0000-0000-00002D630000}"/>
    <cellStyle name="Normal 4 15 2 2 4 2" xfId="44847" xr:uid="{00000000-0005-0000-0000-00002E630000}"/>
    <cellStyle name="Normal 4 15 2 2 5" xfId="31413" xr:uid="{00000000-0005-0000-0000-00002F630000}"/>
    <cellStyle name="Normal 4 15 2 3" xfId="11221" xr:uid="{00000000-0005-0000-0000-000030630000}"/>
    <cellStyle name="Normal 4 15 2 3 2" xfId="24655" xr:uid="{00000000-0005-0000-0000-000031630000}"/>
    <cellStyle name="Normal 4 15 2 3 2 2" xfId="51567" xr:uid="{00000000-0005-0000-0000-000032630000}"/>
    <cellStyle name="Normal 4 15 2 3 3" xfId="38133" xr:uid="{00000000-0005-0000-0000-000033630000}"/>
    <cellStyle name="Normal 4 15 2 4" xfId="6743" xr:uid="{00000000-0005-0000-0000-000034630000}"/>
    <cellStyle name="Normal 4 15 2 4 2" xfId="20177" xr:uid="{00000000-0005-0000-0000-000035630000}"/>
    <cellStyle name="Normal 4 15 2 4 2 2" xfId="47089" xr:uid="{00000000-0005-0000-0000-000036630000}"/>
    <cellStyle name="Normal 4 15 2 4 3" xfId="33655" xr:uid="{00000000-0005-0000-0000-000037630000}"/>
    <cellStyle name="Normal 4 15 2 5" xfId="15698" xr:uid="{00000000-0005-0000-0000-000038630000}"/>
    <cellStyle name="Normal 4 15 2 5 2" xfId="42610" xr:uid="{00000000-0005-0000-0000-000039630000}"/>
    <cellStyle name="Normal 4 15 2 6" xfId="29176" xr:uid="{00000000-0005-0000-0000-00003A630000}"/>
    <cellStyle name="Normal 4 15 3" xfId="3383" xr:uid="{00000000-0005-0000-0000-00003B630000}"/>
    <cellStyle name="Normal 4 15 3 2" xfId="12340" xr:uid="{00000000-0005-0000-0000-00003C630000}"/>
    <cellStyle name="Normal 4 15 3 2 2" xfId="25774" xr:uid="{00000000-0005-0000-0000-00003D630000}"/>
    <cellStyle name="Normal 4 15 3 2 2 2" xfId="52686" xr:uid="{00000000-0005-0000-0000-00003E630000}"/>
    <cellStyle name="Normal 4 15 3 2 3" xfId="39252" xr:uid="{00000000-0005-0000-0000-00003F630000}"/>
    <cellStyle name="Normal 4 15 3 3" xfId="7862" xr:uid="{00000000-0005-0000-0000-000040630000}"/>
    <cellStyle name="Normal 4 15 3 3 2" xfId="21296" xr:uid="{00000000-0005-0000-0000-000041630000}"/>
    <cellStyle name="Normal 4 15 3 3 2 2" xfId="48208" xr:uid="{00000000-0005-0000-0000-000042630000}"/>
    <cellStyle name="Normal 4 15 3 3 3" xfId="34774" xr:uid="{00000000-0005-0000-0000-000043630000}"/>
    <cellStyle name="Normal 4 15 3 4" xfId="16817" xr:uid="{00000000-0005-0000-0000-000044630000}"/>
    <cellStyle name="Normal 4 15 3 4 2" xfId="43729" xr:uid="{00000000-0005-0000-0000-000045630000}"/>
    <cellStyle name="Normal 4 15 3 5" xfId="30295" xr:uid="{00000000-0005-0000-0000-000046630000}"/>
    <cellStyle name="Normal 4 15 4" xfId="10103" xr:uid="{00000000-0005-0000-0000-000047630000}"/>
    <cellStyle name="Normal 4 15 4 2" xfId="23537" xr:uid="{00000000-0005-0000-0000-000048630000}"/>
    <cellStyle name="Normal 4 15 4 2 2" xfId="50449" xr:uid="{00000000-0005-0000-0000-000049630000}"/>
    <cellStyle name="Normal 4 15 4 3" xfId="37015" xr:uid="{00000000-0005-0000-0000-00004A630000}"/>
    <cellStyle name="Normal 4 15 5" xfId="5625" xr:uid="{00000000-0005-0000-0000-00004B630000}"/>
    <cellStyle name="Normal 4 15 5 2" xfId="19059" xr:uid="{00000000-0005-0000-0000-00004C630000}"/>
    <cellStyle name="Normal 4 15 5 2 2" xfId="45971" xr:uid="{00000000-0005-0000-0000-00004D630000}"/>
    <cellStyle name="Normal 4 15 5 3" xfId="32537" xr:uid="{00000000-0005-0000-0000-00004E630000}"/>
    <cellStyle name="Normal 4 15 6" xfId="14580" xr:uid="{00000000-0005-0000-0000-00004F630000}"/>
    <cellStyle name="Normal 4 15 6 2" xfId="41492" xr:uid="{00000000-0005-0000-0000-000050630000}"/>
    <cellStyle name="Normal 4 15 7" xfId="28058" xr:uid="{00000000-0005-0000-0000-000051630000}"/>
    <cellStyle name="Normal 4 16" xfId="1369" xr:uid="{00000000-0005-0000-0000-000052630000}"/>
    <cellStyle name="Normal 4 16 2" xfId="2487" xr:uid="{00000000-0005-0000-0000-000053630000}"/>
    <cellStyle name="Normal 4 16 2 2" xfId="4724" xr:uid="{00000000-0005-0000-0000-000054630000}"/>
    <cellStyle name="Normal 4 16 2 2 2" xfId="13681" xr:uid="{00000000-0005-0000-0000-000055630000}"/>
    <cellStyle name="Normal 4 16 2 2 2 2" xfId="27115" xr:uid="{00000000-0005-0000-0000-000056630000}"/>
    <cellStyle name="Normal 4 16 2 2 2 2 2" xfId="54027" xr:uid="{00000000-0005-0000-0000-000057630000}"/>
    <cellStyle name="Normal 4 16 2 2 2 3" xfId="40593" xr:uid="{00000000-0005-0000-0000-000058630000}"/>
    <cellStyle name="Normal 4 16 2 2 3" xfId="9203" xr:uid="{00000000-0005-0000-0000-000059630000}"/>
    <cellStyle name="Normal 4 16 2 2 3 2" xfId="22637" xr:uid="{00000000-0005-0000-0000-00005A630000}"/>
    <cellStyle name="Normal 4 16 2 2 3 2 2" xfId="49549" xr:uid="{00000000-0005-0000-0000-00005B630000}"/>
    <cellStyle name="Normal 4 16 2 2 3 3" xfId="36115" xr:uid="{00000000-0005-0000-0000-00005C630000}"/>
    <cellStyle name="Normal 4 16 2 2 4" xfId="18158" xr:uid="{00000000-0005-0000-0000-00005D630000}"/>
    <cellStyle name="Normal 4 16 2 2 4 2" xfId="45070" xr:uid="{00000000-0005-0000-0000-00005E630000}"/>
    <cellStyle name="Normal 4 16 2 2 5" xfId="31636" xr:uid="{00000000-0005-0000-0000-00005F630000}"/>
    <cellStyle name="Normal 4 16 2 3" xfId="11444" xr:uid="{00000000-0005-0000-0000-000060630000}"/>
    <cellStyle name="Normal 4 16 2 3 2" xfId="24878" xr:uid="{00000000-0005-0000-0000-000061630000}"/>
    <cellStyle name="Normal 4 16 2 3 2 2" xfId="51790" xr:uid="{00000000-0005-0000-0000-000062630000}"/>
    <cellStyle name="Normal 4 16 2 3 3" xfId="38356" xr:uid="{00000000-0005-0000-0000-000063630000}"/>
    <cellStyle name="Normal 4 16 2 4" xfId="6966" xr:uid="{00000000-0005-0000-0000-000064630000}"/>
    <cellStyle name="Normal 4 16 2 4 2" xfId="20400" xr:uid="{00000000-0005-0000-0000-000065630000}"/>
    <cellStyle name="Normal 4 16 2 4 2 2" xfId="47312" xr:uid="{00000000-0005-0000-0000-000066630000}"/>
    <cellStyle name="Normal 4 16 2 4 3" xfId="33878" xr:uid="{00000000-0005-0000-0000-000067630000}"/>
    <cellStyle name="Normal 4 16 2 5" xfId="15921" xr:uid="{00000000-0005-0000-0000-000068630000}"/>
    <cellStyle name="Normal 4 16 2 5 2" xfId="42833" xr:uid="{00000000-0005-0000-0000-000069630000}"/>
    <cellStyle name="Normal 4 16 2 6" xfId="29399" xr:uid="{00000000-0005-0000-0000-00006A630000}"/>
    <cellStyle name="Normal 4 16 3" xfId="3606" xr:uid="{00000000-0005-0000-0000-00006B630000}"/>
    <cellStyle name="Normal 4 16 3 2" xfId="12563" xr:uid="{00000000-0005-0000-0000-00006C630000}"/>
    <cellStyle name="Normal 4 16 3 2 2" xfId="25997" xr:uid="{00000000-0005-0000-0000-00006D630000}"/>
    <cellStyle name="Normal 4 16 3 2 2 2" xfId="52909" xr:uid="{00000000-0005-0000-0000-00006E630000}"/>
    <cellStyle name="Normal 4 16 3 2 3" xfId="39475" xr:uid="{00000000-0005-0000-0000-00006F630000}"/>
    <cellStyle name="Normal 4 16 3 3" xfId="8085" xr:uid="{00000000-0005-0000-0000-000070630000}"/>
    <cellStyle name="Normal 4 16 3 3 2" xfId="21519" xr:uid="{00000000-0005-0000-0000-000071630000}"/>
    <cellStyle name="Normal 4 16 3 3 2 2" xfId="48431" xr:uid="{00000000-0005-0000-0000-000072630000}"/>
    <cellStyle name="Normal 4 16 3 3 3" xfId="34997" xr:uid="{00000000-0005-0000-0000-000073630000}"/>
    <cellStyle name="Normal 4 16 3 4" xfId="17040" xr:uid="{00000000-0005-0000-0000-000074630000}"/>
    <cellStyle name="Normal 4 16 3 4 2" xfId="43952" xr:uid="{00000000-0005-0000-0000-000075630000}"/>
    <cellStyle name="Normal 4 16 3 5" xfId="30518" xr:uid="{00000000-0005-0000-0000-000076630000}"/>
    <cellStyle name="Normal 4 16 4" xfId="10326" xr:uid="{00000000-0005-0000-0000-000077630000}"/>
    <cellStyle name="Normal 4 16 4 2" xfId="23760" xr:uid="{00000000-0005-0000-0000-000078630000}"/>
    <cellStyle name="Normal 4 16 4 2 2" xfId="50672" xr:uid="{00000000-0005-0000-0000-000079630000}"/>
    <cellStyle name="Normal 4 16 4 3" xfId="37238" xr:uid="{00000000-0005-0000-0000-00007A630000}"/>
    <cellStyle name="Normal 4 16 5" xfId="5848" xr:uid="{00000000-0005-0000-0000-00007B630000}"/>
    <cellStyle name="Normal 4 16 5 2" xfId="19282" xr:uid="{00000000-0005-0000-0000-00007C630000}"/>
    <cellStyle name="Normal 4 16 5 2 2" xfId="46194" xr:uid="{00000000-0005-0000-0000-00007D630000}"/>
    <cellStyle name="Normal 4 16 5 3" xfId="32760" xr:uid="{00000000-0005-0000-0000-00007E630000}"/>
    <cellStyle name="Normal 4 16 6" xfId="14803" xr:uid="{00000000-0005-0000-0000-00007F630000}"/>
    <cellStyle name="Normal 4 16 6 2" xfId="41715" xr:uid="{00000000-0005-0000-0000-000080630000}"/>
    <cellStyle name="Normal 4 16 7" xfId="28281" xr:uid="{00000000-0005-0000-0000-000081630000}"/>
    <cellStyle name="Normal 4 17" xfId="1817" xr:uid="{00000000-0005-0000-0000-000082630000}"/>
    <cellStyle name="Normal 4 17 2" xfId="4054" xr:uid="{00000000-0005-0000-0000-000083630000}"/>
    <cellStyle name="Normal 4 17 2 2" xfId="13011" xr:uid="{00000000-0005-0000-0000-000084630000}"/>
    <cellStyle name="Normal 4 17 2 2 2" xfId="26445" xr:uid="{00000000-0005-0000-0000-000085630000}"/>
    <cellStyle name="Normal 4 17 2 2 2 2" xfId="53357" xr:uid="{00000000-0005-0000-0000-000086630000}"/>
    <cellStyle name="Normal 4 17 2 2 3" xfId="39923" xr:uid="{00000000-0005-0000-0000-000087630000}"/>
    <cellStyle name="Normal 4 17 2 3" xfId="8533" xr:uid="{00000000-0005-0000-0000-000088630000}"/>
    <cellStyle name="Normal 4 17 2 3 2" xfId="21967" xr:uid="{00000000-0005-0000-0000-000089630000}"/>
    <cellStyle name="Normal 4 17 2 3 2 2" xfId="48879" xr:uid="{00000000-0005-0000-0000-00008A630000}"/>
    <cellStyle name="Normal 4 17 2 3 3" xfId="35445" xr:uid="{00000000-0005-0000-0000-00008B630000}"/>
    <cellStyle name="Normal 4 17 2 4" xfId="17488" xr:uid="{00000000-0005-0000-0000-00008C630000}"/>
    <cellStyle name="Normal 4 17 2 4 2" xfId="44400" xr:uid="{00000000-0005-0000-0000-00008D630000}"/>
    <cellStyle name="Normal 4 17 2 5" xfId="30966" xr:uid="{00000000-0005-0000-0000-00008E630000}"/>
    <cellStyle name="Normal 4 17 3" xfId="10774" xr:uid="{00000000-0005-0000-0000-00008F630000}"/>
    <cellStyle name="Normal 4 17 3 2" xfId="24208" xr:uid="{00000000-0005-0000-0000-000090630000}"/>
    <cellStyle name="Normal 4 17 3 2 2" xfId="51120" xr:uid="{00000000-0005-0000-0000-000091630000}"/>
    <cellStyle name="Normal 4 17 3 3" xfId="37686" xr:uid="{00000000-0005-0000-0000-000092630000}"/>
    <cellStyle name="Normal 4 17 4" xfId="6296" xr:uid="{00000000-0005-0000-0000-000093630000}"/>
    <cellStyle name="Normal 4 17 4 2" xfId="19730" xr:uid="{00000000-0005-0000-0000-000094630000}"/>
    <cellStyle name="Normal 4 17 4 2 2" xfId="46642" xr:uid="{00000000-0005-0000-0000-000095630000}"/>
    <cellStyle name="Normal 4 17 4 3" xfId="33208" xr:uid="{00000000-0005-0000-0000-000096630000}"/>
    <cellStyle name="Normal 4 17 5" xfId="15251" xr:uid="{00000000-0005-0000-0000-000097630000}"/>
    <cellStyle name="Normal 4 17 5 2" xfId="42163" xr:uid="{00000000-0005-0000-0000-000098630000}"/>
    <cellStyle name="Normal 4 17 6" xfId="28729" xr:uid="{00000000-0005-0000-0000-000099630000}"/>
    <cellStyle name="Normal 4 18" xfId="2936" xr:uid="{00000000-0005-0000-0000-00009A630000}"/>
    <cellStyle name="Normal 4 18 2" xfId="11893" xr:uid="{00000000-0005-0000-0000-00009B630000}"/>
    <cellStyle name="Normal 4 18 2 2" xfId="25327" xr:uid="{00000000-0005-0000-0000-00009C630000}"/>
    <cellStyle name="Normal 4 18 2 2 2" xfId="52239" xr:uid="{00000000-0005-0000-0000-00009D630000}"/>
    <cellStyle name="Normal 4 18 2 3" xfId="38805" xr:uid="{00000000-0005-0000-0000-00009E630000}"/>
    <cellStyle name="Normal 4 18 3" xfId="7415" xr:uid="{00000000-0005-0000-0000-00009F630000}"/>
    <cellStyle name="Normal 4 18 3 2" xfId="20849" xr:uid="{00000000-0005-0000-0000-0000A0630000}"/>
    <cellStyle name="Normal 4 18 3 2 2" xfId="47761" xr:uid="{00000000-0005-0000-0000-0000A1630000}"/>
    <cellStyle name="Normal 4 18 3 3" xfId="34327" xr:uid="{00000000-0005-0000-0000-0000A2630000}"/>
    <cellStyle name="Normal 4 18 4" xfId="16370" xr:uid="{00000000-0005-0000-0000-0000A3630000}"/>
    <cellStyle name="Normal 4 18 4 2" xfId="43282" xr:uid="{00000000-0005-0000-0000-0000A4630000}"/>
    <cellStyle name="Normal 4 18 5" xfId="29848" xr:uid="{00000000-0005-0000-0000-0000A5630000}"/>
    <cellStyle name="Normal 4 19" xfId="9656" xr:uid="{00000000-0005-0000-0000-0000A6630000}"/>
    <cellStyle name="Normal 4 19 2" xfId="23090" xr:uid="{00000000-0005-0000-0000-0000A7630000}"/>
    <cellStyle name="Normal 4 19 2 2" xfId="50002" xr:uid="{00000000-0005-0000-0000-0000A8630000}"/>
    <cellStyle name="Normal 4 19 3" xfId="36568" xr:uid="{00000000-0005-0000-0000-0000A9630000}"/>
    <cellStyle name="Normal 4 2" xfId="27" xr:uid="{00000000-0005-0000-0000-0000AA630000}"/>
    <cellStyle name="Normal 4 2 10" xfId="1370" xr:uid="{00000000-0005-0000-0000-0000AB630000}"/>
    <cellStyle name="Normal 4 2 10 2" xfId="2488" xr:uid="{00000000-0005-0000-0000-0000AC630000}"/>
    <cellStyle name="Normal 4 2 10 2 2" xfId="4725" xr:uid="{00000000-0005-0000-0000-0000AD630000}"/>
    <cellStyle name="Normal 4 2 10 2 2 2" xfId="13682" xr:uid="{00000000-0005-0000-0000-0000AE630000}"/>
    <cellStyle name="Normal 4 2 10 2 2 2 2" xfId="27116" xr:uid="{00000000-0005-0000-0000-0000AF630000}"/>
    <cellStyle name="Normal 4 2 10 2 2 2 2 2" xfId="54028" xr:uid="{00000000-0005-0000-0000-0000B0630000}"/>
    <cellStyle name="Normal 4 2 10 2 2 2 3" xfId="40594" xr:uid="{00000000-0005-0000-0000-0000B1630000}"/>
    <cellStyle name="Normal 4 2 10 2 2 3" xfId="9204" xr:uid="{00000000-0005-0000-0000-0000B2630000}"/>
    <cellStyle name="Normal 4 2 10 2 2 3 2" xfId="22638" xr:uid="{00000000-0005-0000-0000-0000B3630000}"/>
    <cellStyle name="Normal 4 2 10 2 2 3 2 2" xfId="49550" xr:uid="{00000000-0005-0000-0000-0000B4630000}"/>
    <cellStyle name="Normal 4 2 10 2 2 3 3" xfId="36116" xr:uid="{00000000-0005-0000-0000-0000B5630000}"/>
    <cellStyle name="Normal 4 2 10 2 2 4" xfId="18159" xr:uid="{00000000-0005-0000-0000-0000B6630000}"/>
    <cellStyle name="Normal 4 2 10 2 2 4 2" xfId="45071" xr:uid="{00000000-0005-0000-0000-0000B7630000}"/>
    <cellStyle name="Normal 4 2 10 2 2 5" xfId="31637" xr:uid="{00000000-0005-0000-0000-0000B8630000}"/>
    <cellStyle name="Normal 4 2 10 2 3" xfId="11445" xr:uid="{00000000-0005-0000-0000-0000B9630000}"/>
    <cellStyle name="Normal 4 2 10 2 3 2" xfId="24879" xr:uid="{00000000-0005-0000-0000-0000BA630000}"/>
    <cellStyle name="Normal 4 2 10 2 3 2 2" xfId="51791" xr:uid="{00000000-0005-0000-0000-0000BB630000}"/>
    <cellStyle name="Normal 4 2 10 2 3 3" xfId="38357" xr:uid="{00000000-0005-0000-0000-0000BC630000}"/>
    <cellStyle name="Normal 4 2 10 2 4" xfId="6967" xr:uid="{00000000-0005-0000-0000-0000BD630000}"/>
    <cellStyle name="Normal 4 2 10 2 4 2" xfId="20401" xr:uid="{00000000-0005-0000-0000-0000BE630000}"/>
    <cellStyle name="Normal 4 2 10 2 4 2 2" xfId="47313" xr:uid="{00000000-0005-0000-0000-0000BF630000}"/>
    <cellStyle name="Normal 4 2 10 2 4 3" xfId="33879" xr:uid="{00000000-0005-0000-0000-0000C0630000}"/>
    <cellStyle name="Normal 4 2 10 2 5" xfId="15922" xr:uid="{00000000-0005-0000-0000-0000C1630000}"/>
    <cellStyle name="Normal 4 2 10 2 5 2" xfId="42834" xr:uid="{00000000-0005-0000-0000-0000C2630000}"/>
    <cellStyle name="Normal 4 2 10 2 6" xfId="29400" xr:uid="{00000000-0005-0000-0000-0000C3630000}"/>
    <cellStyle name="Normal 4 2 10 3" xfId="3607" xr:uid="{00000000-0005-0000-0000-0000C4630000}"/>
    <cellStyle name="Normal 4 2 10 3 2" xfId="12564" xr:uid="{00000000-0005-0000-0000-0000C5630000}"/>
    <cellStyle name="Normal 4 2 10 3 2 2" xfId="25998" xr:uid="{00000000-0005-0000-0000-0000C6630000}"/>
    <cellStyle name="Normal 4 2 10 3 2 2 2" xfId="52910" xr:uid="{00000000-0005-0000-0000-0000C7630000}"/>
    <cellStyle name="Normal 4 2 10 3 2 3" xfId="39476" xr:uid="{00000000-0005-0000-0000-0000C8630000}"/>
    <cellStyle name="Normal 4 2 10 3 3" xfId="8086" xr:uid="{00000000-0005-0000-0000-0000C9630000}"/>
    <cellStyle name="Normal 4 2 10 3 3 2" xfId="21520" xr:uid="{00000000-0005-0000-0000-0000CA630000}"/>
    <cellStyle name="Normal 4 2 10 3 3 2 2" xfId="48432" xr:uid="{00000000-0005-0000-0000-0000CB630000}"/>
    <cellStyle name="Normal 4 2 10 3 3 3" xfId="34998" xr:uid="{00000000-0005-0000-0000-0000CC630000}"/>
    <cellStyle name="Normal 4 2 10 3 4" xfId="17041" xr:uid="{00000000-0005-0000-0000-0000CD630000}"/>
    <cellStyle name="Normal 4 2 10 3 4 2" xfId="43953" xr:uid="{00000000-0005-0000-0000-0000CE630000}"/>
    <cellStyle name="Normal 4 2 10 3 5" xfId="30519" xr:uid="{00000000-0005-0000-0000-0000CF630000}"/>
    <cellStyle name="Normal 4 2 10 4" xfId="10327" xr:uid="{00000000-0005-0000-0000-0000D0630000}"/>
    <cellStyle name="Normal 4 2 10 4 2" xfId="23761" xr:uid="{00000000-0005-0000-0000-0000D1630000}"/>
    <cellStyle name="Normal 4 2 10 4 2 2" xfId="50673" xr:uid="{00000000-0005-0000-0000-0000D2630000}"/>
    <cellStyle name="Normal 4 2 10 4 3" xfId="37239" xr:uid="{00000000-0005-0000-0000-0000D3630000}"/>
    <cellStyle name="Normal 4 2 10 5" xfId="5849" xr:uid="{00000000-0005-0000-0000-0000D4630000}"/>
    <cellStyle name="Normal 4 2 10 5 2" xfId="19283" xr:uid="{00000000-0005-0000-0000-0000D5630000}"/>
    <cellStyle name="Normal 4 2 10 5 2 2" xfId="46195" xr:uid="{00000000-0005-0000-0000-0000D6630000}"/>
    <cellStyle name="Normal 4 2 10 5 3" xfId="32761" xr:uid="{00000000-0005-0000-0000-0000D7630000}"/>
    <cellStyle name="Normal 4 2 10 6" xfId="14804" xr:uid="{00000000-0005-0000-0000-0000D8630000}"/>
    <cellStyle name="Normal 4 2 10 6 2" xfId="41716" xr:uid="{00000000-0005-0000-0000-0000D9630000}"/>
    <cellStyle name="Normal 4 2 10 7" xfId="28282" xr:uid="{00000000-0005-0000-0000-0000DA630000}"/>
    <cellStyle name="Normal 4 2 11" xfId="1818" xr:uid="{00000000-0005-0000-0000-0000DB630000}"/>
    <cellStyle name="Normal 4 2 11 2" xfId="4055" xr:uid="{00000000-0005-0000-0000-0000DC630000}"/>
    <cellStyle name="Normal 4 2 11 2 2" xfId="13012" xr:uid="{00000000-0005-0000-0000-0000DD630000}"/>
    <cellStyle name="Normal 4 2 11 2 2 2" xfId="26446" xr:uid="{00000000-0005-0000-0000-0000DE630000}"/>
    <cellStyle name="Normal 4 2 11 2 2 2 2" xfId="53358" xr:uid="{00000000-0005-0000-0000-0000DF630000}"/>
    <cellStyle name="Normal 4 2 11 2 2 3" xfId="39924" xr:uid="{00000000-0005-0000-0000-0000E0630000}"/>
    <cellStyle name="Normal 4 2 11 2 3" xfId="8534" xr:uid="{00000000-0005-0000-0000-0000E1630000}"/>
    <cellStyle name="Normal 4 2 11 2 3 2" xfId="21968" xr:uid="{00000000-0005-0000-0000-0000E2630000}"/>
    <cellStyle name="Normal 4 2 11 2 3 2 2" xfId="48880" xr:uid="{00000000-0005-0000-0000-0000E3630000}"/>
    <cellStyle name="Normal 4 2 11 2 3 3" xfId="35446" xr:uid="{00000000-0005-0000-0000-0000E4630000}"/>
    <cellStyle name="Normal 4 2 11 2 4" xfId="17489" xr:uid="{00000000-0005-0000-0000-0000E5630000}"/>
    <cellStyle name="Normal 4 2 11 2 4 2" xfId="44401" xr:uid="{00000000-0005-0000-0000-0000E6630000}"/>
    <cellStyle name="Normal 4 2 11 2 5" xfId="30967" xr:uid="{00000000-0005-0000-0000-0000E7630000}"/>
    <cellStyle name="Normal 4 2 11 3" xfId="10775" xr:uid="{00000000-0005-0000-0000-0000E8630000}"/>
    <cellStyle name="Normal 4 2 11 3 2" xfId="24209" xr:uid="{00000000-0005-0000-0000-0000E9630000}"/>
    <cellStyle name="Normal 4 2 11 3 2 2" xfId="51121" xr:uid="{00000000-0005-0000-0000-0000EA630000}"/>
    <cellStyle name="Normal 4 2 11 3 3" xfId="37687" xr:uid="{00000000-0005-0000-0000-0000EB630000}"/>
    <cellStyle name="Normal 4 2 11 4" xfId="6297" xr:uid="{00000000-0005-0000-0000-0000EC630000}"/>
    <cellStyle name="Normal 4 2 11 4 2" xfId="19731" xr:uid="{00000000-0005-0000-0000-0000ED630000}"/>
    <cellStyle name="Normal 4 2 11 4 2 2" xfId="46643" xr:uid="{00000000-0005-0000-0000-0000EE630000}"/>
    <cellStyle name="Normal 4 2 11 4 3" xfId="33209" xr:uid="{00000000-0005-0000-0000-0000EF630000}"/>
    <cellStyle name="Normal 4 2 11 5" xfId="15252" xr:uid="{00000000-0005-0000-0000-0000F0630000}"/>
    <cellStyle name="Normal 4 2 11 5 2" xfId="42164" xr:uid="{00000000-0005-0000-0000-0000F1630000}"/>
    <cellStyle name="Normal 4 2 11 6" xfId="28730" xr:uid="{00000000-0005-0000-0000-0000F2630000}"/>
    <cellStyle name="Normal 4 2 12" xfId="2937" xr:uid="{00000000-0005-0000-0000-0000F3630000}"/>
    <cellStyle name="Normal 4 2 12 2" xfId="11894" xr:uid="{00000000-0005-0000-0000-0000F4630000}"/>
    <cellStyle name="Normal 4 2 12 2 2" xfId="25328" xr:uid="{00000000-0005-0000-0000-0000F5630000}"/>
    <cellStyle name="Normal 4 2 12 2 2 2" xfId="52240" xr:uid="{00000000-0005-0000-0000-0000F6630000}"/>
    <cellStyle name="Normal 4 2 12 2 3" xfId="38806" xr:uid="{00000000-0005-0000-0000-0000F7630000}"/>
    <cellStyle name="Normal 4 2 12 3" xfId="7416" xr:uid="{00000000-0005-0000-0000-0000F8630000}"/>
    <cellStyle name="Normal 4 2 12 3 2" xfId="20850" xr:uid="{00000000-0005-0000-0000-0000F9630000}"/>
    <cellStyle name="Normal 4 2 12 3 2 2" xfId="47762" xr:uid="{00000000-0005-0000-0000-0000FA630000}"/>
    <cellStyle name="Normal 4 2 12 3 3" xfId="34328" xr:uid="{00000000-0005-0000-0000-0000FB630000}"/>
    <cellStyle name="Normal 4 2 12 4" xfId="16371" xr:uid="{00000000-0005-0000-0000-0000FC630000}"/>
    <cellStyle name="Normal 4 2 12 4 2" xfId="43283" xr:uid="{00000000-0005-0000-0000-0000FD630000}"/>
    <cellStyle name="Normal 4 2 12 5" xfId="29849" xr:uid="{00000000-0005-0000-0000-0000FE630000}"/>
    <cellStyle name="Normal 4 2 13" xfId="9657" xr:uid="{00000000-0005-0000-0000-0000FF630000}"/>
    <cellStyle name="Normal 4 2 13 2" xfId="23091" xr:uid="{00000000-0005-0000-0000-000000640000}"/>
    <cellStyle name="Normal 4 2 13 2 2" xfId="50003" xr:uid="{00000000-0005-0000-0000-000001640000}"/>
    <cellStyle name="Normal 4 2 13 3" xfId="36569" xr:uid="{00000000-0005-0000-0000-000002640000}"/>
    <cellStyle name="Normal 4 2 14" xfId="5179" xr:uid="{00000000-0005-0000-0000-000003640000}"/>
    <cellStyle name="Normal 4 2 14 2" xfId="18613" xr:uid="{00000000-0005-0000-0000-000004640000}"/>
    <cellStyle name="Normal 4 2 14 2 2" xfId="45525" xr:uid="{00000000-0005-0000-0000-000005640000}"/>
    <cellStyle name="Normal 4 2 14 3" xfId="32091" xr:uid="{00000000-0005-0000-0000-000006640000}"/>
    <cellStyle name="Normal 4 2 15" xfId="14134" xr:uid="{00000000-0005-0000-0000-000007640000}"/>
    <cellStyle name="Normal 4 2 15 2" xfId="41046" xr:uid="{00000000-0005-0000-0000-000008640000}"/>
    <cellStyle name="Normal 4 2 16" xfId="27612" xr:uid="{00000000-0005-0000-0000-000009640000}"/>
    <cellStyle name="Normal 4 2 17" xfId="509" xr:uid="{00000000-0005-0000-0000-00000A640000}"/>
    <cellStyle name="Normal 4 2 2" xfId="646" xr:uid="{00000000-0005-0000-0000-00000B640000}"/>
    <cellStyle name="Normal 4 2 2 10" xfId="2943" xr:uid="{00000000-0005-0000-0000-00000C640000}"/>
    <cellStyle name="Normal 4 2 2 10 2" xfId="11900" xr:uid="{00000000-0005-0000-0000-00000D640000}"/>
    <cellStyle name="Normal 4 2 2 10 2 2" xfId="25334" xr:uid="{00000000-0005-0000-0000-00000E640000}"/>
    <cellStyle name="Normal 4 2 2 10 2 2 2" xfId="52246" xr:uid="{00000000-0005-0000-0000-00000F640000}"/>
    <cellStyle name="Normal 4 2 2 10 2 3" xfId="38812" xr:uid="{00000000-0005-0000-0000-000010640000}"/>
    <cellStyle name="Normal 4 2 2 10 3" xfId="7422" xr:uid="{00000000-0005-0000-0000-000011640000}"/>
    <cellStyle name="Normal 4 2 2 10 3 2" xfId="20856" xr:uid="{00000000-0005-0000-0000-000012640000}"/>
    <cellStyle name="Normal 4 2 2 10 3 2 2" xfId="47768" xr:uid="{00000000-0005-0000-0000-000013640000}"/>
    <cellStyle name="Normal 4 2 2 10 3 3" xfId="34334" xr:uid="{00000000-0005-0000-0000-000014640000}"/>
    <cellStyle name="Normal 4 2 2 10 4" xfId="16377" xr:uid="{00000000-0005-0000-0000-000015640000}"/>
    <cellStyle name="Normal 4 2 2 10 4 2" xfId="43289" xr:uid="{00000000-0005-0000-0000-000016640000}"/>
    <cellStyle name="Normal 4 2 2 10 5" xfId="29855" xr:uid="{00000000-0005-0000-0000-000017640000}"/>
    <cellStyle name="Normal 4 2 2 11" xfId="9663" xr:uid="{00000000-0005-0000-0000-000018640000}"/>
    <cellStyle name="Normal 4 2 2 11 2" xfId="23097" xr:uid="{00000000-0005-0000-0000-000019640000}"/>
    <cellStyle name="Normal 4 2 2 11 2 2" xfId="50009" xr:uid="{00000000-0005-0000-0000-00001A640000}"/>
    <cellStyle name="Normal 4 2 2 11 3" xfId="36575" xr:uid="{00000000-0005-0000-0000-00001B640000}"/>
    <cellStyle name="Normal 4 2 2 12" xfId="5185" xr:uid="{00000000-0005-0000-0000-00001C640000}"/>
    <cellStyle name="Normal 4 2 2 12 2" xfId="18619" xr:uid="{00000000-0005-0000-0000-00001D640000}"/>
    <cellStyle name="Normal 4 2 2 12 2 2" xfId="45531" xr:uid="{00000000-0005-0000-0000-00001E640000}"/>
    <cellStyle name="Normal 4 2 2 12 3" xfId="32097" xr:uid="{00000000-0005-0000-0000-00001F640000}"/>
    <cellStyle name="Normal 4 2 2 13" xfId="14140" xr:uid="{00000000-0005-0000-0000-000020640000}"/>
    <cellStyle name="Normal 4 2 2 13 2" xfId="41052" xr:uid="{00000000-0005-0000-0000-000021640000}"/>
    <cellStyle name="Normal 4 2 2 14" xfId="27618" xr:uid="{00000000-0005-0000-0000-000022640000}"/>
    <cellStyle name="Normal 4 2 2 2" xfId="680" xr:uid="{00000000-0005-0000-0000-000023640000}"/>
    <cellStyle name="Normal 4 2 2 2 10" xfId="5205" xr:uid="{00000000-0005-0000-0000-000024640000}"/>
    <cellStyle name="Normal 4 2 2 2 10 2" xfId="18639" xr:uid="{00000000-0005-0000-0000-000025640000}"/>
    <cellStyle name="Normal 4 2 2 2 10 2 2" xfId="45551" xr:uid="{00000000-0005-0000-0000-000026640000}"/>
    <cellStyle name="Normal 4 2 2 2 10 3" xfId="32117" xr:uid="{00000000-0005-0000-0000-000027640000}"/>
    <cellStyle name="Normal 4 2 2 2 11" xfId="14160" xr:uid="{00000000-0005-0000-0000-000028640000}"/>
    <cellStyle name="Normal 4 2 2 2 11 2" xfId="41072" xr:uid="{00000000-0005-0000-0000-000029640000}"/>
    <cellStyle name="Normal 4 2 2 2 12" xfId="27638" xr:uid="{00000000-0005-0000-0000-00002A640000}"/>
    <cellStyle name="Normal 4 2 2 2 2" xfId="824" xr:uid="{00000000-0005-0000-0000-00002B640000}"/>
    <cellStyle name="Normal 4 2 2 2 2 10" xfId="27782" xr:uid="{00000000-0005-0000-0000-00002C640000}"/>
    <cellStyle name="Normal 4 2 2 2 2 2" xfId="1092" xr:uid="{00000000-0005-0000-0000-00002D640000}"/>
    <cellStyle name="Normal 4 2 2 2 2 2 2" xfId="1763" xr:uid="{00000000-0005-0000-0000-00002E640000}"/>
    <cellStyle name="Normal 4 2 2 2 2 2 2 2" xfId="2881" xr:uid="{00000000-0005-0000-0000-00002F640000}"/>
    <cellStyle name="Normal 4 2 2 2 2 2 2 2 2" xfId="5118" xr:uid="{00000000-0005-0000-0000-000030640000}"/>
    <cellStyle name="Normal 4 2 2 2 2 2 2 2 2 2" xfId="14075" xr:uid="{00000000-0005-0000-0000-000031640000}"/>
    <cellStyle name="Normal 4 2 2 2 2 2 2 2 2 2 2" xfId="27509" xr:uid="{00000000-0005-0000-0000-000032640000}"/>
    <cellStyle name="Normal 4 2 2 2 2 2 2 2 2 2 2 2" xfId="54421" xr:uid="{00000000-0005-0000-0000-000033640000}"/>
    <cellStyle name="Normal 4 2 2 2 2 2 2 2 2 2 3" xfId="40987" xr:uid="{00000000-0005-0000-0000-000034640000}"/>
    <cellStyle name="Normal 4 2 2 2 2 2 2 2 2 3" xfId="9597" xr:uid="{00000000-0005-0000-0000-000035640000}"/>
    <cellStyle name="Normal 4 2 2 2 2 2 2 2 2 3 2" xfId="23031" xr:uid="{00000000-0005-0000-0000-000036640000}"/>
    <cellStyle name="Normal 4 2 2 2 2 2 2 2 2 3 2 2" xfId="49943" xr:uid="{00000000-0005-0000-0000-000037640000}"/>
    <cellStyle name="Normal 4 2 2 2 2 2 2 2 2 3 3" xfId="36509" xr:uid="{00000000-0005-0000-0000-000038640000}"/>
    <cellStyle name="Normal 4 2 2 2 2 2 2 2 2 4" xfId="18552" xr:uid="{00000000-0005-0000-0000-000039640000}"/>
    <cellStyle name="Normal 4 2 2 2 2 2 2 2 2 4 2" xfId="45464" xr:uid="{00000000-0005-0000-0000-00003A640000}"/>
    <cellStyle name="Normal 4 2 2 2 2 2 2 2 2 5" xfId="32030" xr:uid="{00000000-0005-0000-0000-00003B640000}"/>
    <cellStyle name="Normal 4 2 2 2 2 2 2 2 3" xfId="11838" xr:uid="{00000000-0005-0000-0000-00003C640000}"/>
    <cellStyle name="Normal 4 2 2 2 2 2 2 2 3 2" xfId="25272" xr:uid="{00000000-0005-0000-0000-00003D640000}"/>
    <cellStyle name="Normal 4 2 2 2 2 2 2 2 3 2 2" xfId="52184" xr:uid="{00000000-0005-0000-0000-00003E640000}"/>
    <cellStyle name="Normal 4 2 2 2 2 2 2 2 3 3" xfId="38750" xr:uid="{00000000-0005-0000-0000-00003F640000}"/>
    <cellStyle name="Normal 4 2 2 2 2 2 2 2 4" xfId="7360" xr:uid="{00000000-0005-0000-0000-000040640000}"/>
    <cellStyle name="Normal 4 2 2 2 2 2 2 2 4 2" xfId="20794" xr:uid="{00000000-0005-0000-0000-000041640000}"/>
    <cellStyle name="Normal 4 2 2 2 2 2 2 2 4 2 2" xfId="47706" xr:uid="{00000000-0005-0000-0000-000042640000}"/>
    <cellStyle name="Normal 4 2 2 2 2 2 2 2 4 3" xfId="34272" xr:uid="{00000000-0005-0000-0000-000043640000}"/>
    <cellStyle name="Normal 4 2 2 2 2 2 2 2 5" xfId="16315" xr:uid="{00000000-0005-0000-0000-000044640000}"/>
    <cellStyle name="Normal 4 2 2 2 2 2 2 2 5 2" xfId="43227" xr:uid="{00000000-0005-0000-0000-000045640000}"/>
    <cellStyle name="Normal 4 2 2 2 2 2 2 2 6" xfId="29793" xr:uid="{00000000-0005-0000-0000-000046640000}"/>
    <cellStyle name="Normal 4 2 2 2 2 2 2 3" xfId="4000" xr:uid="{00000000-0005-0000-0000-000047640000}"/>
    <cellStyle name="Normal 4 2 2 2 2 2 2 3 2" xfId="12957" xr:uid="{00000000-0005-0000-0000-000048640000}"/>
    <cellStyle name="Normal 4 2 2 2 2 2 2 3 2 2" xfId="26391" xr:uid="{00000000-0005-0000-0000-000049640000}"/>
    <cellStyle name="Normal 4 2 2 2 2 2 2 3 2 2 2" xfId="53303" xr:uid="{00000000-0005-0000-0000-00004A640000}"/>
    <cellStyle name="Normal 4 2 2 2 2 2 2 3 2 3" xfId="39869" xr:uid="{00000000-0005-0000-0000-00004B640000}"/>
    <cellStyle name="Normal 4 2 2 2 2 2 2 3 3" xfId="8479" xr:uid="{00000000-0005-0000-0000-00004C640000}"/>
    <cellStyle name="Normal 4 2 2 2 2 2 2 3 3 2" xfId="21913" xr:uid="{00000000-0005-0000-0000-00004D640000}"/>
    <cellStyle name="Normal 4 2 2 2 2 2 2 3 3 2 2" xfId="48825" xr:uid="{00000000-0005-0000-0000-00004E640000}"/>
    <cellStyle name="Normal 4 2 2 2 2 2 2 3 3 3" xfId="35391" xr:uid="{00000000-0005-0000-0000-00004F640000}"/>
    <cellStyle name="Normal 4 2 2 2 2 2 2 3 4" xfId="17434" xr:uid="{00000000-0005-0000-0000-000050640000}"/>
    <cellStyle name="Normal 4 2 2 2 2 2 2 3 4 2" xfId="44346" xr:uid="{00000000-0005-0000-0000-000051640000}"/>
    <cellStyle name="Normal 4 2 2 2 2 2 2 3 5" xfId="30912" xr:uid="{00000000-0005-0000-0000-000052640000}"/>
    <cellStyle name="Normal 4 2 2 2 2 2 2 4" xfId="10720" xr:uid="{00000000-0005-0000-0000-000053640000}"/>
    <cellStyle name="Normal 4 2 2 2 2 2 2 4 2" xfId="24154" xr:uid="{00000000-0005-0000-0000-000054640000}"/>
    <cellStyle name="Normal 4 2 2 2 2 2 2 4 2 2" xfId="51066" xr:uid="{00000000-0005-0000-0000-000055640000}"/>
    <cellStyle name="Normal 4 2 2 2 2 2 2 4 3" xfId="37632" xr:uid="{00000000-0005-0000-0000-000056640000}"/>
    <cellStyle name="Normal 4 2 2 2 2 2 2 5" xfId="6242" xr:uid="{00000000-0005-0000-0000-000057640000}"/>
    <cellStyle name="Normal 4 2 2 2 2 2 2 5 2" xfId="19676" xr:uid="{00000000-0005-0000-0000-000058640000}"/>
    <cellStyle name="Normal 4 2 2 2 2 2 2 5 2 2" xfId="46588" xr:uid="{00000000-0005-0000-0000-000059640000}"/>
    <cellStyle name="Normal 4 2 2 2 2 2 2 5 3" xfId="33154" xr:uid="{00000000-0005-0000-0000-00005A640000}"/>
    <cellStyle name="Normal 4 2 2 2 2 2 2 6" xfId="15197" xr:uid="{00000000-0005-0000-0000-00005B640000}"/>
    <cellStyle name="Normal 4 2 2 2 2 2 2 6 2" xfId="42109" xr:uid="{00000000-0005-0000-0000-00005C640000}"/>
    <cellStyle name="Normal 4 2 2 2 2 2 2 7" xfId="28675" xr:uid="{00000000-0005-0000-0000-00005D640000}"/>
    <cellStyle name="Normal 4 2 2 2 2 2 3" xfId="2211" xr:uid="{00000000-0005-0000-0000-00005E640000}"/>
    <cellStyle name="Normal 4 2 2 2 2 2 3 2" xfId="4448" xr:uid="{00000000-0005-0000-0000-00005F640000}"/>
    <cellStyle name="Normal 4 2 2 2 2 2 3 2 2" xfId="13405" xr:uid="{00000000-0005-0000-0000-000060640000}"/>
    <cellStyle name="Normal 4 2 2 2 2 2 3 2 2 2" xfId="26839" xr:uid="{00000000-0005-0000-0000-000061640000}"/>
    <cellStyle name="Normal 4 2 2 2 2 2 3 2 2 2 2" xfId="53751" xr:uid="{00000000-0005-0000-0000-000062640000}"/>
    <cellStyle name="Normal 4 2 2 2 2 2 3 2 2 3" xfId="40317" xr:uid="{00000000-0005-0000-0000-000063640000}"/>
    <cellStyle name="Normal 4 2 2 2 2 2 3 2 3" xfId="8927" xr:uid="{00000000-0005-0000-0000-000064640000}"/>
    <cellStyle name="Normal 4 2 2 2 2 2 3 2 3 2" xfId="22361" xr:uid="{00000000-0005-0000-0000-000065640000}"/>
    <cellStyle name="Normal 4 2 2 2 2 2 3 2 3 2 2" xfId="49273" xr:uid="{00000000-0005-0000-0000-000066640000}"/>
    <cellStyle name="Normal 4 2 2 2 2 2 3 2 3 3" xfId="35839" xr:uid="{00000000-0005-0000-0000-000067640000}"/>
    <cellStyle name="Normal 4 2 2 2 2 2 3 2 4" xfId="17882" xr:uid="{00000000-0005-0000-0000-000068640000}"/>
    <cellStyle name="Normal 4 2 2 2 2 2 3 2 4 2" xfId="44794" xr:uid="{00000000-0005-0000-0000-000069640000}"/>
    <cellStyle name="Normal 4 2 2 2 2 2 3 2 5" xfId="31360" xr:uid="{00000000-0005-0000-0000-00006A640000}"/>
    <cellStyle name="Normal 4 2 2 2 2 2 3 3" xfId="11168" xr:uid="{00000000-0005-0000-0000-00006B640000}"/>
    <cellStyle name="Normal 4 2 2 2 2 2 3 3 2" xfId="24602" xr:uid="{00000000-0005-0000-0000-00006C640000}"/>
    <cellStyle name="Normal 4 2 2 2 2 2 3 3 2 2" xfId="51514" xr:uid="{00000000-0005-0000-0000-00006D640000}"/>
    <cellStyle name="Normal 4 2 2 2 2 2 3 3 3" xfId="38080" xr:uid="{00000000-0005-0000-0000-00006E640000}"/>
    <cellStyle name="Normal 4 2 2 2 2 2 3 4" xfId="6690" xr:uid="{00000000-0005-0000-0000-00006F640000}"/>
    <cellStyle name="Normal 4 2 2 2 2 2 3 4 2" xfId="20124" xr:uid="{00000000-0005-0000-0000-000070640000}"/>
    <cellStyle name="Normal 4 2 2 2 2 2 3 4 2 2" xfId="47036" xr:uid="{00000000-0005-0000-0000-000071640000}"/>
    <cellStyle name="Normal 4 2 2 2 2 2 3 4 3" xfId="33602" xr:uid="{00000000-0005-0000-0000-000072640000}"/>
    <cellStyle name="Normal 4 2 2 2 2 2 3 5" xfId="15645" xr:uid="{00000000-0005-0000-0000-000073640000}"/>
    <cellStyle name="Normal 4 2 2 2 2 2 3 5 2" xfId="42557" xr:uid="{00000000-0005-0000-0000-000074640000}"/>
    <cellStyle name="Normal 4 2 2 2 2 2 3 6" xfId="29123" xr:uid="{00000000-0005-0000-0000-000075640000}"/>
    <cellStyle name="Normal 4 2 2 2 2 2 4" xfId="3330" xr:uid="{00000000-0005-0000-0000-000076640000}"/>
    <cellStyle name="Normal 4 2 2 2 2 2 4 2" xfId="12287" xr:uid="{00000000-0005-0000-0000-000077640000}"/>
    <cellStyle name="Normal 4 2 2 2 2 2 4 2 2" xfId="25721" xr:uid="{00000000-0005-0000-0000-000078640000}"/>
    <cellStyle name="Normal 4 2 2 2 2 2 4 2 2 2" xfId="52633" xr:uid="{00000000-0005-0000-0000-000079640000}"/>
    <cellStyle name="Normal 4 2 2 2 2 2 4 2 3" xfId="39199" xr:uid="{00000000-0005-0000-0000-00007A640000}"/>
    <cellStyle name="Normal 4 2 2 2 2 2 4 3" xfId="7809" xr:uid="{00000000-0005-0000-0000-00007B640000}"/>
    <cellStyle name="Normal 4 2 2 2 2 2 4 3 2" xfId="21243" xr:uid="{00000000-0005-0000-0000-00007C640000}"/>
    <cellStyle name="Normal 4 2 2 2 2 2 4 3 2 2" xfId="48155" xr:uid="{00000000-0005-0000-0000-00007D640000}"/>
    <cellStyle name="Normal 4 2 2 2 2 2 4 3 3" xfId="34721" xr:uid="{00000000-0005-0000-0000-00007E640000}"/>
    <cellStyle name="Normal 4 2 2 2 2 2 4 4" xfId="16764" xr:uid="{00000000-0005-0000-0000-00007F640000}"/>
    <cellStyle name="Normal 4 2 2 2 2 2 4 4 2" xfId="43676" xr:uid="{00000000-0005-0000-0000-000080640000}"/>
    <cellStyle name="Normal 4 2 2 2 2 2 4 5" xfId="30242" xr:uid="{00000000-0005-0000-0000-000081640000}"/>
    <cellStyle name="Normal 4 2 2 2 2 2 5" xfId="10050" xr:uid="{00000000-0005-0000-0000-000082640000}"/>
    <cellStyle name="Normal 4 2 2 2 2 2 5 2" xfId="23484" xr:uid="{00000000-0005-0000-0000-000083640000}"/>
    <cellStyle name="Normal 4 2 2 2 2 2 5 2 2" xfId="50396" xr:uid="{00000000-0005-0000-0000-000084640000}"/>
    <cellStyle name="Normal 4 2 2 2 2 2 5 3" xfId="36962" xr:uid="{00000000-0005-0000-0000-000085640000}"/>
    <cellStyle name="Normal 4 2 2 2 2 2 6" xfId="5572" xr:uid="{00000000-0005-0000-0000-000086640000}"/>
    <cellStyle name="Normal 4 2 2 2 2 2 6 2" xfId="19006" xr:uid="{00000000-0005-0000-0000-000087640000}"/>
    <cellStyle name="Normal 4 2 2 2 2 2 6 2 2" xfId="45918" xr:uid="{00000000-0005-0000-0000-000088640000}"/>
    <cellStyle name="Normal 4 2 2 2 2 2 6 3" xfId="32484" xr:uid="{00000000-0005-0000-0000-000089640000}"/>
    <cellStyle name="Normal 4 2 2 2 2 2 7" xfId="14527" xr:uid="{00000000-0005-0000-0000-00008A640000}"/>
    <cellStyle name="Normal 4 2 2 2 2 2 7 2" xfId="41439" xr:uid="{00000000-0005-0000-0000-00008B640000}"/>
    <cellStyle name="Normal 4 2 2 2 2 2 8" xfId="28005" xr:uid="{00000000-0005-0000-0000-00008C640000}"/>
    <cellStyle name="Normal 4 2 2 2 2 3" xfId="1317" xr:uid="{00000000-0005-0000-0000-00008D640000}"/>
    <cellStyle name="Normal 4 2 2 2 2 3 2" xfId="2435" xr:uid="{00000000-0005-0000-0000-00008E640000}"/>
    <cellStyle name="Normal 4 2 2 2 2 3 2 2" xfId="4672" xr:uid="{00000000-0005-0000-0000-00008F640000}"/>
    <cellStyle name="Normal 4 2 2 2 2 3 2 2 2" xfId="13629" xr:uid="{00000000-0005-0000-0000-000090640000}"/>
    <cellStyle name="Normal 4 2 2 2 2 3 2 2 2 2" xfId="27063" xr:uid="{00000000-0005-0000-0000-000091640000}"/>
    <cellStyle name="Normal 4 2 2 2 2 3 2 2 2 2 2" xfId="53975" xr:uid="{00000000-0005-0000-0000-000092640000}"/>
    <cellStyle name="Normal 4 2 2 2 2 3 2 2 2 3" xfId="40541" xr:uid="{00000000-0005-0000-0000-000093640000}"/>
    <cellStyle name="Normal 4 2 2 2 2 3 2 2 3" xfId="9151" xr:uid="{00000000-0005-0000-0000-000094640000}"/>
    <cellStyle name="Normal 4 2 2 2 2 3 2 2 3 2" xfId="22585" xr:uid="{00000000-0005-0000-0000-000095640000}"/>
    <cellStyle name="Normal 4 2 2 2 2 3 2 2 3 2 2" xfId="49497" xr:uid="{00000000-0005-0000-0000-000096640000}"/>
    <cellStyle name="Normal 4 2 2 2 2 3 2 2 3 3" xfId="36063" xr:uid="{00000000-0005-0000-0000-000097640000}"/>
    <cellStyle name="Normal 4 2 2 2 2 3 2 2 4" xfId="18106" xr:uid="{00000000-0005-0000-0000-000098640000}"/>
    <cellStyle name="Normal 4 2 2 2 2 3 2 2 4 2" xfId="45018" xr:uid="{00000000-0005-0000-0000-000099640000}"/>
    <cellStyle name="Normal 4 2 2 2 2 3 2 2 5" xfId="31584" xr:uid="{00000000-0005-0000-0000-00009A640000}"/>
    <cellStyle name="Normal 4 2 2 2 2 3 2 3" xfId="11392" xr:uid="{00000000-0005-0000-0000-00009B640000}"/>
    <cellStyle name="Normal 4 2 2 2 2 3 2 3 2" xfId="24826" xr:uid="{00000000-0005-0000-0000-00009C640000}"/>
    <cellStyle name="Normal 4 2 2 2 2 3 2 3 2 2" xfId="51738" xr:uid="{00000000-0005-0000-0000-00009D640000}"/>
    <cellStyle name="Normal 4 2 2 2 2 3 2 3 3" xfId="38304" xr:uid="{00000000-0005-0000-0000-00009E640000}"/>
    <cellStyle name="Normal 4 2 2 2 2 3 2 4" xfId="6914" xr:uid="{00000000-0005-0000-0000-00009F640000}"/>
    <cellStyle name="Normal 4 2 2 2 2 3 2 4 2" xfId="20348" xr:uid="{00000000-0005-0000-0000-0000A0640000}"/>
    <cellStyle name="Normal 4 2 2 2 2 3 2 4 2 2" xfId="47260" xr:uid="{00000000-0005-0000-0000-0000A1640000}"/>
    <cellStyle name="Normal 4 2 2 2 2 3 2 4 3" xfId="33826" xr:uid="{00000000-0005-0000-0000-0000A2640000}"/>
    <cellStyle name="Normal 4 2 2 2 2 3 2 5" xfId="15869" xr:uid="{00000000-0005-0000-0000-0000A3640000}"/>
    <cellStyle name="Normal 4 2 2 2 2 3 2 5 2" xfId="42781" xr:uid="{00000000-0005-0000-0000-0000A4640000}"/>
    <cellStyle name="Normal 4 2 2 2 2 3 2 6" xfId="29347" xr:uid="{00000000-0005-0000-0000-0000A5640000}"/>
    <cellStyle name="Normal 4 2 2 2 2 3 3" xfId="3554" xr:uid="{00000000-0005-0000-0000-0000A6640000}"/>
    <cellStyle name="Normal 4 2 2 2 2 3 3 2" xfId="12511" xr:uid="{00000000-0005-0000-0000-0000A7640000}"/>
    <cellStyle name="Normal 4 2 2 2 2 3 3 2 2" xfId="25945" xr:uid="{00000000-0005-0000-0000-0000A8640000}"/>
    <cellStyle name="Normal 4 2 2 2 2 3 3 2 2 2" xfId="52857" xr:uid="{00000000-0005-0000-0000-0000A9640000}"/>
    <cellStyle name="Normal 4 2 2 2 2 3 3 2 3" xfId="39423" xr:uid="{00000000-0005-0000-0000-0000AA640000}"/>
    <cellStyle name="Normal 4 2 2 2 2 3 3 3" xfId="8033" xr:uid="{00000000-0005-0000-0000-0000AB640000}"/>
    <cellStyle name="Normal 4 2 2 2 2 3 3 3 2" xfId="21467" xr:uid="{00000000-0005-0000-0000-0000AC640000}"/>
    <cellStyle name="Normal 4 2 2 2 2 3 3 3 2 2" xfId="48379" xr:uid="{00000000-0005-0000-0000-0000AD640000}"/>
    <cellStyle name="Normal 4 2 2 2 2 3 3 3 3" xfId="34945" xr:uid="{00000000-0005-0000-0000-0000AE640000}"/>
    <cellStyle name="Normal 4 2 2 2 2 3 3 4" xfId="16988" xr:uid="{00000000-0005-0000-0000-0000AF640000}"/>
    <cellStyle name="Normal 4 2 2 2 2 3 3 4 2" xfId="43900" xr:uid="{00000000-0005-0000-0000-0000B0640000}"/>
    <cellStyle name="Normal 4 2 2 2 2 3 3 5" xfId="30466" xr:uid="{00000000-0005-0000-0000-0000B1640000}"/>
    <cellStyle name="Normal 4 2 2 2 2 3 4" xfId="10274" xr:uid="{00000000-0005-0000-0000-0000B2640000}"/>
    <cellStyle name="Normal 4 2 2 2 2 3 4 2" xfId="23708" xr:uid="{00000000-0005-0000-0000-0000B3640000}"/>
    <cellStyle name="Normal 4 2 2 2 2 3 4 2 2" xfId="50620" xr:uid="{00000000-0005-0000-0000-0000B4640000}"/>
    <cellStyle name="Normal 4 2 2 2 2 3 4 3" xfId="37186" xr:uid="{00000000-0005-0000-0000-0000B5640000}"/>
    <cellStyle name="Normal 4 2 2 2 2 3 5" xfId="5796" xr:uid="{00000000-0005-0000-0000-0000B6640000}"/>
    <cellStyle name="Normal 4 2 2 2 2 3 5 2" xfId="19230" xr:uid="{00000000-0005-0000-0000-0000B7640000}"/>
    <cellStyle name="Normal 4 2 2 2 2 3 5 2 2" xfId="46142" xr:uid="{00000000-0005-0000-0000-0000B8640000}"/>
    <cellStyle name="Normal 4 2 2 2 2 3 5 3" xfId="32708" xr:uid="{00000000-0005-0000-0000-0000B9640000}"/>
    <cellStyle name="Normal 4 2 2 2 2 3 6" xfId="14751" xr:uid="{00000000-0005-0000-0000-0000BA640000}"/>
    <cellStyle name="Normal 4 2 2 2 2 3 6 2" xfId="41663" xr:uid="{00000000-0005-0000-0000-0000BB640000}"/>
    <cellStyle name="Normal 4 2 2 2 2 3 7" xfId="28229" xr:uid="{00000000-0005-0000-0000-0000BC640000}"/>
    <cellStyle name="Normal 4 2 2 2 2 4" xfId="1540" xr:uid="{00000000-0005-0000-0000-0000BD640000}"/>
    <cellStyle name="Normal 4 2 2 2 2 4 2" xfId="2658" xr:uid="{00000000-0005-0000-0000-0000BE640000}"/>
    <cellStyle name="Normal 4 2 2 2 2 4 2 2" xfId="4895" xr:uid="{00000000-0005-0000-0000-0000BF640000}"/>
    <cellStyle name="Normal 4 2 2 2 2 4 2 2 2" xfId="13852" xr:uid="{00000000-0005-0000-0000-0000C0640000}"/>
    <cellStyle name="Normal 4 2 2 2 2 4 2 2 2 2" xfId="27286" xr:uid="{00000000-0005-0000-0000-0000C1640000}"/>
    <cellStyle name="Normal 4 2 2 2 2 4 2 2 2 2 2" xfId="54198" xr:uid="{00000000-0005-0000-0000-0000C2640000}"/>
    <cellStyle name="Normal 4 2 2 2 2 4 2 2 2 3" xfId="40764" xr:uid="{00000000-0005-0000-0000-0000C3640000}"/>
    <cellStyle name="Normal 4 2 2 2 2 4 2 2 3" xfId="9374" xr:uid="{00000000-0005-0000-0000-0000C4640000}"/>
    <cellStyle name="Normal 4 2 2 2 2 4 2 2 3 2" xfId="22808" xr:uid="{00000000-0005-0000-0000-0000C5640000}"/>
    <cellStyle name="Normal 4 2 2 2 2 4 2 2 3 2 2" xfId="49720" xr:uid="{00000000-0005-0000-0000-0000C6640000}"/>
    <cellStyle name="Normal 4 2 2 2 2 4 2 2 3 3" xfId="36286" xr:uid="{00000000-0005-0000-0000-0000C7640000}"/>
    <cellStyle name="Normal 4 2 2 2 2 4 2 2 4" xfId="18329" xr:uid="{00000000-0005-0000-0000-0000C8640000}"/>
    <cellStyle name="Normal 4 2 2 2 2 4 2 2 4 2" xfId="45241" xr:uid="{00000000-0005-0000-0000-0000C9640000}"/>
    <cellStyle name="Normal 4 2 2 2 2 4 2 2 5" xfId="31807" xr:uid="{00000000-0005-0000-0000-0000CA640000}"/>
    <cellStyle name="Normal 4 2 2 2 2 4 2 3" xfId="11615" xr:uid="{00000000-0005-0000-0000-0000CB640000}"/>
    <cellStyle name="Normal 4 2 2 2 2 4 2 3 2" xfId="25049" xr:uid="{00000000-0005-0000-0000-0000CC640000}"/>
    <cellStyle name="Normal 4 2 2 2 2 4 2 3 2 2" xfId="51961" xr:uid="{00000000-0005-0000-0000-0000CD640000}"/>
    <cellStyle name="Normal 4 2 2 2 2 4 2 3 3" xfId="38527" xr:uid="{00000000-0005-0000-0000-0000CE640000}"/>
    <cellStyle name="Normal 4 2 2 2 2 4 2 4" xfId="7137" xr:uid="{00000000-0005-0000-0000-0000CF640000}"/>
    <cellStyle name="Normal 4 2 2 2 2 4 2 4 2" xfId="20571" xr:uid="{00000000-0005-0000-0000-0000D0640000}"/>
    <cellStyle name="Normal 4 2 2 2 2 4 2 4 2 2" xfId="47483" xr:uid="{00000000-0005-0000-0000-0000D1640000}"/>
    <cellStyle name="Normal 4 2 2 2 2 4 2 4 3" xfId="34049" xr:uid="{00000000-0005-0000-0000-0000D2640000}"/>
    <cellStyle name="Normal 4 2 2 2 2 4 2 5" xfId="16092" xr:uid="{00000000-0005-0000-0000-0000D3640000}"/>
    <cellStyle name="Normal 4 2 2 2 2 4 2 5 2" xfId="43004" xr:uid="{00000000-0005-0000-0000-0000D4640000}"/>
    <cellStyle name="Normal 4 2 2 2 2 4 2 6" xfId="29570" xr:uid="{00000000-0005-0000-0000-0000D5640000}"/>
    <cellStyle name="Normal 4 2 2 2 2 4 3" xfId="3777" xr:uid="{00000000-0005-0000-0000-0000D6640000}"/>
    <cellStyle name="Normal 4 2 2 2 2 4 3 2" xfId="12734" xr:uid="{00000000-0005-0000-0000-0000D7640000}"/>
    <cellStyle name="Normal 4 2 2 2 2 4 3 2 2" xfId="26168" xr:uid="{00000000-0005-0000-0000-0000D8640000}"/>
    <cellStyle name="Normal 4 2 2 2 2 4 3 2 2 2" xfId="53080" xr:uid="{00000000-0005-0000-0000-0000D9640000}"/>
    <cellStyle name="Normal 4 2 2 2 2 4 3 2 3" xfId="39646" xr:uid="{00000000-0005-0000-0000-0000DA640000}"/>
    <cellStyle name="Normal 4 2 2 2 2 4 3 3" xfId="8256" xr:uid="{00000000-0005-0000-0000-0000DB640000}"/>
    <cellStyle name="Normal 4 2 2 2 2 4 3 3 2" xfId="21690" xr:uid="{00000000-0005-0000-0000-0000DC640000}"/>
    <cellStyle name="Normal 4 2 2 2 2 4 3 3 2 2" xfId="48602" xr:uid="{00000000-0005-0000-0000-0000DD640000}"/>
    <cellStyle name="Normal 4 2 2 2 2 4 3 3 3" xfId="35168" xr:uid="{00000000-0005-0000-0000-0000DE640000}"/>
    <cellStyle name="Normal 4 2 2 2 2 4 3 4" xfId="17211" xr:uid="{00000000-0005-0000-0000-0000DF640000}"/>
    <cellStyle name="Normal 4 2 2 2 2 4 3 4 2" xfId="44123" xr:uid="{00000000-0005-0000-0000-0000E0640000}"/>
    <cellStyle name="Normal 4 2 2 2 2 4 3 5" xfId="30689" xr:uid="{00000000-0005-0000-0000-0000E1640000}"/>
    <cellStyle name="Normal 4 2 2 2 2 4 4" xfId="10497" xr:uid="{00000000-0005-0000-0000-0000E2640000}"/>
    <cellStyle name="Normal 4 2 2 2 2 4 4 2" xfId="23931" xr:uid="{00000000-0005-0000-0000-0000E3640000}"/>
    <cellStyle name="Normal 4 2 2 2 2 4 4 2 2" xfId="50843" xr:uid="{00000000-0005-0000-0000-0000E4640000}"/>
    <cellStyle name="Normal 4 2 2 2 2 4 4 3" xfId="37409" xr:uid="{00000000-0005-0000-0000-0000E5640000}"/>
    <cellStyle name="Normal 4 2 2 2 2 4 5" xfId="6019" xr:uid="{00000000-0005-0000-0000-0000E6640000}"/>
    <cellStyle name="Normal 4 2 2 2 2 4 5 2" xfId="19453" xr:uid="{00000000-0005-0000-0000-0000E7640000}"/>
    <cellStyle name="Normal 4 2 2 2 2 4 5 2 2" xfId="46365" xr:uid="{00000000-0005-0000-0000-0000E8640000}"/>
    <cellStyle name="Normal 4 2 2 2 2 4 5 3" xfId="32931" xr:uid="{00000000-0005-0000-0000-0000E9640000}"/>
    <cellStyle name="Normal 4 2 2 2 2 4 6" xfId="14974" xr:uid="{00000000-0005-0000-0000-0000EA640000}"/>
    <cellStyle name="Normal 4 2 2 2 2 4 6 2" xfId="41886" xr:uid="{00000000-0005-0000-0000-0000EB640000}"/>
    <cellStyle name="Normal 4 2 2 2 2 4 7" xfId="28452" xr:uid="{00000000-0005-0000-0000-0000EC640000}"/>
    <cellStyle name="Normal 4 2 2 2 2 5" xfId="1988" xr:uid="{00000000-0005-0000-0000-0000ED640000}"/>
    <cellStyle name="Normal 4 2 2 2 2 5 2" xfId="4225" xr:uid="{00000000-0005-0000-0000-0000EE640000}"/>
    <cellStyle name="Normal 4 2 2 2 2 5 2 2" xfId="13182" xr:uid="{00000000-0005-0000-0000-0000EF640000}"/>
    <cellStyle name="Normal 4 2 2 2 2 5 2 2 2" xfId="26616" xr:uid="{00000000-0005-0000-0000-0000F0640000}"/>
    <cellStyle name="Normal 4 2 2 2 2 5 2 2 2 2" xfId="53528" xr:uid="{00000000-0005-0000-0000-0000F1640000}"/>
    <cellStyle name="Normal 4 2 2 2 2 5 2 2 3" xfId="40094" xr:uid="{00000000-0005-0000-0000-0000F2640000}"/>
    <cellStyle name="Normal 4 2 2 2 2 5 2 3" xfId="8704" xr:uid="{00000000-0005-0000-0000-0000F3640000}"/>
    <cellStyle name="Normal 4 2 2 2 2 5 2 3 2" xfId="22138" xr:uid="{00000000-0005-0000-0000-0000F4640000}"/>
    <cellStyle name="Normal 4 2 2 2 2 5 2 3 2 2" xfId="49050" xr:uid="{00000000-0005-0000-0000-0000F5640000}"/>
    <cellStyle name="Normal 4 2 2 2 2 5 2 3 3" xfId="35616" xr:uid="{00000000-0005-0000-0000-0000F6640000}"/>
    <cellStyle name="Normal 4 2 2 2 2 5 2 4" xfId="17659" xr:uid="{00000000-0005-0000-0000-0000F7640000}"/>
    <cellStyle name="Normal 4 2 2 2 2 5 2 4 2" xfId="44571" xr:uid="{00000000-0005-0000-0000-0000F8640000}"/>
    <cellStyle name="Normal 4 2 2 2 2 5 2 5" xfId="31137" xr:uid="{00000000-0005-0000-0000-0000F9640000}"/>
    <cellStyle name="Normal 4 2 2 2 2 5 3" xfId="10945" xr:uid="{00000000-0005-0000-0000-0000FA640000}"/>
    <cellStyle name="Normal 4 2 2 2 2 5 3 2" xfId="24379" xr:uid="{00000000-0005-0000-0000-0000FB640000}"/>
    <cellStyle name="Normal 4 2 2 2 2 5 3 2 2" xfId="51291" xr:uid="{00000000-0005-0000-0000-0000FC640000}"/>
    <cellStyle name="Normal 4 2 2 2 2 5 3 3" xfId="37857" xr:uid="{00000000-0005-0000-0000-0000FD640000}"/>
    <cellStyle name="Normal 4 2 2 2 2 5 4" xfId="6467" xr:uid="{00000000-0005-0000-0000-0000FE640000}"/>
    <cellStyle name="Normal 4 2 2 2 2 5 4 2" xfId="19901" xr:uid="{00000000-0005-0000-0000-0000FF640000}"/>
    <cellStyle name="Normal 4 2 2 2 2 5 4 2 2" xfId="46813" xr:uid="{00000000-0005-0000-0000-000000650000}"/>
    <cellStyle name="Normal 4 2 2 2 2 5 4 3" xfId="33379" xr:uid="{00000000-0005-0000-0000-000001650000}"/>
    <cellStyle name="Normal 4 2 2 2 2 5 5" xfId="15422" xr:uid="{00000000-0005-0000-0000-000002650000}"/>
    <cellStyle name="Normal 4 2 2 2 2 5 5 2" xfId="42334" xr:uid="{00000000-0005-0000-0000-000003650000}"/>
    <cellStyle name="Normal 4 2 2 2 2 5 6" xfId="28900" xr:uid="{00000000-0005-0000-0000-000004650000}"/>
    <cellStyle name="Normal 4 2 2 2 2 6" xfId="3107" xr:uid="{00000000-0005-0000-0000-000005650000}"/>
    <cellStyle name="Normal 4 2 2 2 2 6 2" xfId="12064" xr:uid="{00000000-0005-0000-0000-000006650000}"/>
    <cellStyle name="Normal 4 2 2 2 2 6 2 2" xfId="25498" xr:uid="{00000000-0005-0000-0000-000007650000}"/>
    <cellStyle name="Normal 4 2 2 2 2 6 2 2 2" xfId="52410" xr:uid="{00000000-0005-0000-0000-000008650000}"/>
    <cellStyle name="Normal 4 2 2 2 2 6 2 3" xfId="38976" xr:uid="{00000000-0005-0000-0000-000009650000}"/>
    <cellStyle name="Normal 4 2 2 2 2 6 3" xfId="7586" xr:uid="{00000000-0005-0000-0000-00000A650000}"/>
    <cellStyle name="Normal 4 2 2 2 2 6 3 2" xfId="21020" xr:uid="{00000000-0005-0000-0000-00000B650000}"/>
    <cellStyle name="Normal 4 2 2 2 2 6 3 2 2" xfId="47932" xr:uid="{00000000-0005-0000-0000-00000C650000}"/>
    <cellStyle name="Normal 4 2 2 2 2 6 3 3" xfId="34498" xr:uid="{00000000-0005-0000-0000-00000D650000}"/>
    <cellStyle name="Normal 4 2 2 2 2 6 4" xfId="16541" xr:uid="{00000000-0005-0000-0000-00000E650000}"/>
    <cellStyle name="Normal 4 2 2 2 2 6 4 2" xfId="43453" xr:uid="{00000000-0005-0000-0000-00000F650000}"/>
    <cellStyle name="Normal 4 2 2 2 2 6 5" xfId="30019" xr:uid="{00000000-0005-0000-0000-000010650000}"/>
    <cellStyle name="Normal 4 2 2 2 2 7" xfId="9827" xr:uid="{00000000-0005-0000-0000-000011650000}"/>
    <cellStyle name="Normal 4 2 2 2 2 7 2" xfId="23261" xr:uid="{00000000-0005-0000-0000-000012650000}"/>
    <cellStyle name="Normal 4 2 2 2 2 7 2 2" xfId="50173" xr:uid="{00000000-0005-0000-0000-000013650000}"/>
    <cellStyle name="Normal 4 2 2 2 2 7 3" xfId="36739" xr:uid="{00000000-0005-0000-0000-000014650000}"/>
    <cellStyle name="Normal 4 2 2 2 2 8" xfId="5349" xr:uid="{00000000-0005-0000-0000-000015650000}"/>
    <cellStyle name="Normal 4 2 2 2 2 8 2" xfId="18783" xr:uid="{00000000-0005-0000-0000-000016650000}"/>
    <cellStyle name="Normal 4 2 2 2 2 8 2 2" xfId="45695" xr:uid="{00000000-0005-0000-0000-000017650000}"/>
    <cellStyle name="Normal 4 2 2 2 2 8 3" xfId="32261" xr:uid="{00000000-0005-0000-0000-000018650000}"/>
    <cellStyle name="Normal 4 2 2 2 2 9" xfId="14304" xr:uid="{00000000-0005-0000-0000-000019650000}"/>
    <cellStyle name="Normal 4 2 2 2 2 9 2" xfId="41216" xr:uid="{00000000-0005-0000-0000-00001A650000}"/>
    <cellStyle name="Normal 4 2 2 2 3" xfId="752" xr:uid="{00000000-0005-0000-0000-00001B650000}"/>
    <cellStyle name="Normal 4 2 2 2 3 10" xfId="27710" xr:uid="{00000000-0005-0000-0000-00001C650000}"/>
    <cellStyle name="Normal 4 2 2 2 3 2" xfId="1020" xr:uid="{00000000-0005-0000-0000-00001D650000}"/>
    <cellStyle name="Normal 4 2 2 2 3 2 2" xfId="1691" xr:uid="{00000000-0005-0000-0000-00001E650000}"/>
    <cellStyle name="Normal 4 2 2 2 3 2 2 2" xfId="2809" xr:uid="{00000000-0005-0000-0000-00001F650000}"/>
    <cellStyle name="Normal 4 2 2 2 3 2 2 2 2" xfId="5046" xr:uid="{00000000-0005-0000-0000-000020650000}"/>
    <cellStyle name="Normal 4 2 2 2 3 2 2 2 2 2" xfId="14003" xr:uid="{00000000-0005-0000-0000-000021650000}"/>
    <cellStyle name="Normal 4 2 2 2 3 2 2 2 2 2 2" xfId="27437" xr:uid="{00000000-0005-0000-0000-000022650000}"/>
    <cellStyle name="Normal 4 2 2 2 3 2 2 2 2 2 2 2" xfId="54349" xr:uid="{00000000-0005-0000-0000-000023650000}"/>
    <cellStyle name="Normal 4 2 2 2 3 2 2 2 2 2 3" xfId="40915" xr:uid="{00000000-0005-0000-0000-000024650000}"/>
    <cellStyle name="Normal 4 2 2 2 3 2 2 2 2 3" xfId="9525" xr:uid="{00000000-0005-0000-0000-000025650000}"/>
    <cellStyle name="Normal 4 2 2 2 3 2 2 2 2 3 2" xfId="22959" xr:uid="{00000000-0005-0000-0000-000026650000}"/>
    <cellStyle name="Normal 4 2 2 2 3 2 2 2 2 3 2 2" xfId="49871" xr:uid="{00000000-0005-0000-0000-000027650000}"/>
    <cellStyle name="Normal 4 2 2 2 3 2 2 2 2 3 3" xfId="36437" xr:uid="{00000000-0005-0000-0000-000028650000}"/>
    <cellStyle name="Normal 4 2 2 2 3 2 2 2 2 4" xfId="18480" xr:uid="{00000000-0005-0000-0000-000029650000}"/>
    <cellStyle name="Normal 4 2 2 2 3 2 2 2 2 4 2" xfId="45392" xr:uid="{00000000-0005-0000-0000-00002A650000}"/>
    <cellStyle name="Normal 4 2 2 2 3 2 2 2 2 5" xfId="31958" xr:uid="{00000000-0005-0000-0000-00002B650000}"/>
    <cellStyle name="Normal 4 2 2 2 3 2 2 2 3" xfId="11766" xr:uid="{00000000-0005-0000-0000-00002C650000}"/>
    <cellStyle name="Normal 4 2 2 2 3 2 2 2 3 2" xfId="25200" xr:uid="{00000000-0005-0000-0000-00002D650000}"/>
    <cellStyle name="Normal 4 2 2 2 3 2 2 2 3 2 2" xfId="52112" xr:uid="{00000000-0005-0000-0000-00002E650000}"/>
    <cellStyle name="Normal 4 2 2 2 3 2 2 2 3 3" xfId="38678" xr:uid="{00000000-0005-0000-0000-00002F650000}"/>
    <cellStyle name="Normal 4 2 2 2 3 2 2 2 4" xfId="7288" xr:uid="{00000000-0005-0000-0000-000030650000}"/>
    <cellStyle name="Normal 4 2 2 2 3 2 2 2 4 2" xfId="20722" xr:uid="{00000000-0005-0000-0000-000031650000}"/>
    <cellStyle name="Normal 4 2 2 2 3 2 2 2 4 2 2" xfId="47634" xr:uid="{00000000-0005-0000-0000-000032650000}"/>
    <cellStyle name="Normal 4 2 2 2 3 2 2 2 4 3" xfId="34200" xr:uid="{00000000-0005-0000-0000-000033650000}"/>
    <cellStyle name="Normal 4 2 2 2 3 2 2 2 5" xfId="16243" xr:uid="{00000000-0005-0000-0000-000034650000}"/>
    <cellStyle name="Normal 4 2 2 2 3 2 2 2 5 2" xfId="43155" xr:uid="{00000000-0005-0000-0000-000035650000}"/>
    <cellStyle name="Normal 4 2 2 2 3 2 2 2 6" xfId="29721" xr:uid="{00000000-0005-0000-0000-000036650000}"/>
    <cellStyle name="Normal 4 2 2 2 3 2 2 3" xfId="3928" xr:uid="{00000000-0005-0000-0000-000037650000}"/>
    <cellStyle name="Normal 4 2 2 2 3 2 2 3 2" xfId="12885" xr:uid="{00000000-0005-0000-0000-000038650000}"/>
    <cellStyle name="Normal 4 2 2 2 3 2 2 3 2 2" xfId="26319" xr:uid="{00000000-0005-0000-0000-000039650000}"/>
    <cellStyle name="Normal 4 2 2 2 3 2 2 3 2 2 2" xfId="53231" xr:uid="{00000000-0005-0000-0000-00003A650000}"/>
    <cellStyle name="Normal 4 2 2 2 3 2 2 3 2 3" xfId="39797" xr:uid="{00000000-0005-0000-0000-00003B650000}"/>
    <cellStyle name="Normal 4 2 2 2 3 2 2 3 3" xfId="8407" xr:uid="{00000000-0005-0000-0000-00003C650000}"/>
    <cellStyle name="Normal 4 2 2 2 3 2 2 3 3 2" xfId="21841" xr:uid="{00000000-0005-0000-0000-00003D650000}"/>
    <cellStyle name="Normal 4 2 2 2 3 2 2 3 3 2 2" xfId="48753" xr:uid="{00000000-0005-0000-0000-00003E650000}"/>
    <cellStyle name="Normal 4 2 2 2 3 2 2 3 3 3" xfId="35319" xr:uid="{00000000-0005-0000-0000-00003F650000}"/>
    <cellStyle name="Normal 4 2 2 2 3 2 2 3 4" xfId="17362" xr:uid="{00000000-0005-0000-0000-000040650000}"/>
    <cellStyle name="Normal 4 2 2 2 3 2 2 3 4 2" xfId="44274" xr:uid="{00000000-0005-0000-0000-000041650000}"/>
    <cellStyle name="Normal 4 2 2 2 3 2 2 3 5" xfId="30840" xr:uid="{00000000-0005-0000-0000-000042650000}"/>
    <cellStyle name="Normal 4 2 2 2 3 2 2 4" xfId="10648" xr:uid="{00000000-0005-0000-0000-000043650000}"/>
    <cellStyle name="Normal 4 2 2 2 3 2 2 4 2" xfId="24082" xr:uid="{00000000-0005-0000-0000-000044650000}"/>
    <cellStyle name="Normal 4 2 2 2 3 2 2 4 2 2" xfId="50994" xr:uid="{00000000-0005-0000-0000-000045650000}"/>
    <cellStyle name="Normal 4 2 2 2 3 2 2 4 3" xfId="37560" xr:uid="{00000000-0005-0000-0000-000046650000}"/>
    <cellStyle name="Normal 4 2 2 2 3 2 2 5" xfId="6170" xr:uid="{00000000-0005-0000-0000-000047650000}"/>
    <cellStyle name="Normal 4 2 2 2 3 2 2 5 2" xfId="19604" xr:uid="{00000000-0005-0000-0000-000048650000}"/>
    <cellStyle name="Normal 4 2 2 2 3 2 2 5 2 2" xfId="46516" xr:uid="{00000000-0005-0000-0000-000049650000}"/>
    <cellStyle name="Normal 4 2 2 2 3 2 2 5 3" xfId="33082" xr:uid="{00000000-0005-0000-0000-00004A650000}"/>
    <cellStyle name="Normal 4 2 2 2 3 2 2 6" xfId="15125" xr:uid="{00000000-0005-0000-0000-00004B650000}"/>
    <cellStyle name="Normal 4 2 2 2 3 2 2 6 2" xfId="42037" xr:uid="{00000000-0005-0000-0000-00004C650000}"/>
    <cellStyle name="Normal 4 2 2 2 3 2 2 7" xfId="28603" xr:uid="{00000000-0005-0000-0000-00004D650000}"/>
    <cellStyle name="Normal 4 2 2 2 3 2 3" xfId="2139" xr:uid="{00000000-0005-0000-0000-00004E650000}"/>
    <cellStyle name="Normal 4 2 2 2 3 2 3 2" xfId="4376" xr:uid="{00000000-0005-0000-0000-00004F650000}"/>
    <cellStyle name="Normal 4 2 2 2 3 2 3 2 2" xfId="13333" xr:uid="{00000000-0005-0000-0000-000050650000}"/>
    <cellStyle name="Normal 4 2 2 2 3 2 3 2 2 2" xfId="26767" xr:uid="{00000000-0005-0000-0000-000051650000}"/>
    <cellStyle name="Normal 4 2 2 2 3 2 3 2 2 2 2" xfId="53679" xr:uid="{00000000-0005-0000-0000-000052650000}"/>
    <cellStyle name="Normal 4 2 2 2 3 2 3 2 2 3" xfId="40245" xr:uid="{00000000-0005-0000-0000-000053650000}"/>
    <cellStyle name="Normal 4 2 2 2 3 2 3 2 3" xfId="8855" xr:uid="{00000000-0005-0000-0000-000054650000}"/>
    <cellStyle name="Normal 4 2 2 2 3 2 3 2 3 2" xfId="22289" xr:uid="{00000000-0005-0000-0000-000055650000}"/>
    <cellStyle name="Normal 4 2 2 2 3 2 3 2 3 2 2" xfId="49201" xr:uid="{00000000-0005-0000-0000-000056650000}"/>
    <cellStyle name="Normal 4 2 2 2 3 2 3 2 3 3" xfId="35767" xr:uid="{00000000-0005-0000-0000-000057650000}"/>
    <cellStyle name="Normal 4 2 2 2 3 2 3 2 4" xfId="17810" xr:uid="{00000000-0005-0000-0000-000058650000}"/>
    <cellStyle name="Normal 4 2 2 2 3 2 3 2 4 2" xfId="44722" xr:uid="{00000000-0005-0000-0000-000059650000}"/>
    <cellStyle name="Normal 4 2 2 2 3 2 3 2 5" xfId="31288" xr:uid="{00000000-0005-0000-0000-00005A650000}"/>
    <cellStyle name="Normal 4 2 2 2 3 2 3 3" xfId="11096" xr:uid="{00000000-0005-0000-0000-00005B650000}"/>
    <cellStyle name="Normal 4 2 2 2 3 2 3 3 2" xfId="24530" xr:uid="{00000000-0005-0000-0000-00005C650000}"/>
    <cellStyle name="Normal 4 2 2 2 3 2 3 3 2 2" xfId="51442" xr:uid="{00000000-0005-0000-0000-00005D650000}"/>
    <cellStyle name="Normal 4 2 2 2 3 2 3 3 3" xfId="38008" xr:uid="{00000000-0005-0000-0000-00005E650000}"/>
    <cellStyle name="Normal 4 2 2 2 3 2 3 4" xfId="6618" xr:uid="{00000000-0005-0000-0000-00005F650000}"/>
    <cellStyle name="Normal 4 2 2 2 3 2 3 4 2" xfId="20052" xr:uid="{00000000-0005-0000-0000-000060650000}"/>
    <cellStyle name="Normal 4 2 2 2 3 2 3 4 2 2" xfId="46964" xr:uid="{00000000-0005-0000-0000-000061650000}"/>
    <cellStyle name="Normal 4 2 2 2 3 2 3 4 3" xfId="33530" xr:uid="{00000000-0005-0000-0000-000062650000}"/>
    <cellStyle name="Normal 4 2 2 2 3 2 3 5" xfId="15573" xr:uid="{00000000-0005-0000-0000-000063650000}"/>
    <cellStyle name="Normal 4 2 2 2 3 2 3 5 2" xfId="42485" xr:uid="{00000000-0005-0000-0000-000064650000}"/>
    <cellStyle name="Normal 4 2 2 2 3 2 3 6" xfId="29051" xr:uid="{00000000-0005-0000-0000-000065650000}"/>
    <cellStyle name="Normal 4 2 2 2 3 2 4" xfId="3258" xr:uid="{00000000-0005-0000-0000-000066650000}"/>
    <cellStyle name="Normal 4 2 2 2 3 2 4 2" xfId="12215" xr:uid="{00000000-0005-0000-0000-000067650000}"/>
    <cellStyle name="Normal 4 2 2 2 3 2 4 2 2" xfId="25649" xr:uid="{00000000-0005-0000-0000-000068650000}"/>
    <cellStyle name="Normal 4 2 2 2 3 2 4 2 2 2" xfId="52561" xr:uid="{00000000-0005-0000-0000-000069650000}"/>
    <cellStyle name="Normal 4 2 2 2 3 2 4 2 3" xfId="39127" xr:uid="{00000000-0005-0000-0000-00006A650000}"/>
    <cellStyle name="Normal 4 2 2 2 3 2 4 3" xfId="7737" xr:uid="{00000000-0005-0000-0000-00006B650000}"/>
    <cellStyle name="Normal 4 2 2 2 3 2 4 3 2" xfId="21171" xr:uid="{00000000-0005-0000-0000-00006C650000}"/>
    <cellStyle name="Normal 4 2 2 2 3 2 4 3 2 2" xfId="48083" xr:uid="{00000000-0005-0000-0000-00006D650000}"/>
    <cellStyle name="Normal 4 2 2 2 3 2 4 3 3" xfId="34649" xr:uid="{00000000-0005-0000-0000-00006E650000}"/>
    <cellStyle name="Normal 4 2 2 2 3 2 4 4" xfId="16692" xr:uid="{00000000-0005-0000-0000-00006F650000}"/>
    <cellStyle name="Normal 4 2 2 2 3 2 4 4 2" xfId="43604" xr:uid="{00000000-0005-0000-0000-000070650000}"/>
    <cellStyle name="Normal 4 2 2 2 3 2 4 5" xfId="30170" xr:uid="{00000000-0005-0000-0000-000071650000}"/>
    <cellStyle name="Normal 4 2 2 2 3 2 5" xfId="9978" xr:uid="{00000000-0005-0000-0000-000072650000}"/>
    <cellStyle name="Normal 4 2 2 2 3 2 5 2" xfId="23412" xr:uid="{00000000-0005-0000-0000-000073650000}"/>
    <cellStyle name="Normal 4 2 2 2 3 2 5 2 2" xfId="50324" xr:uid="{00000000-0005-0000-0000-000074650000}"/>
    <cellStyle name="Normal 4 2 2 2 3 2 5 3" xfId="36890" xr:uid="{00000000-0005-0000-0000-000075650000}"/>
    <cellStyle name="Normal 4 2 2 2 3 2 6" xfId="5500" xr:uid="{00000000-0005-0000-0000-000076650000}"/>
    <cellStyle name="Normal 4 2 2 2 3 2 6 2" xfId="18934" xr:uid="{00000000-0005-0000-0000-000077650000}"/>
    <cellStyle name="Normal 4 2 2 2 3 2 6 2 2" xfId="45846" xr:uid="{00000000-0005-0000-0000-000078650000}"/>
    <cellStyle name="Normal 4 2 2 2 3 2 6 3" xfId="32412" xr:uid="{00000000-0005-0000-0000-000079650000}"/>
    <cellStyle name="Normal 4 2 2 2 3 2 7" xfId="14455" xr:uid="{00000000-0005-0000-0000-00007A650000}"/>
    <cellStyle name="Normal 4 2 2 2 3 2 7 2" xfId="41367" xr:uid="{00000000-0005-0000-0000-00007B650000}"/>
    <cellStyle name="Normal 4 2 2 2 3 2 8" xfId="27933" xr:uid="{00000000-0005-0000-0000-00007C650000}"/>
    <cellStyle name="Normal 4 2 2 2 3 3" xfId="1245" xr:uid="{00000000-0005-0000-0000-00007D650000}"/>
    <cellStyle name="Normal 4 2 2 2 3 3 2" xfId="2363" xr:uid="{00000000-0005-0000-0000-00007E650000}"/>
    <cellStyle name="Normal 4 2 2 2 3 3 2 2" xfId="4600" xr:uid="{00000000-0005-0000-0000-00007F650000}"/>
    <cellStyle name="Normal 4 2 2 2 3 3 2 2 2" xfId="13557" xr:uid="{00000000-0005-0000-0000-000080650000}"/>
    <cellStyle name="Normal 4 2 2 2 3 3 2 2 2 2" xfId="26991" xr:uid="{00000000-0005-0000-0000-000081650000}"/>
    <cellStyle name="Normal 4 2 2 2 3 3 2 2 2 2 2" xfId="53903" xr:uid="{00000000-0005-0000-0000-000082650000}"/>
    <cellStyle name="Normal 4 2 2 2 3 3 2 2 2 3" xfId="40469" xr:uid="{00000000-0005-0000-0000-000083650000}"/>
    <cellStyle name="Normal 4 2 2 2 3 3 2 2 3" xfId="9079" xr:uid="{00000000-0005-0000-0000-000084650000}"/>
    <cellStyle name="Normal 4 2 2 2 3 3 2 2 3 2" xfId="22513" xr:uid="{00000000-0005-0000-0000-000085650000}"/>
    <cellStyle name="Normal 4 2 2 2 3 3 2 2 3 2 2" xfId="49425" xr:uid="{00000000-0005-0000-0000-000086650000}"/>
    <cellStyle name="Normal 4 2 2 2 3 3 2 2 3 3" xfId="35991" xr:uid="{00000000-0005-0000-0000-000087650000}"/>
    <cellStyle name="Normal 4 2 2 2 3 3 2 2 4" xfId="18034" xr:uid="{00000000-0005-0000-0000-000088650000}"/>
    <cellStyle name="Normal 4 2 2 2 3 3 2 2 4 2" xfId="44946" xr:uid="{00000000-0005-0000-0000-000089650000}"/>
    <cellStyle name="Normal 4 2 2 2 3 3 2 2 5" xfId="31512" xr:uid="{00000000-0005-0000-0000-00008A650000}"/>
    <cellStyle name="Normal 4 2 2 2 3 3 2 3" xfId="11320" xr:uid="{00000000-0005-0000-0000-00008B650000}"/>
    <cellStyle name="Normal 4 2 2 2 3 3 2 3 2" xfId="24754" xr:uid="{00000000-0005-0000-0000-00008C650000}"/>
    <cellStyle name="Normal 4 2 2 2 3 3 2 3 2 2" xfId="51666" xr:uid="{00000000-0005-0000-0000-00008D650000}"/>
    <cellStyle name="Normal 4 2 2 2 3 3 2 3 3" xfId="38232" xr:uid="{00000000-0005-0000-0000-00008E650000}"/>
    <cellStyle name="Normal 4 2 2 2 3 3 2 4" xfId="6842" xr:uid="{00000000-0005-0000-0000-00008F650000}"/>
    <cellStyle name="Normal 4 2 2 2 3 3 2 4 2" xfId="20276" xr:uid="{00000000-0005-0000-0000-000090650000}"/>
    <cellStyle name="Normal 4 2 2 2 3 3 2 4 2 2" xfId="47188" xr:uid="{00000000-0005-0000-0000-000091650000}"/>
    <cellStyle name="Normal 4 2 2 2 3 3 2 4 3" xfId="33754" xr:uid="{00000000-0005-0000-0000-000092650000}"/>
    <cellStyle name="Normal 4 2 2 2 3 3 2 5" xfId="15797" xr:uid="{00000000-0005-0000-0000-000093650000}"/>
    <cellStyle name="Normal 4 2 2 2 3 3 2 5 2" xfId="42709" xr:uid="{00000000-0005-0000-0000-000094650000}"/>
    <cellStyle name="Normal 4 2 2 2 3 3 2 6" xfId="29275" xr:uid="{00000000-0005-0000-0000-000095650000}"/>
    <cellStyle name="Normal 4 2 2 2 3 3 3" xfId="3482" xr:uid="{00000000-0005-0000-0000-000096650000}"/>
    <cellStyle name="Normal 4 2 2 2 3 3 3 2" xfId="12439" xr:uid="{00000000-0005-0000-0000-000097650000}"/>
    <cellStyle name="Normal 4 2 2 2 3 3 3 2 2" xfId="25873" xr:uid="{00000000-0005-0000-0000-000098650000}"/>
    <cellStyle name="Normal 4 2 2 2 3 3 3 2 2 2" xfId="52785" xr:uid="{00000000-0005-0000-0000-000099650000}"/>
    <cellStyle name="Normal 4 2 2 2 3 3 3 2 3" xfId="39351" xr:uid="{00000000-0005-0000-0000-00009A650000}"/>
    <cellStyle name="Normal 4 2 2 2 3 3 3 3" xfId="7961" xr:uid="{00000000-0005-0000-0000-00009B650000}"/>
    <cellStyle name="Normal 4 2 2 2 3 3 3 3 2" xfId="21395" xr:uid="{00000000-0005-0000-0000-00009C650000}"/>
    <cellStyle name="Normal 4 2 2 2 3 3 3 3 2 2" xfId="48307" xr:uid="{00000000-0005-0000-0000-00009D650000}"/>
    <cellStyle name="Normal 4 2 2 2 3 3 3 3 3" xfId="34873" xr:uid="{00000000-0005-0000-0000-00009E650000}"/>
    <cellStyle name="Normal 4 2 2 2 3 3 3 4" xfId="16916" xr:uid="{00000000-0005-0000-0000-00009F650000}"/>
    <cellStyle name="Normal 4 2 2 2 3 3 3 4 2" xfId="43828" xr:uid="{00000000-0005-0000-0000-0000A0650000}"/>
    <cellStyle name="Normal 4 2 2 2 3 3 3 5" xfId="30394" xr:uid="{00000000-0005-0000-0000-0000A1650000}"/>
    <cellStyle name="Normal 4 2 2 2 3 3 4" xfId="10202" xr:uid="{00000000-0005-0000-0000-0000A2650000}"/>
    <cellStyle name="Normal 4 2 2 2 3 3 4 2" xfId="23636" xr:uid="{00000000-0005-0000-0000-0000A3650000}"/>
    <cellStyle name="Normal 4 2 2 2 3 3 4 2 2" xfId="50548" xr:uid="{00000000-0005-0000-0000-0000A4650000}"/>
    <cellStyle name="Normal 4 2 2 2 3 3 4 3" xfId="37114" xr:uid="{00000000-0005-0000-0000-0000A5650000}"/>
    <cellStyle name="Normal 4 2 2 2 3 3 5" xfId="5724" xr:uid="{00000000-0005-0000-0000-0000A6650000}"/>
    <cellStyle name="Normal 4 2 2 2 3 3 5 2" xfId="19158" xr:uid="{00000000-0005-0000-0000-0000A7650000}"/>
    <cellStyle name="Normal 4 2 2 2 3 3 5 2 2" xfId="46070" xr:uid="{00000000-0005-0000-0000-0000A8650000}"/>
    <cellStyle name="Normal 4 2 2 2 3 3 5 3" xfId="32636" xr:uid="{00000000-0005-0000-0000-0000A9650000}"/>
    <cellStyle name="Normal 4 2 2 2 3 3 6" xfId="14679" xr:uid="{00000000-0005-0000-0000-0000AA650000}"/>
    <cellStyle name="Normal 4 2 2 2 3 3 6 2" xfId="41591" xr:uid="{00000000-0005-0000-0000-0000AB650000}"/>
    <cellStyle name="Normal 4 2 2 2 3 3 7" xfId="28157" xr:uid="{00000000-0005-0000-0000-0000AC650000}"/>
    <cellStyle name="Normal 4 2 2 2 3 4" xfId="1468" xr:uid="{00000000-0005-0000-0000-0000AD650000}"/>
    <cellStyle name="Normal 4 2 2 2 3 4 2" xfId="2586" xr:uid="{00000000-0005-0000-0000-0000AE650000}"/>
    <cellStyle name="Normal 4 2 2 2 3 4 2 2" xfId="4823" xr:uid="{00000000-0005-0000-0000-0000AF650000}"/>
    <cellStyle name="Normal 4 2 2 2 3 4 2 2 2" xfId="13780" xr:uid="{00000000-0005-0000-0000-0000B0650000}"/>
    <cellStyle name="Normal 4 2 2 2 3 4 2 2 2 2" xfId="27214" xr:uid="{00000000-0005-0000-0000-0000B1650000}"/>
    <cellStyle name="Normal 4 2 2 2 3 4 2 2 2 2 2" xfId="54126" xr:uid="{00000000-0005-0000-0000-0000B2650000}"/>
    <cellStyle name="Normal 4 2 2 2 3 4 2 2 2 3" xfId="40692" xr:uid="{00000000-0005-0000-0000-0000B3650000}"/>
    <cellStyle name="Normal 4 2 2 2 3 4 2 2 3" xfId="9302" xr:uid="{00000000-0005-0000-0000-0000B4650000}"/>
    <cellStyle name="Normal 4 2 2 2 3 4 2 2 3 2" xfId="22736" xr:uid="{00000000-0005-0000-0000-0000B5650000}"/>
    <cellStyle name="Normal 4 2 2 2 3 4 2 2 3 2 2" xfId="49648" xr:uid="{00000000-0005-0000-0000-0000B6650000}"/>
    <cellStyle name="Normal 4 2 2 2 3 4 2 2 3 3" xfId="36214" xr:uid="{00000000-0005-0000-0000-0000B7650000}"/>
    <cellStyle name="Normal 4 2 2 2 3 4 2 2 4" xfId="18257" xr:uid="{00000000-0005-0000-0000-0000B8650000}"/>
    <cellStyle name="Normal 4 2 2 2 3 4 2 2 4 2" xfId="45169" xr:uid="{00000000-0005-0000-0000-0000B9650000}"/>
    <cellStyle name="Normal 4 2 2 2 3 4 2 2 5" xfId="31735" xr:uid="{00000000-0005-0000-0000-0000BA650000}"/>
    <cellStyle name="Normal 4 2 2 2 3 4 2 3" xfId="11543" xr:uid="{00000000-0005-0000-0000-0000BB650000}"/>
    <cellStyle name="Normal 4 2 2 2 3 4 2 3 2" xfId="24977" xr:uid="{00000000-0005-0000-0000-0000BC650000}"/>
    <cellStyle name="Normal 4 2 2 2 3 4 2 3 2 2" xfId="51889" xr:uid="{00000000-0005-0000-0000-0000BD650000}"/>
    <cellStyle name="Normal 4 2 2 2 3 4 2 3 3" xfId="38455" xr:uid="{00000000-0005-0000-0000-0000BE650000}"/>
    <cellStyle name="Normal 4 2 2 2 3 4 2 4" xfId="7065" xr:uid="{00000000-0005-0000-0000-0000BF650000}"/>
    <cellStyle name="Normal 4 2 2 2 3 4 2 4 2" xfId="20499" xr:uid="{00000000-0005-0000-0000-0000C0650000}"/>
    <cellStyle name="Normal 4 2 2 2 3 4 2 4 2 2" xfId="47411" xr:uid="{00000000-0005-0000-0000-0000C1650000}"/>
    <cellStyle name="Normal 4 2 2 2 3 4 2 4 3" xfId="33977" xr:uid="{00000000-0005-0000-0000-0000C2650000}"/>
    <cellStyle name="Normal 4 2 2 2 3 4 2 5" xfId="16020" xr:uid="{00000000-0005-0000-0000-0000C3650000}"/>
    <cellStyle name="Normal 4 2 2 2 3 4 2 5 2" xfId="42932" xr:uid="{00000000-0005-0000-0000-0000C4650000}"/>
    <cellStyle name="Normal 4 2 2 2 3 4 2 6" xfId="29498" xr:uid="{00000000-0005-0000-0000-0000C5650000}"/>
    <cellStyle name="Normal 4 2 2 2 3 4 3" xfId="3705" xr:uid="{00000000-0005-0000-0000-0000C6650000}"/>
    <cellStyle name="Normal 4 2 2 2 3 4 3 2" xfId="12662" xr:uid="{00000000-0005-0000-0000-0000C7650000}"/>
    <cellStyle name="Normal 4 2 2 2 3 4 3 2 2" xfId="26096" xr:uid="{00000000-0005-0000-0000-0000C8650000}"/>
    <cellStyle name="Normal 4 2 2 2 3 4 3 2 2 2" xfId="53008" xr:uid="{00000000-0005-0000-0000-0000C9650000}"/>
    <cellStyle name="Normal 4 2 2 2 3 4 3 2 3" xfId="39574" xr:uid="{00000000-0005-0000-0000-0000CA650000}"/>
    <cellStyle name="Normal 4 2 2 2 3 4 3 3" xfId="8184" xr:uid="{00000000-0005-0000-0000-0000CB650000}"/>
    <cellStyle name="Normal 4 2 2 2 3 4 3 3 2" xfId="21618" xr:uid="{00000000-0005-0000-0000-0000CC650000}"/>
    <cellStyle name="Normal 4 2 2 2 3 4 3 3 2 2" xfId="48530" xr:uid="{00000000-0005-0000-0000-0000CD650000}"/>
    <cellStyle name="Normal 4 2 2 2 3 4 3 3 3" xfId="35096" xr:uid="{00000000-0005-0000-0000-0000CE650000}"/>
    <cellStyle name="Normal 4 2 2 2 3 4 3 4" xfId="17139" xr:uid="{00000000-0005-0000-0000-0000CF650000}"/>
    <cellStyle name="Normal 4 2 2 2 3 4 3 4 2" xfId="44051" xr:uid="{00000000-0005-0000-0000-0000D0650000}"/>
    <cellStyle name="Normal 4 2 2 2 3 4 3 5" xfId="30617" xr:uid="{00000000-0005-0000-0000-0000D1650000}"/>
    <cellStyle name="Normal 4 2 2 2 3 4 4" xfId="10425" xr:uid="{00000000-0005-0000-0000-0000D2650000}"/>
    <cellStyle name="Normal 4 2 2 2 3 4 4 2" xfId="23859" xr:uid="{00000000-0005-0000-0000-0000D3650000}"/>
    <cellStyle name="Normal 4 2 2 2 3 4 4 2 2" xfId="50771" xr:uid="{00000000-0005-0000-0000-0000D4650000}"/>
    <cellStyle name="Normal 4 2 2 2 3 4 4 3" xfId="37337" xr:uid="{00000000-0005-0000-0000-0000D5650000}"/>
    <cellStyle name="Normal 4 2 2 2 3 4 5" xfId="5947" xr:uid="{00000000-0005-0000-0000-0000D6650000}"/>
    <cellStyle name="Normal 4 2 2 2 3 4 5 2" xfId="19381" xr:uid="{00000000-0005-0000-0000-0000D7650000}"/>
    <cellStyle name="Normal 4 2 2 2 3 4 5 2 2" xfId="46293" xr:uid="{00000000-0005-0000-0000-0000D8650000}"/>
    <cellStyle name="Normal 4 2 2 2 3 4 5 3" xfId="32859" xr:uid="{00000000-0005-0000-0000-0000D9650000}"/>
    <cellStyle name="Normal 4 2 2 2 3 4 6" xfId="14902" xr:uid="{00000000-0005-0000-0000-0000DA650000}"/>
    <cellStyle name="Normal 4 2 2 2 3 4 6 2" xfId="41814" xr:uid="{00000000-0005-0000-0000-0000DB650000}"/>
    <cellStyle name="Normal 4 2 2 2 3 4 7" xfId="28380" xr:uid="{00000000-0005-0000-0000-0000DC650000}"/>
    <cellStyle name="Normal 4 2 2 2 3 5" xfId="1916" xr:uid="{00000000-0005-0000-0000-0000DD650000}"/>
    <cellStyle name="Normal 4 2 2 2 3 5 2" xfId="4153" xr:uid="{00000000-0005-0000-0000-0000DE650000}"/>
    <cellStyle name="Normal 4 2 2 2 3 5 2 2" xfId="13110" xr:uid="{00000000-0005-0000-0000-0000DF650000}"/>
    <cellStyle name="Normal 4 2 2 2 3 5 2 2 2" xfId="26544" xr:uid="{00000000-0005-0000-0000-0000E0650000}"/>
    <cellStyle name="Normal 4 2 2 2 3 5 2 2 2 2" xfId="53456" xr:uid="{00000000-0005-0000-0000-0000E1650000}"/>
    <cellStyle name="Normal 4 2 2 2 3 5 2 2 3" xfId="40022" xr:uid="{00000000-0005-0000-0000-0000E2650000}"/>
    <cellStyle name="Normal 4 2 2 2 3 5 2 3" xfId="8632" xr:uid="{00000000-0005-0000-0000-0000E3650000}"/>
    <cellStyle name="Normal 4 2 2 2 3 5 2 3 2" xfId="22066" xr:uid="{00000000-0005-0000-0000-0000E4650000}"/>
    <cellStyle name="Normal 4 2 2 2 3 5 2 3 2 2" xfId="48978" xr:uid="{00000000-0005-0000-0000-0000E5650000}"/>
    <cellStyle name="Normal 4 2 2 2 3 5 2 3 3" xfId="35544" xr:uid="{00000000-0005-0000-0000-0000E6650000}"/>
    <cellStyle name="Normal 4 2 2 2 3 5 2 4" xfId="17587" xr:uid="{00000000-0005-0000-0000-0000E7650000}"/>
    <cellStyle name="Normal 4 2 2 2 3 5 2 4 2" xfId="44499" xr:uid="{00000000-0005-0000-0000-0000E8650000}"/>
    <cellStyle name="Normal 4 2 2 2 3 5 2 5" xfId="31065" xr:uid="{00000000-0005-0000-0000-0000E9650000}"/>
    <cellStyle name="Normal 4 2 2 2 3 5 3" xfId="10873" xr:uid="{00000000-0005-0000-0000-0000EA650000}"/>
    <cellStyle name="Normal 4 2 2 2 3 5 3 2" xfId="24307" xr:uid="{00000000-0005-0000-0000-0000EB650000}"/>
    <cellStyle name="Normal 4 2 2 2 3 5 3 2 2" xfId="51219" xr:uid="{00000000-0005-0000-0000-0000EC650000}"/>
    <cellStyle name="Normal 4 2 2 2 3 5 3 3" xfId="37785" xr:uid="{00000000-0005-0000-0000-0000ED650000}"/>
    <cellStyle name="Normal 4 2 2 2 3 5 4" xfId="6395" xr:uid="{00000000-0005-0000-0000-0000EE650000}"/>
    <cellStyle name="Normal 4 2 2 2 3 5 4 2" xfId="19829" xr:uid="{00000000-0005-0000-0000-0000EF650000}"/>
    <cellStyle name="Normal 4 2 2 2 3 5 4 2 2" xfId="46741" xr:uid="{00000000-0005-0000-0000-0000F0650000}"/>
    <cellStyle name="Normal 4 2 2 2 3 5 4 3" xfId="33307" xr:uid="{00000000-0005-0000-0000-0000F1650000}"/>
    <cellStyle name="Normal 4 2 2 2 3 5 5" xfId="15350" xr:uid="{00000000-0005-0000-0000-0000F2650000}"/>
    <cellStyle name="Normal 4 2 2 2 3 5 5 2" xfId="42262" xr:uid="{00000000-0005-0000-0000-0000F3650000}"/>
    <cellStyle name="Normal 4 2 2 2 3 5 6" xfId="28828" xr:uid="{00000000-0005-0000-0000-0000F4650000}"/>
    <cellStyle name="Normal 4 2 2 2 3 6" xfId="3035" xr:uid="{00000000-0005-0000-0000-0000F5650000}"/>
    <cellStyle name="Normal 4 2 2 2 3 6 2" xfId="11992" xr:uid="{00000000-0005-0000-0000-0000F6650000}"/>
    <cellStyle name="Normal 4 2 2 2 3 6 2 2" xfId="25426" xr:uid="{00000000-0005-0000-0000-0000F7650000}"/>
    <cellStyle name="Normal 4 2 2 2 3 6 2 2 2" xfId="52338" xr:uid="{00000000-0005-0000-0000-0000F8650000}"/>
    <cellStyle name="Normal 4 2 2 2 3 6 2 3" xfId="38904" xr:uid="{00000000-0005-0000-0000-0000F9650000}"/>
    <cellStyle name="Normal 4 2 2 2 3 6 3" xfId="7514" xr:uid="{00000000-0005-0000-0000-0000FA650000}"/>
    <cellStyle name="Normal 4 2 2 2 3 6 3 2" xfId="20948" xr:uid="{00000000-0005-0000-0000-0000FB650000}"/>
    <cellStyle name="Normal 4 2 2 2 3 6 3 2 2" xfId="47860" xr:uid="{00000000-0005-0000-0000-0000FC650000}"/>
    <cellStyle name="Normal 4 2 2 2 3 6 3 3" xfId="34426" xr:uid="{00000000-0005-0000-0000-0000FD650000}"/>
    <cellStyle name="Normal 4 2 2 2 3 6 4" xfId="16469" xr:uid="{00000000-0005-0000-0000-0000FE650000}"/>
    <cellStyle name="Normal 4 2 2 2 3 6 4 2" xfId="43381" xr:uid="{00000000-0005-0000-0000-0000FF650000}"/>
    <cellStyle name="Normal 4 2 2 2 3 6 5" xfId="29947" xr:uid="{00000000-0005-0000-0000-000000660000}"/>
    <cellStyle name="Normal 4 2 2 2 3 7" xfId="9755" xr:uid="{00000000-0005-0000-0000-000001660000}"/>
    <cellStyle name="Normal 4 2 2 2 3 7 2" xfId="23189" xr:uid="{00000000-0005-0000-0000-000002660000}"/>
    <cellStyle name="Normal 4 2 2 2 3 7 2 2" xfId="50101" xr:uid="{00000000-0005-0000-0000-000003660000}"/>
    <cellStyle name="Normal 4 2 2 2 3 7 3" xfId="36667" xr:uid="{00000000-0005-0000-0000-000004660000}"/>
    <cellStyle name="Normal 4 2 2 2 3 8" xfId="5277" xr:uid="{00000000-0005-0000-0000-000005660000}"/>
    <cellStyle name="Normal 4 2 2 2 3 8 2" xfId="18711" xr:uid="{00000000-0005-0000-0000-000006660000}"/>
    <cellStyle name="Normal 4 2 2 2 3 8 2 2" xfId="45623" xr:uid="{00000000-0005-0000-0000-000007660000}"/>
    <cellStyle name="Normal 4 2 2 2 3 8 3" xfId="32189" xr:uid="{00000000-0005-0000-0000-000008660000}"/>
    <cellStyle name="Normal 4 2 2 2 3 9" xfId="14232" xr:uid="{00000000-0005-0000-0000-000009660000}"/>
    <cellStyle name="Normal 4 2 2 2 3 9 2" xfId="41144" xr:uid="{00000000-0005-0000-0000-00000A660000}"/>
    <cellStyle name="Normal 4 2 2 2 4" xfId="948" xr:uid="{00000000-0005-0000-0000-00000B660000}"/>
    <cellStyle name="Normal 4 2 2 2 4 2" xfId="1619" xr:uid="{00000000-0005-0000-0000-00000C660000}"/>
    <cellStyle name="Normal 4 2 2 2 4 2 2" xfId="2737" xr:uid="{00000000-0005-0000-0000-00000D660000}"/>
    <cellStyle name="Normal 4 2 2 2 4 2 2 2" xfId="4974" xr:uid="{00000000-0005-0000-0000-00000E660000}"/>
    <cellStyle name="Normal 4 2 2 2 4 2 2 2 2" xfId="13931" xr:uid="{00000000-0005-0000-0000-00000F660000}"/>
    <cellStyle name="Normal 4 2 2 2 4 2 2 2 2 2" xfId="27365" xr:uid="{00000000-0005-0000-0000-000010660000}"/>
    <cellStyle name="Normal 4 2 2 2 4 2 2 2 2 2 2" xfId="54277" xr:uid="{00000000-0005-0000-0000-000011660000}"/>
    <cellStyle name="Normal 4 2 2 2 4 2 2 2 2 3" xfId="40843" xr:uid="{00000000-0005-0000-0000-000012660000}"/>
    <cellStyle name="Normal 4 2 2 2 4 2 2 2 3" xfId="9453" xr:uid="{00000000-0005-0000-0000-000013660000}"/>
    <cellStyle name="Normal 4 2 2 2 4 2 2 2 3 2" xfId="22887" xr:uid="{00000000-0005-0000-0000-000014660000}"/>
    <cellStyle name="Normal 4 2 2 2 4 2 2 2 3 2 2" xfId="49799" xr:uid="{00000000-0005-0000-0000-000015660000}"/>
    <cellStyle name="Normal 4 2 2 2 4 2 2 2 3 3" xfId="36365" xr:uid="{00000000-0005-0000-0000-000016660000}"/>
    <cellStyle name="Normal 4 2 2 2 4 2 2 2 4" xfId="18408" xr:uid="{00000000-0005-0000-0000-000017660000}"/>
    <cellStyle name="Normal 4 2 2 2 4 2 2 2 4 2" xfId="45320" xr:uid="{00000000-0005-0000-0000-000018660000}"/>
    <cellStyle name="Normal 4 2 2 2 4 2 2 2 5" xfId="31886" xr:uid="{00000000-0005-0000-0000-000019660000}"/>
    <cellStyle name="Normal 4 2 2 2 4 2 2 3" xfId="11694" xr:uid="{00000000-0005-0000-0000-00001A660000}"/>
    <cellStyle name="Normal 4 2 2 2 4 2 2 3 2" xfId="25128" xr:uid="{00000000-0005-0000-0000-00001B660000}"/>
    <cellStyle name="Normal 4 2 2 2 4 2 2 3 2 2" xfId="52040" xr:uid="{00000000-0005-0000-0000-00001C660000}"/>
    <cellStyle name="Normal 4 2 2 2 4 2 2 3 3" xfId="38606" xr:uid="{00000000-0005-0000-0000-00001D660000}"/>
    <cellStyle name="Normal 4 2 2 2 4 2 2 4" xfId="7216" xr:uid="{00000000-0005-0000-0000-00001E660000}"/>
    <cellStyle name="Normal 4 2 2 2 4 2 2 4 2" xfId="20650" xr:uid="{00000000-0005-0000-0000-00001F660000}"/>
    <cellStyle name="Normal 4 2 2 2 4 2 2 4 2 2" xfId="47562" xr:uid="{00000000-0005-0000-0000-000020660000}"/>
    <cellStyle name="Normal 4 2 2 2 4 2 2 4 3" xfId="34128" xr:uid="{00000000-0005-0000-0000-000021660000}"/>
    <cellStyle name="Normal 4 2 2 2 4 2 2 5" xfId="16171" xr:uid="{00000000-0005-0000-0000-000022660000}"/>
    <cellStyle name="Normal 4 2 2 2 4 2 2 5 2" xfId="43083" xr:uid="{00000000-0005-0000-0000-000023660000}"/>
    <cellStyle name="Normal 4 2 2 2 4 2 2 6" xfId="29649" xr:uid="{00000000-0005-0000-0000-000024660000}"/>
    <cellStyle name="Normal 4 2 2 2 4 2 3" xfId="3856" xr:uid="{00000000-0005-0000-0000-000025660000}"/>
    <cellStyle name="Normal 4 2 2 2 4 2 3 2" xfId="12813" xr:uid="{00000000-0005-0000-0000-000026660000}"/>
    <cellStyle name="Normal 4 2 2 2 4 2 3 2 2" xfId="26247" xr:uid="{00000000-0005-0000-0000-000027660000}"/>
    <cellStyle name="Normal 4 2 2 2 4 2 3 2 2 2" xfId="53159" xr:uid="{00000000-0005-0000-0000-000028660000}"/>
    <cellStyle name="Normal 4 2 2 2 4 2 3 2 3" xfId="39725" xr:uid="{00000000-0005-0000-0000-000029660000}"/>
    <cellStyle name="Normal 4 2 2 2 4 2 3 3" xfId="8335" xr:uid="{00000000-0005-0000-0000-00002A660000}"/>
    <cellStyle name="Normal 4 2 2 2 4 2 3 3 2" xfId="21769" xr:uid="{00000000-0005-0000-0000-00002B660000}"/>
    <cellStyle name="Normal 4 2 2 2 4 2 3 3 2 2" xfId="48681" xr:uid="{00000000-0005-0000-0000-00002C660000}"/>
    <cellStyle name="Normal 4 2 2 2 4 2 3 3 3" xfId="35247" xr:uid="{00000000-0005-0000-0000-00002D660000}"/>
    <cellStyle name="Normal 4 2 2 2 4 2 3 4" xfId="17290" xr:uid="{00000000-0005-0000-0000-00002E660000}"/>
    <cellStyle name="Normal 4 2 2 2 4 2 3 4 2" xfId="44202" xr:uid="{00000000-0005-0000-0000-00002F660000}"/>
    <cellStyle name="Normal 4 2 2 2 4 2 3 5" xfId="30768" xr:uid="{00000000-0005-0000-0000-000030660000}"/>
    <cellStyle name="Normal 4 2 2 2 4 2 4" xfId="10576" xr:uid="{00000000-0005-0000-0000-000031660000}"/>
    <cellStyle name="Normal 4 2 2 2 4 2 4 2" xfId="24010" xr:uid="{00000000-0005-0000-0000-000032660000}"/>
    <cellStyle name="Normal 4 2 2 2 4 2 4 2 2" xfId="50922" xr:uid="{00000000-0005-0000-0000-000033660000}"/>
    <cellStyle name="Normal 4 2 2 2 4 2 4 3" xfId="37488" xr:uid="{00000000-0005-0000-0000-000034660000}"/>
    <cellStyle name="Normal 4 2 2 2 4 2 5" xfId="6098" xr:uid="{00000000-0005-0000-0000-000035660000}"/>
    <cellStyle name="Normal 4 2 2 2 4 2 5 2" xfId="19532" xr:uid="{00000000-0005-0000-0000-000036660000}"/>
    <cellStyle name="Normal 4 2 2 2 4 2 5 2 2" xfId="46444" xr:uid="{00000000-0005-0000-0000-000037660000}"/>
    <cellStyle name="Normal 4 2 2 2 4 2 5 3" xfId="33010" xr:uid="{00000000-0005-0000-0000-000038660000}"/>
    <cellStyle name="Normal 4 2 2 2 4 2 6" xfId="15053" xr:uid="{00000000-0005-0000-0000-000039660000}"/>
    <cellStyle name="Normal 4 2 2 2 4 2 6 2" xfId="41965" xr:uid="{00000000-0005-0000-0000-00003A660000}"/>
    <cellStyle name="Normal 4 2 2 2 4 2 7" xfId="28531" xr:uid="{00000000-0005-0000-0000-00003B660000}"/>
    <cellStyle name="Normal 4 2 2 2 4 3" xfId="2067" xr:uid="{00000000-0005-0000-0000-00003C660000}"/>
    <cellStyle name="Normal 4 2 2 2 4 3 2" xfId="4304" xr:uid="{00000000-0005-0000-0000-00003D660000}"/>
    <cellStyle name="Normal 4 2 2 2 4 3 2 2" xfId="13261" xr:uid="{00000000-0005-0000-0000-00003E660000}"/>
    <cellStyle name="Normal 4 2 2 2 4 3 2 2 2" xfId="26695" xr:uid="{00000000-0005-0000-0000-00003F660000}"/>
    <cellStyle name="Normal 4 2 2 2 4 3 2 2 2 2" xfId="53607" xr:uid="{00000000-0005-0000-0000-000040660000}"/>
    <cellStyle name="Normal 4 2 2 2 4 3 2 2 3" xfId="40173" xr:uid="{00000000-0005-0000-0000-000041660000}"/>
    <cellStyle name="Normal 4 2 2 2 4 3 2 3" xfId="8783" xr:uid="{00000000-0005-0000-0000-000042660000}"/>
    <cellStyle name="Normal 4 2 2 2 4 3 2 3 2" xfId="22217" xr:uid="{00000000-0005-0000-0000-000043660000}"/>
    <cellStyle name="Normal 4 2 2 2 4 3 2 3 2 2" xfId="49129" xr:uid="{00000000-0005-0000-0000-000044660000}"/>
    <cellStyle name="Normal 4 2 2 2 4 3 2 3 3" xfId="35695" xr:uid="{00000000-0005-0000-0000-000045660000}"/>
    <cellStyle name="Normal 4 2 2 2 4 3 2 4" xfId="17738" xr:uid="{00000000-0005-0000-0000-000046660000}"/>
    <cellStyle name="Normal 4 2 2 2 4 3 2 4 2" xfId="44650" xr:uid="{00000000-0005-0000-0000-000047660000}"/>
    <cellStyle name="Normal 4 2 2 2 4 3 2 5" xfId="31216" xr:uid="{00000000-0005-0000-0000-000048660000}"/>
    <cellStyle name="Normal 4 2 2 2 4 3 3" xfId="11024" xr:uid="{00000000-0005-0000-0000-000049660000}"/>
    <cellStyle name="Normal 4 2 2 2 4 3 3 2" xfId="24458" xr:uid="{00000000-0005-0000-0000-00004A660000}"/>
    <cellStyle name="Normal 4 2 2 2 4 3 3 2 2" xfId="51370" xr:uid="{00000000-0005-0000-0000-00004B660000}"/>
    <cellStyle name="Normal 4 2 2 2 4 3 3 3" xfId="37936" xr:uid="{00000000-0005-0000-0000-00004C660000}"/>
    <cellStyle name="Normal 4 2 2 2 4 3 4" xfId="6546" xr:uid="{00000000-0005-0000-0000-00004D660000}"/>
    <cellStyle name="Normal 4 2 2 2 4 3 4 2" xfId="19980" xr:uid="{00000000-0005-0000-0000-00004E660000}"/>
    <cellStyle name="Normal 4 2 2 2 4 3 4 2 2" xfId="46892" xr:uid="{00000000-0005-0000-0000-00004F660000}"/>
    <cellStyle name="Normal 4 2 2 2 4 3 4 3" xfId="33458" xr:uid="{00000000-0005-0000-0000-000050660000}"/>
    <cellStyle name="Normal 4 2 2 2 4 3 5" xfId="15501" xr:uid="{00000000-0005-0000-0000-000051660000}"/>
    <cellStyle name="Normal 4 2 2 2 4 3 5 2" xfId="42413" xr:uid="{00000000-0005-0000-0000-000052660000}"/>
    <cellStyle name="Normal 4 2 2 2 4 3 6" xfId="28979" xr:uid="{00000000-0005-0000-0000-000053660000}"/>
    <cellStyle name="Normal 4 2 2 2 4 4" xfId="3186" xr:uid="{00000000-0005-0000-0000-000054660000}"/>
    <cellStyle name="Normal 4 2 2 2 4 4 2" xfId="12143" xr:uid="{00000000-0005-0000-0000-000055660000}"/>
    <cellStyle name="Normal 4 2 2 2 4 4 2 2" xfId="25577" xr:uid="{00000000-0005-0000-0000-000056660000}"/>
    <cellStyle name="Normal 4 2 2 2 4 4 2 2 2" xfId="52489" xr:uid="{00000000-0005-0000-0000-000057660000}"/>
    <cellStyle name="Normal 4 2 2 2 4 4 2 3" xfId="39055" xr:uid="{00000000-0005-0000-0000-000058660000}"/>
    <cellStyle name="Normal 4 2 2 2 4 4 3" xfId="7665" xr:uid="{00000000-0005-0000-0000-000059660000}"/>
    <cellStyle name="Normal 4 2 2 2 4 4 3 2" xfId="21099" xr:uid="{00000000-0005-0000-0000-00005A660000}"/>
    <cellStyle name="Normal 4 2 2 2 4 4 3 2 2" xfId="48011" xr:uid="{00000000-0005-0000-0000-00005B660000}"/>
    <cellStyle name="Normal 4 2 2 2 4 4 3 3" xfId="34577" xr:uid="{00000000-0005-0000-0000-00005C660000}"/>
    <cellStyle name="Normal 4 2 2 2 4 4 4" xfId="16620" xr:uid="{00000000-0005-0000-0000-00005D660000}"/>
    <cellStyle name="Normal 4 2 2 2 4 4 4 2" xfId="43532" xr:uid="{00000000-0005-0000-0000-00005E660000}"/>
    <cellStyle name="Normal 4 2 2 2 4 4 5" xfId="30098" xr:uid="{00000000-0005-0000-0000-00005F660000}"/>
    <cellStyle name="Normal 4 2 2 2 4 5" xfId="9906" xr:uid="{00000000-0005-0000-0000-000060660000}"/>
    <cellStyle name="Normal 4 2 2 2 4 5 2" xfId="23340" xr:uid="{00000000-0005-0000-0000-000061660000}"/>
    <cellStyle name="Normal 4 2 2 2 4 5 2 2" xfId="50252" xr:uid="{00000000-0005-0000-0000-000062660000}"/>
    <cellStyle name="Normal 4 2 2 2 4 5 3" xfId="36818" xr:uid="{00000000-0005-0000-0000-000063660000}"/>
    <cellStyle name="Normal 4 2 2 2 4 6" xfId="5428" xr:uid="{00000000-0005-0000-0000-000064660000}"/>
    <cellStyle name="Normal 4 2 2 2 4 6 2" xfId="18862" xr:uid="{00000000-0005-0000-0000-000065660000}"/>
    <cellStyle name="Normal 4 2 2 2 4 6 2 2" xfId="45774" xr:uid="{00000000-0005-0000-0000-000066660000}"/>
    <cellStyle name="Normal 4 2 2 2 4 6 3" xfId="32340" xr:uid="{00000000-0005-0000-0000-000067660000}"/>
    <cellStyle name="Normal 4 2 2 2 4 7" xfId="14383" xr:uid="{00000000-0005-0000-0000-000068660000}"/>
    <cellStyle name="Normal 4 2 2 2 4 7 2" xfId="41295" xr:uid="{00000000-0005-0000-0000-000069660000}"/>
    <cellStyle name="Normal 4 2 2 2 4 8" xfId="27861" xr:uid="{00000000-0005-0000-0000-00006A660000}"/>
    <cellStyle name="Normal 4 2 2 2 5" xfId="1173" xr:uid="{00000000-0005-0000-0000-00006B660000}"/>
    <cellStyle name="Normal 4 2 2 2 5 2" xfId="2291" xr:uid="{00000000-0005-0000-0000-00006C660000}"/>
    <cellStyle name="Normal 4 2 2 2 5 2 2" xfId="4528" xr:uid="{00000000-0005-0000-0000-00006D660000}"/>
    <cellStyle name="Normal 4 2 2 2 5 2 2 2" xfId="13485" xr:uid="{00000000-0005-0000-0000-00006E660000}"/>
    <cellStyle name="Normal 4 2 2 2 5 2 2 2 2" xfId="26919" xr:uid="{00000000-0005-0000-0000-00006F660000}"/>
    <cellStyle name="Normal 4 2 2 2 5 2 2 2 2 2" xfId="53831" xr:uid="{00000000-0005-0000-0000-000070660000}"/>
    <cellStyle name="Normal 4 2 2 2 5 2 2 2 3" xfId="40397" xr:uid="{00000000-0005-0000-0000-000071660000}"/>
    <cellStyle name="Normal 4 2 2 2 5 2 2 3" xfId="9007" xr:uid="{00000000-0005-0000-0000-000072660000}"/>
    <cellStyle name="Normal 4 2 2 2 5 2 2 3 2" xfId="22441" xr:uid="{00000000-0005-0000-0000-000073660000}"/>
    <cellStyle name="Normal 4 2 2 2 5 2 2 3 2 2" xfId="49353" xr:uid="{00000000-0005-0000-0000-000074660000}"/>
    <cellStyle name="Normal 4 2 2 2 5 2 2 3 3" xfId="35919" xr:uid="{00000000-0005-0000-0000-000075660000}"/>
    <cellStyle name="Normal 4 2 2 2 5 2 2 4" xfId="17962" xr:uid="{00000000-0005-0000-0000-000076660000}"/>
    <cellStyle name="Normal 4 2 2 2 5 2 2 4 2" xfId="44874" xr:uid="{00000000-0005-0000-0000-000077660000}"/>
    <cellStyle name="Normal 4 2 2 2 5 2 2 5" xfId="31440" xr:uid="{00000000-0005-0000-0000-000078660000}"/>
    <cellStyle name="Normal 4 2 2 2 5 2 3" xfId="11248" xr:uid="{00000000-0005-0000-0000-000079660000}"/>
    <cellStyle name="Normal 4 2 2 2 5 2 3 2" xfId="24682" xr:uid="{00000000-0005-0000-0000-00007A660000}"/>
    <cellStyle name="Normal 4 2 2 2 5 2 3 2 2" xfId="51594" xr:uid="{00000000-0005-0000-0000-00007B660000}"/>
    <cellStyle name="Normal 4 2 2 2 5 2 3 3" xfId="38160" xr:uid="{00000000-0005-0000-0000-00007C660000}"/>
    <cellStyle name="Normal 4 2 2 2 5 2 4" xfId="6770" xr:uid="{00000000-0005-0000-0000-00007D660000}"/>
    <cellStyle name="Normal 4 2 2 2 5 2 4 2" xfId="20204" xr:uid="{00000000-0005-0000-0000-00007E660000}"/>
    <cellStyle name="Normal 4 2 2 2 5 2 4 2 2" xfId="47116" xr:uid="{00000000-0005-0000-0000-00007F660000}"/>
    <cellStyle name="Normal 4 2 2 2 5 2 4 3" xfId="33682" xr:uid="{00000000-0005-0000-0000-000080660000}"/>
    <cellStyle name="Normal 4 2 2 2 5 2 5" xfId="15725" xr:uid="{00000000-0005-0000-0000-000081660000}"/>
    <cellStyle name="Normal 4 2 2 2 5 2 5 2" xfId="42637" xr:uid="{00000000-0005-0000-0000-000082660000}"/>
    <cellStyle name="Normal 4 2 2 2 5 2 6" xfId="29203" xr:uid="{00000000-0005-0000-0000-000083660000}"/>
    <cellStyle name="Normal 4 2 2 2 5 3" xfId="3410" xr:uid="{00000000-0005-0000-0000-000084660000}"/>
    <cellStyle name="Normal 4 2 2 2 5 3 2" xfId="12367" xr:uid="{00000000-0005-0000-0000-000085660000}"/>
    <cellStyle name="Normal 4 2 2 2 5 3 2 2" xfId="25801" xr:uid="{00000000-0005-0000-0000-000086660000}"/>
    <cellStyle name="Normal 4 2 2 2 5 3 2 2 2" xfId="52713" xr:uid="{00000000-0005-0000-0000-000087660000}"/>
    <cellStyle name="Normal 4 2 2 2 5 3 2 3" xfId="39279" xr:uid="{00000000-0005-0000-0000-000088660000}"/>
    <cellStyle name="Normal 4 2 2 2 5 3 3" xfId="7889" xr:uid="{00000000-0005-0000-0000-000089660000}"/>
    <cellStyle name="Normal 4 2 2 2 5 3 3 2" xfId="21323" xr:uid="{00000000-0005-0000-0000-00008A660000}"/>
    <cellStyle name="Normal 4 2 2 2 5 3 3 2 2" xfId="48235" xr:uid="{00000000-0005-0000-0000-00008B660000}"/>
    <cellStyle name="Normal 4 2 2 2 5 3 3 3" xfId="34801" xr:uid="{00000000-0005-0000-0000-00008C660000}"/>
    <cellStyle name="Normal 4 2 2 2 5 3 4" xfId="16844" xr:uid="{00000000-0005-0000-0000-00008D660000}"/>
    <cellStyle name="Normal 4 2 2 2 5 3 4 2" xfId="43756" xr:uid="{00000000-0005-0000-0000-00008E660000}"/>
    <cellStyle name="Normal 4 2 2 2 5 3 5" xfId="30322" xr:uid="{00000000-0005-0000-0000-00008F660000}"/>
    <cellStyle name="Normal 4 2 2 2 5 4" xfId="10130" xr:uid="{00000000-0005-0000-0000-000090660000}"/>
    <cellStyle name="Normal 4 2 2 2 5 4 2" xfId="23564" xr:uid="{00000000-0005-0000-0000-000091660000}"/>
    <cellStyle name="Normal 4 2 2 2 5 4 2 2" xfId="50476" xr:uid="{00000000-0005-0000-0000-000092660000}"/>
    <cellStyle name="Normal 4 2 2 2 5 4 3" xfId="37042" xr:uid="{00000000-0005-0000-0000-000093660000}"/>
    <cellStyle name="Normal 4 2 2 2 5 5" xfId="5652" xr:uid="{00000000-0005-0000-0000-000094660000}"/>
    <cellStyle name="Normal 4 2 2 2 5 5 2" xfId="19086" xr:uid="{00000000-0005-0000-0000-000095660000}"/>
    <cellStyle name="Normal 4 2 2 2 5 5 2 2" xfId="45998" xr:uid="{00000000-0005-0000-0000-000096660000}"/>
    <cellStyle name="Normal 4 2 2 2 5 5 3" xfId="32564" xr:uid="{00000000-0005-0000-0000-000097660000}"/>
    <cellStyle name="Normal 4 2 2 2 5 6" xfId="14607" xr:uid="{00000000-0005-0000-0000-000098660000}"/>
    <cellStyle name="Normal 4 2 2 2 5 6 2" xfId="41519" xr:uid="{00000000-0005-0000-0000-000099660000}"/>
    <cellStyle name="Normal 4 2 2 2 5 7" xfId="28085" xr:uid="{00000000-0005-0000-0000-00009A660000}"/>
    <cellStyle name="Normal 4 2 2 2 6" xfId="1396" xr:uid="{00000000-0005-0000-0000-00009B660000}"/>
    <cellStyle name="Normal 4 2 2 2 6 2" xfId="2514" xr:uid="{00000000-0005-0000-0000-00009C660000}"/>
    <cellStyle name="Normal 4 2 2 2 6 2 2" xfId="4751" xr:uid="{00000000-0005-0000-0000-00009D660000}"/>
    <cellStyle name="Normal 4 2 2 2 6 2 2 2" xfId="13708" xr:uid="{00000000-0005-0000-0000-00009E660000}"/>
    <cellStyle name="Normal 4 2 2 2 6 2 2 2 2" xfId="27142" xr:uid="{00000000-0005-0000-0000-00009F660000}"/>
    <cellStyle name="Normal 4 2 2 2 6 2 2 2 2 2" xfId="54054" xr:uid="{00000000-0005-0000-0000-0000A0660000}"/>
    <cellStyle name="Normal 4 2 2 2 6 2 2 2 3" xfId="40620" xr:uid="{00000000-0005-0000-0000-0000A1660000}"/>
    <cellStyle name="Normal 4 2 2 2 6 2 2 3" xfId="9230" xr:uid="{00000000-0005-0000-0000-0000A2660000}"/>
    <cellStyle name="Normal 4 2 2 2 6 2 2 3 2" xfId="22664" xr:uid="{00000000-0005-0000-0000-0000A3660000}"/>
    <cellStyle name="Normal 4 2 2 2 6 2 2 3 2 2" xfId="49576" xr:uid="{00000000-0005-0000-0000-0000A4660000}"/>
    <cellStyle name="Normal 4 2 2 2 6 2 2 3 3" xfId="36142" xr:uid="{00000000-0005-0000-0000-0000A5660000}"/>
    <cellStyle name="Normal 4 2 2 2 6 2 2 4" xfId="18185" xr:uid="{00000000-0005-0000-0000-0000A6660000}"/>
    <cellStyle name="Normal 4 2 2 2 6 2 2 4 2" xfId="45097" xr:uid="{00000000-0005-0000-0000-0000A7660000}"/>
    <cellStyle name="Normal 4 2 2 2 6 2 2 5" xfId="31663" xr:uid="{00000000-0005-0000-0000-0000A8660000}"/>
    <cellStyle name="Normal 4 2 2 2 6 2 3" xfId="11471" xr:uid="{00000000-0005-0000-0000-0000A9660000}"/>
    <cellStyle name="Normal 4 2 2 2 6 2 3 2" xfId="24905" xr:uid="{00000000-0005-0000-0000-0000AA660000}"/>
    <cellStyle name="Normal 4 2 2 2 6 2 3 2 2" xfId="51817" xr:uid="{00000000-0005-0000-0000-0000AB660000}"/>
    <cellStyle name="Normal 4 2 2 2 6 2 3 3" xfId="38383" xr:uid="{00000000-0005-0000-0000-0000AC660000}"/>
    <cellStyle name="Normal 4 2 2 2 6 2 4" xfId="6993" xr:uid="{00000000-0005-0000-0000-0000AD660000}"/>
    <cellStyle name="Normal 4 2 2 2 6 2 4 2" xfId="20427" xr:uid="{00000000-0005-0000-0000-0000AE660000}"/>
    <cellStyle name="Normal 4 2 2 2 6 2 4 2 2" xfId="47339" xr:uid="{00000000-0005-0000-0000-0000AF660000}"/>
    <cellStyle name="Normal 4 2 2 2 6 2 4 3" xfId="33905" xr:uid="{00000000-0005-0000-0000-0000B0660000}"/>
    <cellStyle name="Normal 4 2 2 2 6 2 5" xfId="15948" xr:uid="{00000000-0005-0000-0000-0000B1660000}"/>
    <cellStyle name="Normal 4 2 2 2 6 2 5 2" xfId="42860" xr:uid="{00000000-0005-0000-0000-0000B2660000}"/>
    <cellStyle name="Normal 4 2 2 2 6 2 6" xfId="29426" xr:uid="{00000000-0005-0000-0000-0000B3660000}"/>
    <cellStyle name="Normal 4 2 2 2 6 3" xfId="3633" xr:uid="{00000000-0005-0000-0000-0000B4660000}"/>
    <cellStyle name="Normal 4 2 2 2 6 3 2" xfId="12590" xr:uid="{00000000-0005-0000-0000-0000B5660000}"/>
    <cellStyle name="Normal 4 2 2 2 6 3 2 2" xfId="26024" xr:uid="{00000000-0005-0000-0000-0000B6660000}"/>
    <cellStyle name="Normal 4 2 2 2 6 3 2 2 2" xfId="52936" xr:uid="{00000000-0005-0000-0000-0000B7660000}"/>
    <cellStyle name="Normal 4 2 2 2 6 3 2 3" xfId="39502" xr:uid="{00000000-0005-0000-0000-0000B8660000}"/>
    <cellStyle name="Normal 4 2 2 2 6 3 3" xfId="8112" xr:uid="{00000000-0005-0000-0000-0000B9660000}"/>
    <cellStyle name="Normal 4 2 2 2 6 3 3 2" xfId="21546" xr:uid="{00000000-0005-0000-0000-0000BA660000}"/>
    <cellStyle name="Normal 4 2 2 2 6 3 3 2 2" xfId="48458" xr:uid="{00000000-0005-0000-0000-0000BB660000}"/>
    <cellStyle name="Normal 4 2 2 2 6 3 3 3" xfId="35024" xr:uid="{00000000-0005-0000-0000-0000BC660000}"/>
    <cellStyle name="Normal 4 2 2 2 6 3 4" xfId="17067" xr:uid="{00000000-0005-0000-0000-0000BD660000}"/>
    <cellStyle name="Normal 4 2 2 2 6 3 4 2" xfId="43979" xr:uid="{00000000-0005-0000-0000-0000BE660000}"/>
    <cellStyle name="Normal 4 2 2 2 6 3 5" xfId="30545" xr:uid="{00000000-0005-0000-0000-0000BF660000}"/>
    <cellStyle name="Normal 4 2 2 2 6 4" xfId="10353" xr:uid="{00000000-0005-0000-0000-0000C0660000}"/>
    <cellStyle name="Normal 4 2 2 2 6 4 2" xfId="23787" xr:uid="{00000000-0005-0000-0000-0000C1660000}"/>
    <cellStyle name="Normal 4 2 2 2 6 4 2 2" xfId="50699" xr:uid="{00000000-0005-0000-0000-0000C2660000}"/>
    <cellStyle name="Normal 4 2 2 2 6 4 3" xfId="37265" xr:uid="{00000000-0005-0000-0000-0000C3660000}"/>
    <cellStyle name="Normal 4 2 2 2 6 5" xfId="5875" xr:uid="{00000000-0005-0000-0000-0000C4660000}"/>
    <cellStyle name="Normal 4 2 2 2 6 5 2" xfId="19309" xr:uid="{00000000-0005-0000-0000-0000C5660000}"/>
    <cellStyle name="Normal 4 2 2 2 6 5 2 2" xfId="46221" xr:uid="{00000000-0005-0000-0000-0000C6660000}"/>
    <cellStyle name="Normal 4 2 2 2 6 5 3" xfId="32787" xr:uid="{00000000-0005-0000-0000-0000C7660000}"/>
    <cellStyle name="Normal 4 2 2 2 6 6" xfId="14830" xr:uid="{00000000-0005-0000-0000-0000C8660000}"/>
    <cellStyle name="Normal 4 2 2 2 6 6 2" xfId="41742" xr:uid="{00000000-0005-0000-0000-0000C9660000}"/>
    <cellStyle name="Normal 4 2 2 2 6 7" xfId="28308" xr:uid="{00000000-0005-0000-0000-0000CA660000}"/>
    <cellStyle name="Normal 4 2 2 2 7" xfId="1844" xr:uid="{00000000-0005-0000-0000-0000CB660000}"/>
    <cellStyle name="Normal 4 2 2 2 7 2" xfId="4081" xr:uid="{00000000-0005-0000-0000-0000CC660000}"/>
    <cellStyle name="Normal 4 2 2 2 7 2 2" xfId="13038" xr:uid="{00000000-0005-0000-0000-0000CD660000}"/>
    <cellStyle name="Normal 4 2 2 2 7 2 2 2" xfId="26472" xr:uid="{00000000-0005-0000-0000-0000CE660000}"/>
    <cellStyle name="Normal 4 2 2 2 7 2 2 2 2" xfId="53384" xr:uid="{00000000-0005-0000-0000-0000CF660000}"/>
    <cellStyle name="Normal 4 2 2 2 7 2 2 3" xfId="39950" xr:uid="{00000000-0005-0000-0000-0000D0660000}"/>
    <cellStyle name="Normal 4 2 2 2 7 2 3" xfId="8560" xr:uid="{00000000-0005-0000-0000-0000D1660000}"/>
    <cellStyle name="Normal 4 2 2 2 7 2 3 2" xfId="21994" xr:uid="{00000000-0005-0000-0000-0000D2660000}"/>
    <cellStyle name="Normal 4 2 2 2 7 2 3 2 2" xfId="48906" xr:uid="{00000000-0005-0000-0000-0000D3660000}"/>
    <cellStyle name="Normal 4 2 2 2 7 2 3 3" xfId="35472" xr:uid="{00000000-0005-0000-0000-0000D4660000}"/>
    <cellStyle name="Normal 4 2 2 2 7 2 4" xfId="17515" xr:uid="{00000000-0005-0000-0000-0000D5660000}"/>
    <cellStyle name="Normal 4 2 2 2 7 2 4 2" xfId="44427" xr:uid="{00000000-0005-0000-0000-0000D6660000}"/>
    <cellStyle name="Normal 4 2 2 2 7 2 5" xfId="30993" xr:uid="{00000000-0005-0000-0000-0000D7660000}"/>
    <cellStyle name="Normal 4 2 2 2 7 3" xfId="10801" xr:uid="{00000000-0005-0000-0000-0000D8660000}"/>
    <cellStyle name="Normal 4 2 2 2 7 3 2" xfId="24235" xr:uid="{00000000-0005-0000-0000-0000D9660000}"/>
    <cellStyle name="Normal 4 2 2 2 7 3 2 2" xfId="51147" xr:uid="{00000000-0005-0000-0000-0000DA660000}"/>
    <cellStyle name="Normal 4 2 2 2 7 3 3" xfId="37713" xr:uid="{00000000-0005-0000-0000-0000DB660000}"/>
    <cellStyle name="Normal 4 2 2 2 7 4" xfId="6323" xr:uid="{00000000-0005-0000-0000-0000DC660000}"/>
    <cellStyle name="Normal 4 2 2 2 7 4 2" xfId="19757" xr:uid="{00000000-0005-0000-0000-0000DD660000}"/>
    <cellStyle name="Normal 4 2 2 2 7 4 2 2" xfId="46669" xr:uid="{00000000-0005-0000-0000-0000DE660000}"/>
    <cellStyle name="Normal 4 2 2 2 7 4 3" xfId="33235" xr:uid="{00000000-0005-0000-0000-0000DF660000}"/>
    <cellStyle name="Normal 4 2 2 2 7 5" xfId="15278" xr:uid="{00000000-0005-0000-0000-0000E0660000}"/>
    <cellStyle name="Normal 4 2 2 2 7 5 2" xfId="42190" xr:uid="{00000000-0005-0000-0000-0000E1660000}"/>
    <cellStyle name="Normal 4 2 2 2 7 6" xfId="28756" xr:uid="{00000000-0005-0000-0000-0000E2660000}"/>
    <cellStyle name="Normal 4 2 2 2 8" xfId="2963" xr:uid="{00000000-0005-0000-0000-0000E3660000}"/>
    <cellStyle name="Normal 4 2 2 2 8 2" xfId="11920" xr:uid="{00000000-0005-0000-0000-0000E4660000}"/>
    <cellStyle name="Normal 4 2 2 2 8 2 2" xfId="25354" xr:uid="{00000000-0005-0000-0000-0000E5660000}"/>
    <cellStyle name="Normal 4 2 2 2 8 2 2 2" xfId="52266" xr:uid="{00000000-0005-0000-0000-0000E6660000}"/>
    <cellStyle name="Normal 4 2 2 2 8 2 3" xfId="38832" xr:uid="{00000000-0005-0000-0000-0000E7660000}"/>
    <cellStyle name="Normal 4 2 2 2 8 3" xfId="7442" xr:uid="{00000000-0005-0000-0000-0000E8660000}"/>
    <cellStyle name="Normal 4 2 2 2 8 3 2" xfId="20876" xr:uid="{00000000-0005-0000-0000-0000E9660000}"/>
    <cellStyle name="Normal 4 2 2 2 8 3 2 2" xfId="47788" xr:uid="{00000000-0005-0000-0000-0000EA660000}"/>
    <cellStyle name="Normal 4 2 2 2 8 3 3" xfId="34354" xr:uid="{00000000-0005-0000-0000-0000EB660000}"/>
    <cellStyle name="Normal 4 2 2 2 8 4" xfId="16397" xr:uid="{00000000-0005-0000-0000-0000EC660000}"/>
    <cellStyle name="Normal 4 2 2 2 8 4 2" xfId="43309" xr:uid="{00000000-0005-0000-0000-0000ED660000}"/>
    <cellStyle name="Normal 4 2 2 2 8 5" xfId="29875" xr:uid="{00000000-0005-0000-0000-0000EE660000}"/>
    <cellStyle name="Normal 4 2 2 2 9" xfId="9683" xr:uid="{00000000-0005-0000-0000-0000EF660000}"/>
    <cellStyle name="Normal 4 2 2 2 9 2" xfId="23117" xr:uid="{00000000-0005-0000-0000-0000F0660000}"/>
    <cellStyle name="Normal 4 2 2 2 9 2 2" xfId="50029" xr:uid="{00000000-0005-0000-0000-0000F1660000}"/>
    <cellStyle name="Normal 4 2 2 2 9 3" xfId="36595" xr:uid="{00000000-0005-0000-0000-0000F2660000}"/>
    <cellStyle name="Normal 4 2 2 3" xfId="705" xr:uid="{00000000-0005-0000-0000-0000F3660000}"/>
    <cellStyle name="Normal 4 2 2 3 10" xfId="5230" xr:uid="{00000000-0005-0000-0000-0000F4660000}"/>
    <cellStyle name="Normal 4 2 2 3 10 2" xfId="18664" xr:uid="{00000000-0005-0000-0000-0000F5660000}"/>
    <cellStyle name="Normal 4 2 2 3 10 2 2" xfId="45576" xr:uid="{00000000-0005-0000-0000-0000F6660000}"/>
    <cellStyle name="Normal 4 2 2 3 10 3" xfId="32142" xr:uid="{00000000-0005-0000-0000-0000F7660000}"/>
    <cellStyle name="Normal 4 2 2 3 11" xfId="14185" xr:uid="{00000000-0005-0000-0000-0000F8660000}"/>
    <cellStyle name="Normal 4 2 2 3 11 2" xfId="41097" xr:uid="{00000000-0005-0000-0000-0000F9660000}"/>
    <cellStyle name="Normal 4 2 2 3 12" xfId="27663" xr:uid="{00000000-0005-0000-0000-0000FA660000}"/>
    <cellStyle name="Normal 4 2 2 3 2" xfId="849" xr:uid="{00000000-0005-0000-0000-0000FB660000}"/>
    <cellStyle name="Normal 4 2 2 3 2 10" xfId="27807" xr:uid="{00000000-0005-0000-0000-0000FC660000}"/>
    <cellStyle name="Normal 4 2 2 3 2 2" xfId="1117" xr:uid="{00000000-0005-0000-0000-0000FD660000}"/>
    <cellStyle name="Normal 4 2 2 3 2 2 2" xfId="1788" xr:uid="{00000000-0005-0000-0000-0000FE660000}"/>
    <cellStyle name="Normal 4 2 2 3 2 2 2 2" xfId="2906" xr:uid="{00000000-0005-0000-0000-0000FF660000}"/>
    <cellStyle name="Normal 4 2 2 3 2 2 2 2 2" xfId="5143" xr:uid="{00000000-0005-0000-0000-000000670000}"/>
    <cellStyle name="Normal 4 2 2 3 2 2 2 2 2 2" xfId="14100" xr:uid="{00000000-0005-0000-0000-000001670000}"/>
    <cellStyle name="Normal 4 2 2 3 2 2 2 2 2 2 2" xfId="27534" xr:uid="{00000000-0005-0000-0000-000002670000}"/>
    <cellStyle name="Normal 4 2 2 3 2 2 2 2 2 2 2 2" xfId="54446" xr:uid="{00000000-0005-0000-0000-000003670000}"/>
    <cellStyle name="Normal 4 2 2 3 2 2 2 2 2 2 3" xfId="41012" xr:uid="{00000000-0005-0000-0000-000004670000}"/>
    <cellStyle name="Normal 4 2 2 3 2 2 2 2 2 3" xfId="9622" xr:uid="{00000000-0005-0000-0000-000005670000}"/>
    <cellStyle name="Normal 4 2 2 3 2 2 2 2 2 3 2" xfId="23056" xr:uid="{00000000-0005-0000-0000-000006670000}"/>
    <cellStyle name="Normal 4 2 2 3 2 2 2 2 2 3 2 2" xfId="49968" xr:uid="{00000000-0005-0000-0000-000007670000}"/>
    <cellStyle name="Normal 4 2 2 3 2 2 2 2 2 3 3" xfId="36534" xr:uid="{00000000-0005-0000-0000-000008670000}"/>
    <cellStyle name="Normal 4 2 2 3 2 2 2 2 2 4" xfId="18577" xr:uid="{00000000-0005-0000-0000-000009670000}"/>
    <cellStyle name="Normal 4 2 2 3 2 2 2 2 2 4 2" xfId="45489" xr:uid="{00000000-0005-0000-0000-00000A670000}"/>
    <cellStyle name="Normal 4 2 2 3 2 2 2 2 2 5" xfId="32055" xr:uid="{00000000-0005-0000-0000-00000B670000}"/>
    <cellStyle name="Normal 4 2 2 3 2 2 2 2 3" xfId="11863" xr:uid="{00000000-0005-0000-0000-00000C670000}"/>
    <cellStyle name="Normal 4 2 2 3 2 2 2 2 3 2" xfId="25297" xr:uid="{00000000-0005-0000-0000-00000D670000}"/>
    <cellStyle name="Normal 4 2 2 3 2 2 2 2 3 2 2" xfId="52209" xr:uid="{00000000-0005-0000-0000-00000E670000}"/>
    <cellStyle name="Normal 4 2 2 3 2 2 2 2 3 3" xfId="38775" xr:uid="{00000000-0005-0000-0000-00000F670000}"/>
    <cellStyle name="Normal 4 2 2 3 2 2 2 2 4" xfId="7385" xr:uid="{00000000-0005-0000-0000-000010670000}"/>
    <cellStyle name="Normal 4 2 2 3 2 2 2 2 4 2" xfId="20819" xr:uid="{00000000-0005-0000-0000-000011670000}"/>
    <cellStyle name="Normal 4 2 2 3 2 2 2 2 4 2 2" xfId="47731" xr:uid="{00000000-0005-0000-0000-000012670000}"/>
    <cellStyle name="Normal 4 2 2 3 2 2 2 2 4 3" xfId="34297" xr:uid="{00000000-0005-0000-0000-000013670000}"/>
    <cellStyle name="Normal 4 2 2 3 2 2 2 2 5" xfId="16340" xr:uid="{00000000-0005-0000-0000-000014670000}"/>
    <cellStyle name="Normal 4 2 2 3 2 2 2 2 5 2" xfId="43252" xr:uid="{00000000-0005-0000-0000-000015670000}"/>
    <cellStyle name="Normal 4 2 2 3 2 2 2 2 6" xfId="29818" xr:uid="{00000000-0005-0000-0000-000016670000}"/>
    <cellStyle name="Normal 4 2 2 3 2 2 2 3" xfId="4025" xr:uid="{00000000-0005-0000-0000-000017670000}"/>
    <cellStyle name="Normal 4 2 2 3 2 2 2 3 2" xfId="12982" xr:uid="{00000000-0005-0000-0000-000018670000}"/>
    <cellStyle name="Normal 4 2 2 3 2 2 2 3 2 2" xfId="26416" xr:uid="{00000000-0005-0000-0000-000019670000}"/>
    <cellStyle name="Normal 4 2 2 3 2 2 2 3 2 2 2" xfId="53328" xr:uid="{00000000-0005-0000-0000-00001A670000}"/>
    <cellStyle name="Normal 4 2 2 3 2 2 2 3 2 3" xfId="39894" xr:uid="{00000000-0005-0000-0000-00001B670000}"/>
    <cellStyle name="Normal 4 2 2 3 2 2 2 3 3" xfId="8504" xr:uid="{00000000-0005-0000-0000-00001C670000}"/>
    <cellStyle name="Normal 4 2 2 3 2 2 2 3 3 2" xfId="21938" xr:uid="{00000000-0005-0000-0000-00001D670000}"/>
    <cellStyle name="Normal 4 2 2 3 2 2 2 3 3 2 2" xfId="48850" xr:uid="{00000000-0005-0000-0000-00001E670000}"/>
    <cellStyle name="Normal 4 2 2 3 2 2 2 3 3 3" xfId="35416" xr:uid="{00000000-0005-0000-0000-00001F670000}"/>
    <cellStyle name="Normal 4 2 2 3 2 2 2 3 4" xfId="17459" xr:uid="{00000000-0005-0000-0000-000020670000}"/>
    <cellStyle name="Normal 4 2 2 3 2 2 2 3 4 2" xfId="44371" xr:uid="{00000000-0005-0000-0000-000021670000}"/>
    <cellStyle name="Normal 4 2 2 3 2 2 2 3 5" xfId="30937" xr:uid="{00000000-0005-0000-0000-000022670000}"/>
    <cellStyle name="Normal 4 2 2 3 2 2 2 4" xfId="10745" xr:uid="{00000000-0005-0000-0000-000023670000}"/>
    <cellStyle name="Normal 4 2 2 3 2 2 2 4 2" xfId="24179" xr:uid="{00000000-0005-0000-0000-000024670000}"/>
    <cellStyle name="Normal 4 2 2 3 2 2 2 4 2 2" xfId="51091" xr:uid="{00000000-0005-0000-0000-000025670000}"/>
    <cellStyle name="Normal 4 2 2 3 2 2 2 4 3" xfId="37657" xr:uid="{00000000-0005-0000-0000-000026670000}"/>
    <cellStyle name="Normal 4 2 2 3 2 2 2 5" xfId="6267" xr:uid="{00000000-0005-0000-0000-000027670000}"/>
    <cellStyle name="Normal 4 2 2 3 2 2 2 5 2" xfId="19701" xr:uid="{00000000-0005-0000-0000-000028670000}"/>
    <cellStyle name="Normal 4 2 2 3 2 2 2 5 2 2" xfId="46613" xr:uid="{00000000-0005-0000-0000-000029670000}"/>
    <cellStyle name="Normal 4 2 2 3 2 2 2 5 3" xfId="33179" xr:uid="{00000000-0005-0000-0000-00002A670000}"/>
    <cellStyle name="Normal 4 2 2 3 2 2 2 6" xfId="15222" xr:uid="{00000000-0005-0000-0000-00002B670000}"/>
    <cellStyle name="Normal 4 2 2 3 2 2 2 6 2" xfId="42134" xr:uid="{00000000-0005-0000-0000-00002C670000}"/>
    <cellStyle name="Normal 4 2 2 3 2 2 2 7" xfId="28700" xr:uid="{00000000-0005-0000-0000-00002D670000}"/>
    <cellStyle name="Normal 4 2 2 3 2 2 3" xfId="2236" xr:uid="{00000000-0005-0000-0000-00002E670000}"/>
    <cellStyle name="Normal 4 2 2 3 2 2 3 2" xfId="4473" xr:uid="{00000000-0005-0000-0000-00002F670000}"/>
    <cellStyle name="Normal 4 2 2 3 2 2 3 2 2" xfId="13430" xr:uid="{00000000-0005-0000-0000-000030670000}"/>
    <cellStyle name="Normal 4 2 2 3 2 2 3 2 2 2" xfId="26864" xr:uid="{00000000-0005-0000-0000-000031670000}"/>
    <cellStyle name="Normal 4 2 2 3 2 2 3 2 2 2 2" xfId="53776" xr:uid="{00000000-0005-0000-0000-000032670000}"/>
    <cellStyle name="Normal 4 2 2 3 2 2 3 2 2 3" xfId="40342" xr:uid="{00000000-0005-0000-0000-000033670000}"/>
    <cellStyle name="Normal 4 2 2 3 2 2 3 2 3" xfId="8952" xr:uid="{00000000-0005-0000-0000-000034670000}"/>
    <cellStyle name="Normal 4 2 2 3 2 2 3 2 3 2" xfId="22386" xr:uid="{00000000-0005-0000-0000-000035670000}"/>
    <cellStyle name="Normal 4 2 2 3 2 2 3 2 3 2 2" xfId="49298" xr:uid="{00000000-0005-0000-0000-000036670000}"/>
    <cellStyle name="Normal 4 2 2 3 2 2 3 2 3 3" xfId="35864" xr:uid="{00000000-0005-0000-0000-000037670000}"/>
    <cellStyle name="Normal 4 2 2 3 2 2 3 2 4" xfId="17907" xr:uid="{00000000-0005-0000-0000-000038670000}"/>
    <cellStyle name="Normal 4 2 2 3 2 2 3 2 4 2" xfId="44819" xr:uid="{00000000-0005-0000-0000-000039670000}"/>
    <cellStyle name="Normal 4 2 2 3 2 2 3 2 5" xfId="31385" xr:uid="{00000000-0005-0000-0000-00003A670000}"/>
    <cellStyle name="Normal 4 2 2 3 2 2 3 3" xfId="11193" xr:uid="{00000000-0005-0000-0000-00003B670000}"/>
    <cellStyle name="Normal 4 2 2 3 2 2 3 3 2" xfId="24627" xr:uid="{00000000-0005-0000-0000-00003C670000}"/>
    <cellStyle name="Normal 4 2 2 3 2 2 3 3 2 2" xfId="51539" xr:uid="{00000000-0005-0000-0000-00003D670000}"/>
    <cellStyle name="Normal 4 2 2 3 2 2 3 3 3" xfId="38105" xr:uid="{00000000-0005-0000-0000-00003E670000}"/>
    <cellStyle name="Normal 4 2 2 3 2 2 3 4" xfId="6715" xr:uid="{00000000-0005-0000-0000-00003F670000}"/>
    <cellStyle name="Normal 4 2 2 3 2 2 3 4 2" xfId="20149" xr:uid="{00000000-0005-0000-0000-000040670000}"/>
    <cellStyle name="Normal 4 2 2 3 2 2 3 4 2 2" xfId="47061" xr:uid="{00000000-0005-0000-0000-000041670000}"/>
    <cellStyle name="Normal 4 2 2 3 2 2 3 4 3" xfId="33627" xr:uid="{00000000-0005-0000-0000-000042670000}"/>
    <cellStyle name="Normal 4 2 2 3 2 2 3 5" xfId="15670" xr:uid="{00000000-0005-0000-0000-000043670000}"/>
    <cellStyle name="Normal 4 2 2 3 2 2 3 5 2" xfId="42582" xr:uid="{00000000-0005-0000-0000-000044670000}"/>
    <cellStyle name="Normal 4 2 2 3 2 2 3 6" xfId="29148" xr:uid="{00000000-0005-0000-0000-000045670000}"/>
    <cellStyle name="Normal 4 2 2 3 2 2 4" xfId="3355" xr:uid="{00000000-0005-0000-0000-000046670000}"/>
    <cellStyle name="Normal 4 2 2 3 2 2 4 2" xfId="12312" xr:uid="{00000000-0005-0000-0000-000047670000}"/>
    <cellStyle name="Normal 4 2 2 3 2 2 4 2 2" xfId="25746" xr:uid="{00000000-0005-0000-0000-000048670000}"/>
    <cellStyle name="Normal 4 2 2 3 2 2 4 2 2 2" xfId="52658" xr:uid="{00000000-0005-0000-0000-000049670000}"/>
    <cellStyle name="Normal 4 2 2 3 2 2 4 2 3" xfId="39224" xr:uid="{00000000-0005-0000-0000-00004A670000}"/>
    <cellStyle name="Normal 4 2 2 3 2 2 4 3" xfId="7834" xr:uid="{00000000-0005-0000-0000-00004B670000}"/>
    <cellStyle name="Normal 4 2 2 3 2 2 4 3 2" xfId="21268" xr:uid="{00000000-0005-0000-0000-00004C670000}"/>
    <cellStyle name="Normal 4 2 2 3 2 2 4 3 2 2" xfId="48180" xr:uid="{00000000-0005-0000-0000-00004D670000}"/>
    <cellStyle name="Normal 4 2 2 3 2 2 4 3 3" xfId="34746" xr:uid="{00000000-0005-0000-0000-00004E670000}"/>
    <cellStyle name="Normal 4 2 2 3 2 2 4 4" xfId="16789" xr:uid="{00000000-0005-0000-0000-00004F670000}"/>
    <cellStyle name="Normal 4 2 2 3 2 2 4 4 2" xfId="43701" xr:uid="{00000000-0005-0000-0000-000050670000}"/>
    <cellStyle name="Normal 4 2 2 3 2 2 4 5" xfId="30267" xr:uid="{00000000-0005-0000-0000-000051670000}"/>
    <cellStyle name="Normal 4 2 2 3 2 2 5" xfId="10075" xr:uid="{00000000-0005-0000-0000-000052670000}"/>
    <cellStyle name="Normal 4 2 2 3 2 2 5 2" xfId="23509" xr:uid="{00000000-0005-0000-0000-000053670000}"/>
    <cellStyle name="Normal 4 2 2 3 2 2 5 2 2" xfId="50421" xr:uid="{00000000-0005-0000-0000-000054670000}"/>
    <cellStyle name="Normal 4 2 2 3 2 2 5 3" xfId="36987" xr:uid="{00000000-0005-0000-0000-000055670000}"/>
    <cellStyle name="Normal 4 2 2 3 2 2 6" xfId="5597" xr:uid="{00000000-0005-0000-0000-000056670000}"/>
    <cellStyle name="Normal 4 2 2 3 2 2 6 2" xfId="19031" xr:uid="{00000000-0005-0000-0000-000057670000}"/>
    <cellStyle name="Normal 4 2 2 3 2 2 6 2 2" xfId="45943" xr:uid="{00000000-0005-0000-0000-000058670000}"/>
    <cellStyle name="Normal 4 2 2 3 2 2 6 3" xfId="32509" xr:uid="{00000000-0005-0000-0000-000059670000}"/>
    <cellStyle name="Normal 4 2 2 3 2 2 7" xfId="14552" xr:uid="{00000000-0005-0000-0000-00005A670000}"/>
    <cellStyle name="Normal 4 2 2 3 2 2 7 2" xfId="41464" xr:uid="{00000000-0005-0000-0000-00005B670000}"/>
    <cellStyle name="Normal 4 2 2 3 2 2 8" xfId="28030" xr:uid="{00000000-0005-0000-0000-00005C670000}"/>
    <cellStyle name="Normal 4 2 2 3 2 3" xfId="1342" xr:uid="{00000000-0005-0000-0000-00005D670000}"/>
    <cellStyle name="Normal 4 2 2 3 2 3 2" xfId="2460" xr:uid="{00000000-0005-0000-0000-00005E670000}"/>
    <cellStyle name="Normal 4 2 2 3 2 3 2 2" xfId="4697" xr:uid="{00000000-0005-0000-0000-00005F670000}"/>
    <cellStyle name="Normal 4 2 2 3 2 3 2 2 2" xfId="13654" xr:uid="{00000000-0005-0000-0000-000060670000}"/>
    <cellStyle name="Normal 4 2 2 3 2 3 2 2 2 2" xfId="27088" xr:uid="{00000000-0005-0000-0000-000061670000}"/>
    <cellStyle name="Normal 4 2 2 3 2 3 2 2 2 2 2" xfId="54000" xr:uid="{00000000-0005-0000-0000-000062670000}"/>
    <cellStyle name="Normal 4 2 2 3 2 3 2 2 2 3" xfId="40566" xr:uid="{00000000-0005-0000-0000-000063670000}"/>
    <cellStyle name="Normal 4 2 2 3 2 3 2 2 3" xfId="9176" xr:uid="{00000000-0005-0000-0000-000064670000}"/>
    <cellStyle name="Normal 4 2 2 3 2 3 2 2 3 2" xfId="22610" xr:uid="{00000000-0005-0000-0000-000065670000}"/>
    <cellStyle name="Normal 4 2 2 3 2 3 2 2 3 2 2" xfId="49522" xr:uid="{00000000-0005-0000-0000-000066670000}"/>
    <cellStyle name="Normal 4 2 2 3 2 3 2 2 3 3" xfId="36088" xr:uid="{00000000-0005-0000-0000-000067670000}"/>
    <cellStyle name="Normal 4 2 2 3 2 3 2 2 4" xfId="18131" xr:uid="{00000000-0005-0000-0000-000068670000}"/>
    <cellStyle name="Normal 4 2 2 3 2 3 2 2 4 2" xfId="45043" xr:uid="{00000000-0005-0000-0000-000069670000}"/>
    <cellStyle name="Normal 4 2 2 3 2 3 2 2 5" xfId="31609" xr:uid="{00000000-0005-0000-0000-00006A670000}"/>
    <cellStyle name="Normal 4 2 2 3 2 3 2 3" xfId="11417" xr:uid="{00000000-0005-0000-0000-00006B670000}"/>
    <cellStyle name="Normal 4 2 2 3 2 3 2 3 2" xfId="24851" xr:uid="{00000000-0005-0000-0000-00006C670000}"/>
    <cellStyle name="Normal 4 2 2 3 2 3 2 3 2 2" xfId="51763" xr:uid="{00000000-0005-0000-0000-00006D670000}"/>
    <cellStyle name="Normal 4 2 2 3 2 3 2 3 3" xfId="38329" xr:uid="{00000000-0005-0000-0000-00006E670000}"/>
    <cellStyle name="Normal 4 2 2 3 2 3 2 4" xfId="6939" xr:uid="{00000000-0005-0000-0000-00006F670000}"/>
    <cellStyle name="Normal 4 2 2 3 2 3 2 4 2" xfId="20373" xr:uid="{00000000-0005-0000-0000-000070670000}"/>
    <cellStyle name="Normal 4 2 2 3 2 3 2 4 2 2" xfId="47285" xr:uid="{00000000-0005-0000-0000-000071670000}"/>
    <cellStyle name="Normal 4 2 2 3 2 3 2 4 3" xfId="33851" xr:uid="{00000000-0005-0000-0000-000072670000}"/>
    <cellStyle name="Normal 4 2 2 3 2 3 2 5" xfId="15894" xr:uid="{00000000-0005-0000-0000-000073670000}"/>
    <cellStyle name="Normal 4 2 2 3 2 3 2 5 2" xfId="42806" xr:uid="{00000000-0005-0000-0000-000074670000}"/>
    <cellStyle name="Normal 4 2 2 3 2 3 2 6" xfId="29372" xr:uid="{00000000-0005-0000-0000-000075670000}"/>
    <cellStyle name="Normal 4 2 2 3 2 3 3" xfId="3579" xr:uid="{00000000-0005-0000-0000-000076670000}"/>
    <cellStyle name="Normal 4 2 2 3 2 3 3 2" xfId="12536" xr:uid="{00000000-0005-0000-0000-000077670000}"/>
    <cellStyle name="Normal 4 2 2 3 2 3 3 2 2" xfId="25970" xr:uid="{00000000-0005-0000-0000-000078670000}"/>
    <cellStyle name="Normal 4 2 2 3 2 3 3 2 2 2" xfId="52882" xr:uid="{00000000-0005-0000-0000-000079670000}"/>
    <cellStyle name="Normal 4 2 2 3 2 3 3 2 3" xfId="39448" xr:uid="{00000000-0005-0000-0000-00007A670000}"/>
    <cellStyle name="Normal 4 2 2 3 2 3 3 3" xfId="8058" xr:uid="{00000000-0005-0000-0000-00007B670000}"/>
    <cellStyle name="Normal 4 2 2 3 2 3 3 3 2" xfId="21492" xr:uid="{00000000-0005-0000-0000-00007C670000}"/>
    <cellStyle name="Normal 4 2 2 3 2 3 3 3 2 2" xfId="48404" xr:uid="{00000000-0005-0000-0000-00007D670000}"/>
    <cellStyle name="Normal 4 2 2 3 2 3 3 3 3" xfId="34970" xr:uid="{00000000-0005-0000-0000-00007E670000}"/>
    <cellStyle name="Normal 4 2 2 3 2 3 3 4" xfId="17013" xr:uid="{00000000-0005-0000-0000-00007F670000}"/>
    <cellStyle name="Normal 4 2 2 3 2 3 3 4 2" xfId="43925" xr:uid="{00000000-0005-0000-0000-000080670000}"/>
    <cellStyle name="Normal 4 2 2 3 2 3 3 5" xfId="30491" xr:uid="{00000000-0005-0000-0000-000081670000}"/>
    <cellStyle name="Normal 4 2 2 3 2 3 4" xfId="10299" xr:uid="{00000000-0005-0000-0000-000082670000}"/>
    <cellStyle name="Normal 4 2 2 3 2 3 4 2" xfId="23733" xr:uid="{00000000-0005-0000-0000-000083670000}"/>
    <cellStyle name="Normal 4 2 2 3 2 3 4 2 2" xfId="50645" xr:uid="{00000000-0005-0000-0000-000084670000}"/>
    <cellStyle name="Normal 4 2 2 3 2 3 4 3" xfId="37211" xr:uid="{00000000-0005-0000-0000-000085670000}"/>
    <cellStyle name="Normal 4 2 2 3 2 3 5" xfId="5821" xr:uid="{00000000-0005-0000-0000-000086670000}"/>
    <cellStyle name="Normal 4 2 2 3 2 3 5 2" xfId="19255" xr:uid="{00000000-0005-0000-0000-000087670000}"/>
    <cellStyle name="Normal 4 2 2 3 2 3 5 2 2" xfId="46167" xr:uid="{00000000-0005-0000-0000-000088670000}"/>
    <cellStyle name="Normal 4 2 2 3 2 3 5 3" xfId="32733" xr:uid="{00000000-0005-0000-0000-000089670000}"/>
    <cellStyle name="Normal 4 2 2 3 2 3 6" xfId="14776" xr:uid="{00000000-0005-0000-0000-00008A670000}"/>
    <cellStyle name="Normal 4 2 2 3 2 3 6 2" xfId="41688" xr:uid="{00000000-0005-0000-0000-00008B670000}"/>
    <cellStyle name="Normal 4 2 2 3 2 3 7" xfId="28254" xr:uid="{00000000-0005-0000-0000-00008C670000}"/>
    <cellStyle name="Normal 4 2 2 3 2 4" xfId="1565" xr:uid="{00000000-0005-0000-0000-00008D670000}"/>
    <cellStyle name="Normal 4 2 2 3 2 4 2" xfId="2683" xr:uid="{00000000-0005-0000-0000-00008E670000}"/>
    <cellStyle name="Normal 4 2 2 3 2 4 2 2" xfId="4920" xr:uid="{00000000-0005-0000-0000-00008F670000}"/>
    <cellStyle name="Normal 4 2 2 3 2 4 2 2 2" xfId="13877" xr:uid="{00000000-0005-0000-0000-000090670000}"/>
    <cellStyle name="Normal 4 2 2 3 2 4 2 2 2 2" xfId="27311" xr:uid="{00000000-0005-0000-0000-000091670000}"/>
    <cellStyle name="Normal 4 2 2 3 2 4 2 2 2 2 2" xfId="54223" xr:uid="{00000000-0005-0000-0000-000092670000}"/>
    <cellStyle name="Normal 4 2 2 3 2 4 2 2 2 3" xfId="40789" xr:uid="{00000000-0005-0000-0000-000093670000}"/>
    <cellStyle name="Normal 4 2 2 3 2 4 2 2 3" xfId="9399" xr:uid="{00000000-0005-0000-0000-000094670000}"/>
    <cellStyle name="Normal 4 2 2 3 2 4 2 2 3 2" xfId="22833" xr:uid="{00000000-0005-0000-0000-000095670000}"/>
    <cellStyle name="Normal 4 2 2 3 2 4 2 2 3 2 2" xfId="49745" xr:uid="{00000000-0005-0000-0000-000096670000}"/>
    <cellStyle name="Normal 4 2 2 3 2 4 2 2 3 3" xfId="36311" xr:uid="{00000000-0005-0000-0000-000097670000}"/>
    <cellStyle name="Normal 4 2 2 3 2 4 2 2 4" xfId="18354" xr:uid="{00000000-0005-0000-0000-000098670000}"/>
    <cellStyle name="Normal 4 2 2 3 2 4 2 2 4 2" xfId="45266" xr:uid="{00000000-0005-0000-0000-000099670000}"/>
    <cellStyle name="Normal 4 2 2 3 2 4 2 2 5" xfId="31832" xr:uid="{00000000-0005-0000-0000-00009A670000}"/>
    <cellStyle name="Normal 4 2 2 3 2 4 2 3" xfId="11640" xr:uid="{00000000-0005-0000-0000-00009B670000}"/>
    <cellStyle name="Normal 4 2 2 3 2 4 2 3 2" xfId="25074" xr:uid="{00000000-0005-0000-0000-00009C670000}"/>
    <cellStyle name="Normal 4 2 2 3 2 4 2 3 2 2" xfId="51986" xr:uid="{00000000-0005-0000-0000-00009D670000}"/>
    <cellStyle name="Normal 4 2 2 3 2 4 2 3 3" xfId="38552" xr:uid="{00000000-0005-0000-0000-00009E670000}"/>
    <cellStyle name="Normal 4 2 2 3 2 4 2 4" xfId="7162" xr:uid="{00000000-0005-0000-0000-00009F670000}"/>
    <cellStyle name="Normal 4 2 2 3 2 4 2 4 2" xfId="20596" xr:uid="{00000000-0005-0000-0000-0000A0670000}"/>
    <cellStyle name="Normal 4 2 2 3 2 4 2 4 2 2" xfId="47508" xr:uid="{00000000-0005-0000-0000-0000A1670000}"/>
    <cellStyle name="Normal 4 2 2 3 2 4 2 4 3" xfId="34074" xr:uid="{00000000-0005-0000-0000-0000A2670000}"/>
    <cellStyle name="Normal 4 2 2 3 2 4 2 5" xfId="16117" xr:uid="{00000000-0005-0000-0000-0000A3670000}"/>
    <cellStyle name="Normal 4 2 2 3 2 4 2 5 2" xfId="43029" xr:uid="{00000000-0005-0000-0000-0000A4670000}"/>
    <cellStyle name="Normal 4 2 2 3 2 4 2 6" xfId="29595" xr:uid="{00000000-0005-0000-0000-0000A5670000}"/>
    <cellStyle name="Normal 4 2 2 3 2 4 3" xfId="3802" xr:uid="{00000000-0005-0000-0000-0000A6670000}"/>
    <cellStyle name="Normal 4 2 2 3 2 4 3 2" xfId="12759" xr:uid="{00000000-0005-0000-0000-0000A7670000}"/>
    <cellStyle name="Normal 4 2 2 3 2 4 3 2 2" xfId="26193" xr:uid="{00000000-0005-0000-0000-0000A8670000}"/>
    <cellStyle name="Normal 4 2 2 3 2 4 3 2 2 2" xfId="53105" xr:uid="{00000000-0005-0000-0000-0000A9670000}"/>
    <cellStyle name="Normal 4 2 2 3 2 4 3 2 3" xfId="39671" xr:uid="{00000000-0005-0000-0000-0000AA670000}"/>
    <cellStyle name="Normal 4 2 2 3 2 4 3 3" xfId="8281" xr:uid="{00000000-0005-0000-0000-0000AB670000}"/>
    <cellStyle name="Normal 4 2 2 3 2 4 3 3 2" xfId="21715" xr:uid="{00000000-0005-0000-0000-0000AC670000}"/>
    <cellStyle name="Normal 4 2 2 3 2 4 3 3 2 2" xfId="48627" xr:uid="{00000000-0005-0000-0000-0000AD670000}"/>
    <cellStyle name="Normal 4 2 2 3 2 4 3 3 3" xfId="35193" xr:uid="{00000000-0005-0000-0000-0000AE670000}"/>
    <cellStyle name="Normal 4 2 2 3 2 4 3 4" xfId="17236" xr:uid="{00000000-0005-0000-0000-0000AF670000}"/>
    <cellStyle name="Normal 4 2 2 3 2 4 3 4 2" xfId="44148" xr:uid="{00000000-0005-0000-0000-0000B0670000}"/>
    <cellStyle name="Normal 4 2 2 3 2 4 3 5" xfId="30714" xr:uid="{00000000-0005-0000-0000-0000B1670000}"/>
    <cellStyle name="Normal 4 2 2 3 2 4 4" xfId="10522" xr:uid="{00000000-0005-0000-0000-0000B2670000}"/>
    <cellStyle name="Normal 4 2 2 3 2 4 4 2" xfId="23956" xr:uid="{00000000-0005-0000-0000-0000B3670000}"/>
    <cellStyle name="Normal 4 2 2 3 2 4 4 2 2" xfId="50868" xr:uid="{00000000-0005-0000-0000-0000B4670000}"/>
    <cellStyle name="Normal 4 2 2 3 2 4 4 3" xfId="37434" xr:uid="{00000000-0005-0000-0000-0000B5670000}"/>
    <cellStyle name="Normal 4 2 2 3 2 4 5" xfId="6044" xr:uid="{00000000-0005-0000-0000-0000B6670000}"/>
    <cellStyle name="Normal 4 2 2 3 2 4 5 2" xfId="19478" xr:uid="{00000000-0005-0000-0000-0000B7670000}"/>
    <cellStyle name="Normal 4 2 2 3 2 4 5 2 2" xfId="46390" xr:uid="{00000000-0005-0000-0000-0000B8670000}"/>
    <cellStyle name="Normal 4 2 2 3 2 4 5 3" xfId="32956" xr:uid="{00000000-0005-0000-0000-0000B9670000}"/>
    <cellStyle name="Normal 4 2 2 3 2 4 6" xfId="14999" xr:uid="{00000000-0005-0000-0000-0000BA670000}"/>
    <cellStyle name="Normal 4 2 2 3 2 4 6 2" xfId="41911" xr:uid="{00000000-0005-0000-0000-0000BB670000}"/>
    <cellStyle name="Normal 4 2 2 3 2 4 7" xfId="28477" xr:uid="{00000000-0005-0000-0000-0000BC670000}"/>
    <cellStyle name="Normal 4 2 2 3 2 5" xfId="2013" xr:uid="{00000000-0005-0000-0000-0000BD670000}"/>
    <cellStyle name="Normal 4 2 2 3 2 5 2" xfId="4250" xr:uid="{00000000-0005-0000-0000-0000BE670000}"/>
    <cellStyle name="Normal 4 2 2 3 2 5 2 2" xfId="13207" xr:uid="{00000000-0005-0000-0000-0000BF670000}"/>
    <cellStyle name="Normal 4 2 2 3 2 5 2 2 2" xfId="26641" xr:uid="{00000000-0005-0000-0000-0000C0670000}"/>
    <cellStyle name="Normal 4 2 2 3 2 5 2 2 2 2" xfId="53553" xr:uid="{00000000-0005-0000-0000-0000C1670000}"/>
    <cellStyle name="Normal 4 2 2 3 2 5 2 2 3" xfId="40119" xr:uid="{00000000-0005-0000-0000-0000C2670000}"/>
    <cellStyle name="Normal 4 2 2 3 2 5 2 3" xfId="8729" xr:uid="{00000000-0005-0000-0000-0000C3670000}"/>
    <cellStyle name="Normal 4 2 2 3 2 5 2 3 2" xfId="22163" xr:uid="{00000000-0005-0000-0000-0000C4670000}"/>
    <cellStyle name="Normal 4 2 2 3 2 5 2 3 2 2" xfId="49075" xr:uid="{00000000-0005-0000-0000-0000C5670000}"/>
    <cellStyle name="Normal 4 2 2 3 2 5 2 3 3" xfId="35641" xr:uid="{00000000-0005-0000-0000-0000C6670000}"/>
    <cellStyle name="Normal 4 2 2 3 2 5 2 4" xfId="17684" xr:uid="{00000000-0005-0000-0000-0000C7670000}"/>
    <cellStyle name="Normal 4 2 2 3 2 5 2 4 2" xfId="44596" xr:uid="{00000000-0005-0000-0000-0000C8670000}"/>
    <cellStyle name="Normal 4 2 2 3 2 5 2 5" xfId="31162" xr:uid="{00000000-0005-0000-0000-0000C9670000}"/>
    <cellStyle name="Normal 4 2 2 3 2 5 3" xfId="10970" xr:uid="{00000000-0005-0000-0000-0000CA670000}"/>
    <cellStyle name="Normal 4 2 2 3 2 5 3 2" xfId="24404" xr:uid="{00000000-0005-0000-0000-0000CB670000}"/>
    <cellStyle name="Normal 4 2 2 3 2 5 3 2 2" xfId="51316" xr:uid="{00000000-0005-0000-0000-0000CC670000}"/>
    <cellStyle name="Normal 4 2 2 3 2 5 3 3" xfId="37882" xr:uid="{00000000-0005-0000-0000-0000CD670000}"/>
    <cellStyle name="Normal 4 2 2 3 2 5 4" xfId="6492" xr:uid="{00000000-0005-0000-0000-0000CE670000}"/>
    <cellStyle name="Normal 4 2 2 3 2 5 4 2" xfId="19926" xr:uid="{00000000-0005-0000-0000-0000CF670000}"/>
    <cellStyle name="Normal 4 2 2 3 2 5 4 2 2" xfId="46838" xr:uid="{00000000-0005-0000-0000-0000D0670000}"/>
    <cellStyle name="Normal 4 2 2 3 2 5 4 3" xfId="33404" xr:uid="{00000000-0005-0000-0000-0000D1670000}"/>
    <cellStyle name="Normal 4 2 2 3 2 5 5" xfId="15447" xr:uid="{00000000-0005-0000-0000-0000D2670000}"/>
    <cellStyle name="Normal 4 2 2 3 2 5 5 2" xfId="42359" xr:uid="{00000000-0005-0000-0000-0000D3670000}"/>
    <cellStyle name="Normal 4 2 2 3 2 5 6" xfId="28925" xr:uid="{00000000-0005-0000-0000-0000D4670000}"/>
    <cellStyle name="Normal 4 2 2 3 2 6" xfId="3132" xr:uid="{00000000-0005-0000-0000-0000D5670000}"/>
    <cellStyle name="Normal 4 2 2 3 2 6 2" xfId="12089" xr:uid="{00000000-0005-0000-0000-0000D6670000}"/>
    <cellStyle name="Normal 4 2 2 3 2 6 2 2" xfId="25523" xr:uid="{00000000-0005-0000-0000-0000D7670000}"/>
    <cellStyle name="Normal 4 2 2 3 2 6 2 2 2" xfId="52435" xr:uid="{00000000-0005-0000-0000-0000D8670000}"/>
    <cellStyle name="Normal 4 2 2 3 2 6 2 3" xfId="39001" xr:uid="{00000000-0005-0000-0000-0000D9670000}"/>
    <cellStyle name="Normal 4 2 2 3 2 6 3" xfId="7611" xr:uid="{00000000-0005-0000-0000-0000DA670000}"/>
    <cellStyle name="Normal 4 2 2 3 2 6 3 2" xfId="21045" xr:uid="{00000000-0005-0000-0000-0000DB670000}"/>
    <cellStyle name="Normal 4 2 2 3 2 6 3 2 2" xfId="47957" xr:uid="{00000000-0005-0000-0000-0000DC670000}"/>
    <cellStyle name="Normal 4 2 2 3 2 6 3 3" xfId="34523" xr:uid="{00000000-0005-0000-0000-0000DD670000}"/>
    <cellStyle name="Normal 4 2 2 3 2 6 4" xfId="16566" xr:uid="{00000000-0005-0000-0000-0000DE670000}"/>
    <cellStyle name="Normal 4 2 2 3 2 6 4 2" xfId="43478" xr:uid="{00000000-0005-0000-0000-0000DF670000}"/>
    <cellStyle name="Normal 4 2 2 3 2 6 5" xfId="30044" xr:uid="{00000000-0005-0000-0000-0000E0670000}"/>
    <cellStyle name="Normal 4 2 2 3 2 7" xfId="9852" xr:uid="{00000000-0005-0000-0000-0000E1670000}"/>
    <cellStyle name="Normal 4 2 2 3 2 7 2" xfId="23286" xr:uid="{00000000-0005-0000-0000-0000E2670000}"/>
    <cellStyle name="Normal 4 2 2 3 2 7 2 2" xfId="50198" xr:uid="{00000000-0005-0000-0000-0000E3670000}"/>
    <cellStyle name="Normal 4 2 2 3 2 7 3" xfId="36764" xr:uid="{00000000-0005-0000-0000-0000E4670000}"/>
    <cellStyle name="Normal 4 2 2 3 2 8" xfId="5374" xr:uid="{00000000-0005-0000-0000-0000E5670000}"/>
    <cellStyle name="Normal 4 2 2 3 2 8 2" xfId="18808" xr:uid="{00000000-0005-0000-0000-0000E6670000}"/>
    <cellStyle name="Normal 4 2 2 3 2 8 2 2" xfId="45720" xr:uid="{00000000-0005-0000-0000-0000E7670000}"/>
    <cellStyle name="Normal 4 2 2 3 2 8 3" xfId="32286" xr:uid="{00000000-0005-0000-0000-0000E8670000}"/>
    <cellStyle name="Normal 4 2 2 3 2 9" xfId="14329" xr:uid="{00000000-0005-0000-0000-0000E9670000}"/>
    <cellStyle name="Normal 4 2 2 3 2 9 2" xfId="41241" xr:uid="{00000000-0005-0000-0000-0000EA670000}"/>
    <cellStyle name="Normal 4 2 2 3 3" xfId="777" xr:uid="{00000000-0005-0000-0000-0000EB670000}"/>
    <cellStyle name="Normal 4 2 2 3 3 10" xfId="27735" xr:uid="{00000000-0005-0000-0000-0000EC670000}"/>
    <cellStyle name="Normal 4 2 2 3 3 2" xfId="1045" xr:uid="{00000000-0005-0000-0000-0000ED670000}"/>
    <cellStyle name="Normal 4 2 2 3 3 2 2" xfId="1716" xr:uid="{00000000-0005-0000-0000-0000EE670000}"/>
    <cellStyle name="Normal 4 2 2 3 3 2 2 2" xfId="2834" xr:uid="{00000000-0005-0000-0000-0000EF670000}"/>
    <cellStyle name="Normal 4 2 2 3 3 2 2 2 2" xfId="5071" xr:uid="{00000000-0005-0000-0000-0000F0670000}"/>
    <cellStyle name="Normal 4 2 2 3 3 2 2 2 2 2" xfId="14028" xr:uid="{00000000-0005-0000-0000-0000F1670000}"/>
    <cellStyle name="Normal 4 2 2 3 3 2 2 2 2 2 2" xfId="27462" xr:uid="{00000000-0005-0000-0000-0000F2670000}"/>
    <cellStyle name="Normal 4 2 2 3 3 2 2 2 2 2 2 2" xfId="54374" xr:uid="{00000000-0005-0000-0000-0000F3670000}"/>
    <cellStyle name="Normal 4 2 2 3 3 2 2 2 2 2 3" xfId="40940" xr:uid="{00000000-0005-0000-0000-0000F4670000}"/>
    <cellStyle name="Normal 4 2 2 3 3 2 2 2 2 3" xfId="9550" xr:uid="{00000000-0005-0000-0000-0000F5670000}"/>
    <cellStyle name="Normal 4 2 2 3 3 2 2 2 2 3 2" xfId="22984" xr:uid="{00000000-0005-0000-0000-0000F6670000}"/>
    <cellStyle name="Normal 4 2 2 3 3 2 2 2 2 3 2 2" xfId="49896" xr:uid="{00000000-0005-0000-0000-0000F7670000}"/>
    <cellStyle name="Normal 4 2 2 3 3 2 2 2 2 3 3" xfId="36462" xr:uid="{00000000-0005-0000-0000-0000F8670000}"/>
    <cellStyle name="Normal 4 2 2 3 3 2 2 2 2 4" xfId="18505" xr:uid="{00000000-0005-0000-0000-0000F9670000}"/>
    <cellStyle name="Normal 4 2 2 3 3 2 2 2 2 4 2" xfId="45417" xr:uid="{00000000-0005-0000-0000-0000FA670000}"/>
    <cellStyle name="Normal 4 2 2 3 3 2 2 2 2 5" xfId="31983" xr:uid="{00000000-0005-0000-0000-0000FB670000}"/>
    <cellStyle name="Normal 4 2 2 3 3 2 2 2 3" xfId="11791" xr:uid="{00000000-0005-0000-0000-0000FC670000}"/>
    <cellStyle name="Normal 4 2 2 3 3 2 2 2 3 2" xfId="25225" xr:uid="{00000000-0005-0000-0000-0000FD670000}"/>
    <cellStyle name="Normal 4 2 2 3 3 2 2 2 3 2 2" xfId="52137" xr:uid="{00000000-0005-0000-0000-0000FE670000}"/>
    <cellStyle name="Normal 4 2 2 3 3 2 2 2 3 3" xfId="38703" xr:uid="{00000000-0005-0000-0000-0000FF670000}"/>
    <cellStyle name="Normal 4 2 2 3 3 2 2 2 4" xfId="7313" xr:uid="{00000000-0005-0000-0000-000000680000}"/>
    <cellStyle name="Normal 4 2 2 3 3 2 2 2 4 2" xfId="20747" xr:uid="{00000000-0005-0000-0000-000001680000}"/>
    <cellStyle name="Normal 4 2 2 3 3 2 2 2 4 2 2" xfId="47659" xr:uid="{00000000-0005-0000-0000-000002680000}"/>
    <cellStyle name="Normal 4 2 2 3 3 2 2 2 4 3" xfId="34225" xr:uid="{00000000-0005-0000-0000-000003680000}"/>
    <cellStyle name="Normal 4 2 2 3 3 2 2 2 5" xfId="16268" xr:uid="{00000000-0005-0000-0000-000004680000}"/>
    <cellStyle name="Normal 4 2 2 3 3 2 2 2 5 2" xfId="43180" xr:uid="{00000000-0005-0000-0000-000005680000}"/>
    <cellStyle name="Normal 4 2 2 3 3 2 2 2 6" xfId="29746" xr:uid="{00000000-0005-0000-0000-000006680000}"/>
    <cellStyle name="Normal 4 2 2 3 3 2 2 3" xfId="3953" xr:uid="{00000000-0005-0000-0000-000007680000}"/>
    <cellStyle name="Normal 4 2 2 3 3 2 2 3 2" xfId="12910" xr:uid="{00000000-0005-0000-0000-000008680000}"/>
    <cellStyle name="Normal 4 2 2 3 3 2 2 3 2 2" xfId="26344" xr:uid="{00000000-0005-0000-0000-000009680000}"/>
    <cellStyle name="Normal 4 2 2 3 3 2 2 3 2 2 2" xfId="53256" xr:uid="{00000000-0005-0000-0000-00000A680000}"/>
    <cellStyle name="Normal 4 2 2 3 3 2 2 3 2 3" xfId="39822" xr:uid="{00000000-0005-0000-0000-00000B680000}"/>
    <cellStyle name="Normal 4 2 2 3 3 2 2 3 3" xfId="8432" xr:uid="{00000000-0005-0000-0000-00000C680000}"/>
    <cellStyle name="Normal 4 2 2 3 3 2 2 3 3 2" xfId="21866" xr:uid="{00000000-0005-0000-0000-00000D680000}"/>
    <cellStyle name="Normal 4 2 2 3 3 2 2 3 3 2 2" xfId="48778" xr:uid="{00000000-0005-0000-0000-00000E680000}"/>
    <cellStyle name="Normal 4 2 2 3 3 2 2 3 3 3" xfId="35344" xr:uid="{00000000-0005-0000-0000-00000F680000}"/>
    <cellStyle name="Normal 4 2 2 3 3 2 2 3 4" xfId="17387" xr:uid="{00000000-0005-0000-0000-000010680000}"/>
    <cellStyle name="Normal 4 2 2 3 3 2 2 3 4 2" xfId="44299" xr:uid="{00000000-0005-0000-0000-000011680000}"/>
    <cellStyle name="Normal 4 2 2 3 3 2 2 3 5" xfId="30865" xr:uid="{00000000-0005-0000-0000-000012680000}"/>
    <cellStyle name="Normal 4 2 2 3 3 2 2 4" xfId="10673" xr:uid="{00000000-0005-0000-0000-000013680000}"/>
    <cellStyle name="Normal 4 2 2 3 3 2 2 4 2" xfId="24107" xr:uid="{00000000-0005-0000-0000-000014680000}"/>
    <cellStyle name="Normal 4 2 2 3 3 2 2 4 2 2" xfId="51019" xr:uid="{00000000-0005-0000-0000-000015680000}"/>
    <cellStyle name="Normal 4 2 2 3 3 2 2 4 3" xfId="37585" xr:uid="{00000000-0005-0000-0000-000016680000}"/>
    <cellStyle name="Normal 4 2 2 3 3 2 2 5" xfId="6195" xr:uid="{00000000-0005-0000-0000-000017680000}"/>
    <cellStyle name="Normal 4 2 2 3 3 2 2 5 2" xfId="19629" xr:uid="{00000000-0005-0000-0000-000018680000}"/>
    <cellStyle name="Normal 4 2 2 3 3 2 2 5 2 2" xfId="46541" xr:uid="{00000000-0005-0000-0000-000019680000}"/>
    <cellStyle name="Normal 4 2 2 3 3 2 2 5 3" xfId="33107" xr:uid="{00000000-0005-0000-0000-00001A680000}"/>
    <cellStyle name="Normal 4 2 2 3 3 2 2 6" xfId="15150" xr:uid="{00000000-0005-0000-0000-00001B680000}"/>
    <cellStyle name="Normal 4 2 2 3 3 2 2 6 2" xfId="42062" xr:uid="{00000000-0005-0000-0000-00001C680000}"/>
    <cellStyle name="Normal 4 2 2 3 3 2 2 7" xfId="28628" xr:uid="{00000000-0005-0000-0000-00001D680000}"/>
    <cellStyle name="Normal 4 2 2 3 3 2 3" xfId="2164" xr:uid="{00000000-0005-0000-0000-00001E680000}"/>
    <cellStyle name="Normal 4 2 2 3 3 2 3 2" xfId="4401" xr:uid="{00000000-0005-0000-0000-00001F680000}"/>
    <cellStyle name="Normal 4 2 2 3 3 2 3 2 2" xfId="13358" xr:uid="{00000000-0005-0000-0000-000020680000}"/>
    <cellStyle name="Normal 4 2 2 3 3 2 3 2 2 2" xfId="26792" xr:uid="{00000000-0005-0000-0000-000021680000}"/>
    <cellStyle name="Normal 4 2 2 3 3 2 3 2 2 2 2" xfId="53704" xr:uid="{00000000-0005-0000-0000-000022680000}"/>
    <cellStyle name="Normal 4 2 2 3 3 2 3 2 2 3" xfId="40270" xr:uid="{00000000-0005-0000-0000-000023680000}"/>
    <cellStyle name="Normal 4 2 2 3 3 2 3 2 3" xfId="8880" xr:uid="{00000000-0005-0000-0000-000024680000}"/>
    <cellStyle name="Normal 4 2 2 3 3 2 3 2 3 2" xfId="22314" xr:uid="{00000000-0005-0000-0000-000025680000}"/>
    <cellStyle name="Normal 4 2 2 3 3 2 3 2 3 2 2" xfId="49226" xr:uid="{00000000-0005-0000-0000-000026680000}"/>
    <cellStyle name="Normal 4 2 2 3 3 2 3 2 3 3" xfId="35792" xr:uid="{00000000-0005-0000-0000-000027680000}"/>
    <cellStyle name="Normal 4 2 2 3 3 2 3 2 4" xfId="17835" xr:uid="{00000000-0005-0000-0000-000028680000}"/>
    <cellStyle name="Normal 4 2 2 3 3 2 3 2 4 2" xfId="44747" xr:uid="{00000000-0005-0000-0000-000029680000}"/>
    <cellStyle name="Normal 4 2 2 3 3 2 3 2 5" xfId="31313" xr:uid="{00000000-0005-0000-0000-00002A680000}"/>
    <cellStyle name="Normal 4 2 2 3 3 2 3 3" xfId="11121" xr:uid="{00000000-0005-0000-0000-00002B680000}"/>
    <cellStyle name="Normal 4 2 2 3 3 2 3 3 2" xfId="24555" xr:uid="{00000000-0005-0000-0000-00002C680000}"/>
    <cellStyle name="Normal 4 2 2 3 3 2 3 3 2 2" xfId="51467" xr:uid="{00000000-0005-0000-0000-00002D680000}"/>
    <cellStyle name="Normal 4 2 2 3 3 2 3 3 3" xfId="38033" xr:uid="{00000000-0005-0000-0000-00002E680000}"/>
    <cellStyle name="Normal 4 2 2 3 3 2 3 4" xfId="6643" xr:uid="{00000000-0005-0000-0000-00002F680000}"/>
    <cellStyle name="Normal 4 2 2 3 3 2 3 4 2" xfId="20077" xr:uid="{00000000-0005-0000-0000-000030680000}"/>
    <cellStyle name="Normal 4 2 2 3 3 2 3 4 2 2" xfId="46989" xr:uid="{00000000-0005-0000-0000-000031680000}"/>
    <cellStyle name="Normal 4 2 2 3 3 2 3 4 3" xfId="33555" xr:uid="{00000000-0005-0000-0000-000032680000}"/>
    <cellStyle name="Normal 4 2 2 3 3 2 3 5" xfId="15598" xr:uid="{00000000-0005-0000-0000-000033680000}"/>
    <cellStyle name="Normal 4 2 2 3 3 2 3 5 2" xfId="42510" xr:uid="{00000000-0005-0000-0000-000034680000}"/>
    <cellStyle name="Normal 4 2 2 3 3 2 3 6" xfId="29076" xr:uid="{00000000-0005-0000-0000-000035680000}"/>
    <cellStyle name="Normal 4 2 2 3 3 2 4" xfId="3283" xr:uid="{00000000-0005-0000-0000-000036680000}"/>
    <cellStyle name="Normal 4 2 2 3 3 2 4 2" xfId="12240" xr:uid="{00000000-0005-0000-0000-000037680000}"/>
    <cellStyle name="Normal 4 2 2 3 3 2 4 2 2" xfId="25674" xr:uid="{00000000-0005-0000-0000-000038680000}"/>
    <cellStyle name="Normal 4 2 2 3 3 2 4 2 2 2" xfId="52586" xr:uid="{00000000-0005-0000-0000-000039680000}"/>
    <cellStyle name="Normal 4 2 2 3 3 2 4 2 3" xfId="39152" xr:uid="{00000000-0005-0000-0000-00003A680000}"/>
    <cellStyle name="Normal 4 2 2 3 3 2 4 3" xfId="7762" xr:uid="{00000000-0005-0000-0000-00003B680000}"/>
    <cellStyle name="Normal 4 2 2 3 3 2 4 3 2" xfId="21196" xr:uid="{00000000-0005-0000-0000-00003C680000}"/>
    <cellStyle name="Normal 4 2 2 3 3 2 4 3 2 2" xfId="48108" xr:uid="{00000000-0005-0000-0000-00003D680000}"/>
    <cellStyle name="Normal 4 2 2 3 3 2 4 3 3" xfId="34674" xr:uid="{00000000-0005-0000-0000-00003E680000}"/>
    <cellStyle name="Normal 4 2 2 3 3 2 4 4" xfId="16717" xr:uid="{00000000-0005-0000-0000-00003F680000}"/>
    <cellStyle name="Normal 4 2 2 3 3 2 4 4 2" xfId="43629" xr:uid="{00000000-0005-0000-0000-000040680000}"/>
    <cellStyle name="Normal 4 2 2 3 3 2 4 5" xfId="30195" xr:uid="{00000000-0005-0000-0000-000041680000}"/>
    <cellStyle name="Normal 4 2 2 3 3 2 5" xfId="10003" xr:uid="{00000000-0005-0000-0000-000042680000}"/>
    <cellStyle name="Normal 4 2 2 3 3 2 5 2" xfId="23437" xr:uid="{00000000-0005-0000-0000-000043680000}"/>
    <cellStyle name="Normal 4 2 2 3 3 2 5 2 2" xfId="50349" xr:uid="{00000000-0005-0000-0000-000044680000}"/>
    <cellStyle name="Normal 4 2 2 3 3 2 5 3" xfId="36915" xr:uid="{00000000-0005-0000-0000-000045680000}"/>
    <cellStyle name="Normal 4 2 2 3 3 2 6" xfId="5525" xr:uid="{00000000-0005-0000-0000-000046680000}"/>
    <cellStyle name="Normal 4 2 2 3 3 2 6 2" xfId="18959" xr:uid="{00000000-0005-0000-0000-000047680000}"/>
    <cellStyle name="Normal 4 2 2 3 3 2 6 2 2" xfId="45871" xr:uid="{00000000-0005-0000-0000-000048680000}"/>
    <cellStyle name="Normal 4 2 2 3 3 2 6 3" xfId="32437" xr:uid="{00000000-0005-0000-0000-000049680000}"/>
    <cellStyle name="Normal 4 2 2 3 3 2 7" xfId="14480" xr:uid="{00000000-0005-0000-0000-00004A680000}"/>
    <cellStyle name="Normal 4 2 2 3 3 2 7 2" xfId="41392" xr:uid="{00000000-0005-0000-0000-00004B680000}"/>
    <cellStyle name="Normal 4 2 2 3 3 2 8" xfId="27958" xr:uid="{00000000-0005-0000-0000-00004C680000}"/>
    <cellStyle name="Normal 4 2 2 3 3 3" xfId="1270" xr:uid="{00000000-0005-0000-0000-00004D680000}"/>
    <cellStyle name="Normal 4 2 2 3 3 3 2" xfId="2388" xr:uid="{00000000-0005-0000-0000-00004E680000}"/>
    <cellStyle name="Normal 4 2 2 3 3 3 2 2" xfId="4625" xr:uid="{00000000-0005-0000-0000-00004F680000}"/>
    <cellStyle name="Normal 4 2 2 3 3 3 2 2 2" xfId="13582" xr:uid="{00000000-0005-0000-0000-000050680000}"/>
    <cellStyle name="Normal 4 2 2 3 3 3 2 2 2 2" xfId="27016" xr:uid="{00000000-0005-0000-0000-000051680000}"/>
    <cellStyle name="Normal 4 2 2 3 3 3 2 2 2 2 2" xfId="53928" xr:uid="{00000000-0005-0000-0000-000052680000}"/>
    <cellStyle name="Normal 4 2 2 3 3 3 2 2 2 3" xfId="40494" xr:uid="{00000000-0005-0000-0000-000053680000}"/>
    <cellStyle name="Normal 4 2 2 3 3 3 2 2 3" xfId="9104" xr:uid="{00000000-0005-0000-0000-000054680000}"/>
    <cellStyle name="Normal 4 2 2 3 3 3 2 2 3 2" xfId="22538" xr:uid="{00000000-0005-0000-0000-000055680000}"/>
    <cellStyle name="Normal 4 2 2 3 3 3 2 2 3 2 2" xfId="49450" xr:uid="{00000000-0005-0000-0000-000056680000}"/>
    <cellStyle name="Normal 4 2 2 3 3 3 2 2 3 3" xfId="36016" xr:uid="{00000000-0005-0000-0000-000057680000}"/>
    <cellStyle name="Normal 4 2 2 3 3 3 2 2 4" xfId="18059" xr:uid="{00000000-0005-0000-0000-000058680000}"/>
    <cellStyle name="Normal 4 2 2 3 3 3 2 2 4 2" xfId="44971" xr:uid="{00000000-0005-0000-0000-000059680000}"/>
    <cellStyle name="Normal 4 2 2 3 3 3 2 2 5" xfId="31537" xr:uid="{00000000-0005-0000-0000-00005A680000}"/>
    <cellStyle name="Normal 4 2 2 3 3 3 2 3" xfId="11345" xr:uid="{00000000-0005-0000-0000-00005B680000}"/>
    <cellStyle name="Normal 4 2 2 3 3 3 2 3 2" xfId="24779" xr:uid="{00000000-0005-0000-0000-00005C680000}"/>
    <cellStyle name="Normal 4 2 2 3 3 3 2 3 2 2" xfId="51691" xr:uid="{00000000-0005-0000-0000-00005D680000}"/>
    <cellStyle name="Normal 4 2 2 3 3 3 2 3 3" xfId="38257" xr:uid="{00000000-0005-0000-0000-00005E680000}"/>
    <cellStyle name="Normal 4 2 2 3 3 3 2 4" xfId="6867" xr:uid="{00000000-0005-0000-0000-00005F680000}"/>
    <cellStyle name="Normal 4 2 2 3 3 3 2 4 2" xfId="20301" xr:uid="{00000000-0005-0000-0000-000060680000}"/>
    <cellStyle name="Normal 4 2 2 3 3 3 2 4 2 2" xfId="47213" xr:uid="{00000000-0005-0000-0000-000061680000}"/>
    <cellStyle name="Normal 4 2 2 3 3 3 2 4 3" xfId="33779" xr:uid="{00000000-0005-0000-0000-000062680000}"/>
    <cellStyle name="Normal 4 2 2 3 3 3 2 5" xfId="15822" xr:uid="{00000000-0005-0000-0000-000063680000}"/>
    <cellStyle name="Normal 4 2 2 3 3 3 2 5 2" xfId="42734" xr:uid="{00000000-0005-0000-0000-000064680000}"/>
    <cellStyle name="Normal 4 2 2 3 3 3 2 6" xfId="29300" xr:uid="{00000000-0005-0000-0000-000065680000}"/>
    <cellStyle name="Normal 4 2 2 3 3 3 3" xfId="3507" xr:uid="{00000000-0005-0000-0000-000066680000}"/>
    <cellStyle name="Normal 4 2 2 3 3 3 3 2" xfId="12464" xr:uid="{00000000-0005-0000-0000-000067680000}"/>
    <cellStyle name="Normal 4 2 2 3 3 3 3 2 2" xfId="25898" xr:uid="{00000000-0005-0000-0000-000068680000}"/>
    <cellStyle name="Normal 4 2 2 3 3 3 3 2 2 2" xfId="52810" xr:uid="{00000000-0005-0000-0000-000069680000}"/>
    <cellStyle name="Normal 4 2 2 3 3 3 3 2 3" xfId="39376" xr:uid="{00000000-0005-0000-0000-00006A680000}"/>
    <cellStyle name="Normal 4 2 2 3 3 3 3 3" xfId="7986" xr:uid="{00000000-0005-0000-0000-00006B680000}"/>
    <cellStyle name="Normal 4 2 2 3 3 3 3 3 2" xfId="21420" xr:uid="{00000000-0005-0000-0000-00006C680000}"/>
    <cellStyle name="Normal 4 2 2 3 3 3 3 3 2 2" xfId="48332" xr:uid="{00000000-0005-0000-0000-00006D680000}"/>
    <cellStyle name="Normal 4 2 2 3 3 3 3 3 3" xfId="34898" xr:uid="{00000000-0005-0000-0000-00006E680000}"/>
    <cellStyle name="Normal 4 2 2 3 3 3 3 4" xfId="16941" xr:uid="{00000000-0005-0000-0000-00006F680000}"/>
    <cellStyle name="Normal 4 2 2 3 3 3 3 4 2" xfId="43853" xr:uid="{00000000-0005-0000-0000-000070680000}"/>
    <cellStyle name="Normal 4 2 2 3 3 3 3 5" xfId="30419" xr:uid="{00000000-0005-0000-0000-000071680000}"/>
    <cellStyle name="Normal 4 2 2 3 3 3 4" xfId="10227" xr:uid="{00000000-0005-0000-0000-000072680000}"/>
    <cellStyle name="Normal 4 2 2 3 3 3 4 2" xfId="23661" xr:uid="{00000000-0005-0000-0000-000073680000}"/>
    <cellStyle name="Normal 4 2 2 3 3 3 4 2 2" xfId="50573" xr:uid="{00000000-0005-0000-0000-000074680000}"/>
    <cellStyle name="Normal 4 2 2 3 3 3 4 3" xfId="37139" xr:uid="{00000000-0005-0000-0000-000075680000}"/>
    <cellStyle name="Normal 4 2 2 3 3 3 5" xfId="5749" xr:uid="{00000000-0005-0000-0000-000076680000}"/>
    <cellStyle name="Normal 4 2 2 3 3 3 5 2" xfId="19183" xr:uid="{00000000-0005-0000-0000-000077680000}"/>
    <cellStyle name="Normal 4 2 2 3 3 3 5 2 2" xfId="46095" xr:uid="{00000000-0005-0000-0000-000078680000}"/>
    <cellStyle name="Normal 4 2 2 3 3 3 5 3" xfId="32661" xr:uid="{00000000-0005-0000-0000-000079680000}"/>
    <cellStyle name="Normal 4 2 2 3 3 3 6" xfId="14704" xr:uid="{00000000-0005-0000-0000-00007A680000}"/>
    <cellStyle name="Normal 4 2 2 3 3 3 6 2" xfId="41616" xr:uid="{00000000-0005-0000-0000-00007B680000}"/>
    <cellStyle name="Normal 4 2 2 3 3 3 7" xfId="28182" xr:uid="{00000000-0005-0000-0000-00007C680000}"/>
    <cellStyle name="Normal 4 2 2 3 3 4" xfId="1493" xr:uid="{00000000-0005-0000-0000-00007D680000}"/>
    <cellStyle name="Normal 4 2 2 3 3 4 2" xfId="2611" xr:uid="{00000000-0005-0000-0000-00007E680000}"/>
    <cellStyle name="Normal 4 2 2 3 3 4 2 2" xfId="4848" xr:uid="{00000000-0005-0000-0000-00007F680000}"/>
    <cellStyle name="Normal 4 2 2 3 3 4 2 2 2" xfId="13805" xr:uid="{00000000-0005-0000-0000-000080680000}"/>
    <cellStyle name="Normal 4 2 2 3 3 4 2 2 2 2" xfId="27239" xr:uid="{00000000-0005-0000-0000-000081680000}"/>
    <cellStyle name="Normal 4 2 2 3 3 4 2 2 2 2 2" xfId="54151" xr:uid="{00000000-0005-0000-0000-000082680000}"/>
    <cellStyle name="Normal 4 2 2 3 3 4 2 2 2 3" xfId="40717" xr:uid="{00000000-0005-0000-0000-000083680000}"/>
    <cellStyle name="Normal 4 2 2 3 3 4 2 2 3" xfId="9327" xr:uid="{00000000-0005-0000-0000-000084680000}"/>
    <cellStyle name="Normal 4 2 2 3 3 4 2 2 3 2" xfId="22761" xr:uid="{00000000-0005-0000-0000-000085680000}"/>
    <cellStyle name="Normal 4 2 2 3 3 4 2 2 3 2 2" xfId="49673" xr:uid="{00000000-0005-0000-0000-000086680000}"/>
    <cellStyle name="Normal 4 2 2 3 3 4 2 2 3 3" xfId="36239" xr:uid="{00000000-0005-0000-0000-000087680000}"/>
    <cellStyle name="Normal 4 2 2 3 3 4 2 2 4" xfId="18282" xr:uid="{00000000-0005-0000-0000-000088680000}"/>
    <cellStyle name="Normal 4 2 2 3 3 4 2 2 4 2" xfId="45194" xr:uid="{00000000-0005-0000-0000-000089680000}"/>
    <cellStyle name="Normal 4 2 2 3 3 4 2 2 5" xfId="31760" xr:uid="{00000000-0005-0000-0000-00008A680000}"/>
    <cellStyle name="Normal 4 2 2 3 3 4 2 3" xfId="11568" xr:uid="{00000000-0005-0000-0000-00008B680000}"/>
    <cellStyle name="Normal 4 2 2 3 3 4 2 3 2" xfId="25002" xr:uid="{00000000-0005-0000-0000-00008C680000}"/>
    <cellStyle name="Normal 4 2 2 3 3 4 2 3 2 2" xfId="51914" xr:uid="{00000000-0005-0000-0000-00008D680000}"/>
    <cellStyle name="Normal 4 2 2 3 3 4 2 3 3" xfId="38480" xr:uid="{00000000-0005-0000-0000-00008E680000}"/>
    <cellStyle name="Normal 4 2 2 3 3 4 2 4" xfId="7090" xr:uid="{00000000-0005-0000-0000-00008F680000}"/>
    <cellStyle name="Normal 4 2 2 3 3 4 2 4 2" xfId="20524" xr:uid="{00000000-0005-0000-0000-000090680000}"/>
    <cellStyle name="Normal 4 2 2 3 3 4 2 4 2 2" xfId="47436" xr:uid="{00000000-0005-0000-0000-000091680000}"/>
    <cellStyle name="Normal 4 2 2 3 3 4 2 4 3" xfId="34002" xr:uid="{00000000-0005-0000-0000-000092680000}"/>
    <cellStyle name="Normal 4 2 2 3 3 4 2 5" xfId="16045" xr:uid="{00000000-0005-0000-0000-000093680000}"/>
    <cellStyle name="Normal 4 2 2 3 3 4 2 5 2" xfId="42957" xr:uid="{00000000-0005-0000-0000-000094680000}"/>
    <cellStyle name="Normal 4 2 2 3 3 4 2 6" xfId="29523" xr:uid="{00000000-0005-0000-0000-000095680000}"/>
    <cellStyle name="Normal 4 2 2 3 3 4 3" xfId="3730" xr:uid="{00000000-0005-0000-0000-000096680000}"/>
    <cellStyle name="Normal 4 2 2 3 3 4 3 2" xfId="12687" xr:uid="{00000000-0005-0000-0000-000097680000}"/>
    <cellStyle name="Normal 4 2 2 3 3 4 3 2 2" xfId="26121" xr:uid="{00000000-0005-0000-0000-000098680000}"/>
    <cellStyle name="Normal 4 2 2 3 3 4 3 2 2 2" xfId="53033" xr:uid="{00000000-0005-0000-0000-000099680000}"/>
    <cellStyle name="Normal 4 2 2 3 3 4 3 2 3" xfId="39599" xr:uid="{00000000-0005-0000-0000-00009A680000}"/>
    <cellStyle name="Normal 4 2 2 3 3 4 3 3" xfId="8209" xr:uid="{00000000-0005-0000-0000-00009B680000}"/>
    <cellStyle name="Normal 4 2 2 3 3 4 3 3 2" xfId="21643" xr:uid="{00000000-0005-0000-0000-00009C680000}"/>
    <cellStyle name="Normal 4 2 2 3 3 4 3 3 2 2" xfId="48555" xr:uid="{00000000-0005-0000-0000-00009D680000}"/>
    <cellStyle name="Normal 4 2 2 3 3 4 3 3 3" xfId="35121" xr:uid="{00000000-0005-0000-0000-00009E680000}"/>
    <cellStyle name="Normal 4 2 2 3 3 4 3 4" xfId="17164" xr:uid="{00000000-0005-0000-0000-00009F680000}"/>
    <cellStyle name="Normal 4 2 2 3 3 4 3 4 2" xfId="44076" xr:uid="{00000000-0005-0000-0000-0000A0680000}"/>
    <cellStyle name="Normal 4 2 2 3 3 4 3 5" xfId="30642" xr:uid="{00000000-0005-0000-0000-0000A1680000}"/>
    <cellStyle name="Normal 4 2 2 3 3 4 4" xfId="10450" xr:uid="{00000000-0005-0000-0000-0000A2680000}"/>
    <cellStyle name="Normal 4 2 2 3 3 4 4 2" xfId="23884" xr:uid="{00000000-0005-0000-0000-0000A3680000}"/>
    <cellStyle name="Normal 4 2 2 3 3 4 4 2 2" xfId="50796" xr:uid="{00000000-0005-0000-0000-0000A4680000}"/>
    <cellStyle name="Normal 4 2 2 3 3 4 4 3" xfId="37362" xr:uid="{00000000-0005-0000-0000-0000A5680000}"/>
    <cellStyle name="Normal 4 2 2 3 3 4 5" xfId="5972" xr:uid="{00000000-0005-0000-0000-0000A6680000}"/>
    <cellStyle name="Normal 4 2 2 3 3 4 5 2" xfId="19406" xr:uid="{00000000-0005-0000-0000-0000A7680000}"/>
    <cellStyle name="Normal 4 2 2 3 3 4 5 2 2" xfId="46318" xr:uid="{00000000-0005-0000-0000-0000A8680000}"/>
    <cellStyle name="Normal 4 2 2 3 3 4 5 3" xfId="32884" xr:uid="{00000000-0005-0000-0000-0000A9680000}"/>
    <cellStyle name="Normal 4 2 2 3 3 4 6" xfId="14927" xr:uid="{00000000-0005-0000-0000-0000AA680000}"/>
    <cellStyle name="Normal 4 2 2 3 3 4 6 2" xfId="41839" xr:uid="{00000000-0005-0000-0000-0000AB680000}"/>
    <cellStyle name="Normal 4 2 2 3 3 4 7" xfId="28405" xr:uid="{00000000-0005-0000-0000-0000AC680000}"/>
    <cellStyle name="Normal 4 2 2 3 3 5" xfId="1941" xr:uid="{00000000-0005-0000-0000-0000AD680000}"/>
    <cellStyle name="Normal 4 2 2 3 3 5 2" xfId="4178" xr:uid="{00000000-0005-0000-0000-0000AE680000}"/>
    <cellStyle name="Normal 4 2 2 3 3 5 2 2" xfId="13135" xr:uid="{00000000-0005-0000-0000-0000AF680000}"/>
    <cellStyle name="Normal 4 2 2 3 3 5 2 2 2" xfId="26569" xr:uid="{00000000-0005-0000-0000-0000B0680000}"/>
    <cellStyle name="Normal 4 2 2 3 3 5 2 2 2 2" xfId="53481" xr:uid="{00000000-0005-0000-0000-0000B1680000}"/>
    <cellStyle name="Normal 4 2 2 3 3 5 2 2 3" xfId="40047" xr:uid="{00000000-0005-0000-0000-0000B2680000}"/>
    <cellStyle name="Normal 4 2 2 3 3 5 2 3" xfId="8657" xr:uid="{00000000-0005-0000-0000-0000B3680000}"/>
    <cellStyle name="Normal 4 2 2 3 3 5 2 3 2" xfId="22091" xr:uid="{00000000-0005-0000-0000-0000B4680000}"/>
    <cellStyle name="Normal 4 2 2 3 3 5 2 3 2 2" xfId="49003" xr:uid="{00000000-0005-0000-0000-0000B5680000}"/>
    <cellStyle name="Normal 4 2 2 3 3 5 2 3 3" xfId="35569" xr:uid="{00000000-0005-0000-0000-0000B6680000}"/>
    <cellStyle name="Normal 4 2 2 3 3 5 2 4" xfId="17612" xr:uid="{00000000-0005-0000-0000-0000B7680000}"/>
    <cellStyle name="Normal 4 2 2 3 3 5 2 4 2" xfId="44524" xr:uid="{00000000-0005-0000-0000-0000B8680000}"/>
    <cellStyle name="Normal 4 2 2 3 3 5 2 5" xfId="31090" xr:uid="{00000000-0005-0000-0000-0000B9680000}"/>
    <cellStyle name="Normal 4 2 2 3 3 5 3" xfId="10898" xr:uid="{00000000-0005-0000-0000-0000BA680000}"/>
    <cellStyle name="Normal 4 2 2 3 3 5 3 2" xfId="24332" xr:uid="{00000000-0005-0000-0000-0000BB680000}"/>
    <cellStyle name="Normal 4 2 2 3 3 5 3 2 2" xfId="51244" xr:uid="{00000000-0005-0000-0000-0000BC680000}"/>
    <cellStyle name="Normal 4 2 2 3 3 5 3 3" xfId="37810" xr:uid="{00000000-0005-0000-0000-0000BD680000}"/>
    <cellStyle name="Normal 4 2 2 3 3 5 4" xfId="6420" xr:uid="{00000000-0005-0000-0000-0000BE680000}"/>
    <cellStyle name="Normal 4 2 2 3 3 5 4 2" xfId="19854" xr:uid="{00000000-0005-0000-0000-0000BF680000}"/>
    <cellStyle name="Normal 4 2 2 3 3 5 4 2 2" xfId="46766" xr:uid="{00000000-0005-0000-0000-0000C0680000}"/>
    <cellStyle name="Normal 4 2 2 3 3 5 4 3" xfId="33332" xr:uid="{00000000-0005-0000-0000-0000C1680000}"/>
    <cellStyle name="Normal 4 2 2 3 3 5 5" xfId="15375" xr:uid="{00000000-0005-0000-0000-0000C2680000}"/>
    <cellStyle name="Normal 4 2 2 3 3 5 5 2" xfId="42287" xr:uid="{00000000-0005-0000-0000-0000C3680000}"/>
    <cellStyle name="Normal 4 2 2 3 3 5 6" xfId="28853" xr:uid="{00000000-0005-0000-0000-0000C4680000}"/>
    <cellStyle name="Normal 4 2 2 3 3 6" xfId="3060" xr:uid="{00000000-0005-0000-0000-0000C5680000}"/>
    <cellStyle name="Normal 4 2 2 3 3 6 2" xfId="12017" xr:uid="{00000000-0005-0000-0000-0000C6680000}"/>
    <cellStyle name="Normal 4 2 2 3 3 6 2 2" xfId="25451" xr:uid="{00000000-0005-0000-0000-0000C7680000}"/>
    <cellStyle name="Normal 4 2 2 3 3 6 2 2 2" xfId="52363" xr:uid="{00000000-0005-0000-0000-0000C8680000}"/>
    <cellStyle name="Normal 4 2 2 3 3 6 2 3" xfId="38929" xr:uid="{00000000-0005-0000-0000-0000C9680000}"/>
    <cellStyle name="Normal 4 2 2 3 3 6 3" xfId="7539" xr:uid="{00000000-0005-0000-0000-0000CA680000}"/>
    <cellStyle name="Normal 4 2 2 3 3 6 3 2" xfId="20973" xr:uid="{00000000-0005-0000-0000-0000CB680000}"/>
    <cellStyle name="Normal 4 2 2 3 3 6 3 2 2" xfId="47885" xr:uid="{00000000-0005-0000-0000-0000CC680000}"/>
    <cellStyle name="Normal 4 2 2 3 3 6 3 3" xfId="34451" xr:uid="{00000000-0005-0000-0000-0000CD680000}"/>
    <cellStyle name="Normal 4 2 2 3 3 6 4" xfId="16494" xr:uid="{00000000-0005-0000-0000-0000CE680000}"/>
    <cellStyle name="Normal 4 2 2 3 3 6 4 2" xfId="43406" xr:uid="{00000000-0005-0000-0000-0000CF680000}"/>
    <cellStyle name="Normal 4 2 2 3 3 6 5" xfId="29972" xr:uid="{00000000-0005-0000-0000-0000D0680000}"/>
    <cellStyle name="Normal 4 2 2 3 3 7" xfId="9780" xr:uid="{00000000-0005-0000-0000-0000D1680000}"/>
    <cellStyle name="Normal 4 2 2 3 3 7 2" xfId="23214" xr:uid="{00000000-0005-0000-0000-0000D2680000}"/>
    <cellStyle name="Normal 4 2 2 3 3 7 2 2" xfId="50126" xr:uid="{00000000-0005-0000-0000-0000D3680000}"/>
    <cellStyle name="Normal 4 2 2 3 3 7 3" xfId="36692" xr:uid="{00000000-0005-0000-0000-0000D4680000}"/>
    <cellStyle name="Normal 4 2 2 3 3 8" xfId="5302" xr:uid="{00000000-0005-0000-0000-0000D5680000}"/>
    <cellStyle name="Normal 4 2 2 3 3 8 2" xfId="18736" xr:uid="{00000000-0005-0000-0000-0000D6680000}"/>
    <cellStyle name="Normal 4 2 2 3 3 8 2 2" xfId="45648" xr:uid="{00000000-0005-0000-0000-0000D7680000}"/>
    <cellStyle name="Normal 4 2 2 3 3 8 3" xfId="32214" xr:uid="{00000000-0005-0000-0000-0000D8680000}"/>
    <cellStyle name="Normal 4 2 2 3 3 9" xfId="14257" xr:uid="{00000000-0005-0000-0000-0000D9680000}"/>
    <cellStyle name="Normal 4 2 2 3 3 9 2" xfId="41169" xr:uid="{00000000-0005-0000-0000-0000DA680000}"/>
    <cellStyle name="Normal 4 2 2 3 4" xfId="973" xr:uid="{00000000-0005-0000-0000-0000DB680000}"/>
    <cellStyle name="Normal 4 2 2 3 4 2" xfId="1644" xr:uid="{00000000-0005-0000-0000-0000DC680000}"/>
    <cellStyle name="Normal 4 2 2 3 4 2 2" xfId="2762" xr:uid="{00000000-0005-0000-0000-0000DD680000}"/>
    <cellStyle name="Normal 4 2 2 3 4 2 2 2" xfId="4999" xr:uid="{00000000-0005-0000-0000-0000DE680000}"/>
    <cellStyle name="Normal 4 2 2 3 4 2 2 2 2" xfId="13956" xr:uid="{00000000-0005-0000-0000-0000DF680000}"/>
    <cellStyle name="Normal 4 2 2 3 4 2 2 2 2 2" xfId="27390" xr:uid="{00000000-0005-0000-0000-0000E0680000}"/>
    <cellStyle name="Normal 4 2 2 3 4 2 2 2 2 2 2" xfId="54302" xr:uid="{00000000-0005-0000-0000-0000E1680000}"/>
    <cellStyle name="Normal 4 2 2 3 4 2 2 2 2 3" xfId="40868" xr:uid="{00000000-0005-0000-0000-0000E2680000}"/>
    <cellStyle name="Normal 4 2 2 3 4 2 2 2 3" xfId="9478" xr:uid="{00000000-0005-0000-0000-0000E3680000}"/>
    <cellStyle name="Normal 4 2 2 3 4 2 2 2 3 2" xfId="22912" xr:uid="{00000000-0005-0000-0000-0000E4680000}"/>
    <cellStyle name="Normal 4 2 2 3 4 2 2 2 3 2 2" xfId="49824" xr:uid="{00000000-0005-0000-0000-0000E5680000}"/>
    <cellStyle name="Normal 4 2 2 3 4 2 2 2 3 3" xfId="36390" xr:uid="{00000000-0005-0000-0000-0000E6680000}"/>
    <cellStyle name="Normal 4 2 2 3 4 2 2 2 4" xfId="18433" xr:uid="{00000000-0005-0000-0000-0000E7680000}"/>
    <cellStyle name="Normal 4 2 2 3 4 2 2 2 4 2" xfId="45345" xr:uid="{00000000-0005-0000-0000-0000E8680000}"/>
    <cellStyle name="Normal 4 2 2 3 4 2 2 2 5" xfId="31911" xr:uid="{00000000-0005-0000-0000-0000E9680000}"/>
    <cellStyle name="Normal 4 2 2 3 4 2 2 3" xfId="11719" xr:uid="{00000000-0005-0000-0000-0000EA680000}"/>
    <cellStyle name="Normal 4 2 2 3 4 2 2 3 2" xfId="25153" xr:uid="{00000000-0005-0000-0000-0000EB680000}"/>
    <cellStyle name="Normal 4 2 2 3 4 2 2 3 2 2" xfId="52065" xr:uid="{00000000-0005-0000-0000-0000EC680000}"/>
    <cellStyle name="Normal 4 2 2 3 4 2 2 3 3" xfId="38631" xr:uid="{00000000-0005-0000-0000-0000ED680000}"/>
    <cellStyle name="Normal 4 2 2 3 4 2 2 4" xfId="7241" xr:uid="{00000000-0005-0000-0000-0000EE680000}"/>
    <cellStyle name="Normal 4 2 2 3 4 2 2 4 2" xfId="20675" xr:uid="{00000000-0005-0000-0000-0000EF680000}"/>
    <cellStyle name="Normal 4 2 2 3 4 2 2 4 2 2" xfId="47587" xr:uid="{00000000-0005-0000-0000-0000F0680000}"/>
    <cellStyle name="Normal 4 2 2 3 4 2 2 4 3" xfId="34153" xr:uid="{00000000-0005-0000-0000-0000F1680000}"/>
    <cellStyle name="Normal 4 2 2 3 4 2 2 5" xfId="16196" xr:uid="{00000000-0005-0000-0000-0000F2680000}"/>
    <cellStyle name="Normal 4 2 2 3 4 2 2 5 2" xfId="43108" xr:uid="{00000000-0005-0000-0000-0000F3680000}"/>
    <cellStyle name="Normal 4 2 2 3 4 2 2 6" xfId="29674" xr:uid="{00000000-0005-0000-0000-0000F4680000}"/>
    <cellStyle name="Normal 4 2 2 3 4 2 3" xfId="3881" xr:uid="{00000000-0005-0000-0000-0000F5680000}"/>
    <cellStyle name="Normal 4 2 2 3 4 2 3 2" xfId="12838" xr:uid="{00000000-0005-0000-0000-0000F6680000}"/>
    <cellStyle name="Normal 4 2 2 3 4 2 3 2 2" xfId="26272" xr:uid="{00000000-0005-0000-0000-0000F7680000}"/>
    <cellStyle name="Normal 4 2 2 3 4 2 3 2 2 2" xfId="53184" xr:uid="{00000000-0005-0000-0000-0000F8680000}"/>
    <cellStyle name="Normal 4 2 2 3 4 2 3 2 3" xfId="39750" xr:uid="{00000000-0005-0000-0000-0000F9680000}"/>
    <cellStyle name="Normal 4 2 2 3 4 2 3 3" xfId="8360" xr:uid="{00000000-0005-0000-0000-0000FA680000}"/>
    <cellStyle name="Normal 4 2 2 3 4 2 3 3 2" xfId="21794" xr:uid="{00000000-0005-0000-0000-0000FB680000}"/>
    <cellStyle name="Normal 4 2 2 3 4 2 3 3 2 2" xfId="48706" xr:uid="{00000000-0005-0000-0000-0000FC680000}"/>
    <cellStyle name="Normal 4 2 2 3 4 2 3 3 3" xfId="35272" xr:uid="{00000000-0005-0000-0000-0000FD680000}"/>
    <cellStyle name="Normal 4 2 2 3 4 2 3 4" xfId="17315" xr:uid="{00000000-0005-0000-0000-0000FE680000}"/>
    <cellStyle name="Normal 4 2 2 3 4 2 3 4 2" xfId="44227" xr:uid="{00000000-0005-0000-0000-0000FF680000}"/>
    <cellStyle name="Normal 4 2 2 3 4 2 3 5" xfId="30793" xr:uid="{00000000-0005-0000-0000-000000690000}"/>
    <cellStyle name="Normal 4 2 2 3 4 2 4" xfId="10601" xr:uid="{00000000-0005-0000-0000-000001690000}"/>
    <cellStyle name="Normal 4 2 2 3 4 2 4 2" xfId="24035" xr:uid="{00000000-0005-0000-0000-000002690000}"/>
    <cellStyle name="Normal 4 2 2 3 4 2 4 2 2" xfId="50947" xr:uid="{00000000-0005-0000-0000-000003690000}"/>
    <cellStyle name="Normal 4 2 2 3 4 2 4 3" xfId="37513" xr:uid="{00000000-0005-0000-0000-000004690000}"/>
    <cellStyle name="Normal 4 2 2 3 4 2 5" xfId="6123" xr:uid="{00000000-0005-0000-0000-000005690000}"/>
    <cellStyle name="Normal 4 2 2 3 4 2 5 2" xfId="19557" xr:uid="{00000000-0005-0000-0000-000006690000}"/>
    <cellStyle name="Normal 4 2 2 3 4 2 5 2 2" xfId="46469" xr:uid="{00000000-0005-0000-0000-000007690000}"/>
    <cellStyle name="Normal 4 2 2 3 4 2 5 3" xfId="33035" xr:uid="{00000000-0005-0000-0000-000008690000}"/>
    <cellStyle name="Normal 4 2 2 3 4 2 6" xfId="15078" xr:uid="{00000000-0005-0000-0000-000009690000}"/>
    <cellStyle name="Normal 4 2 2 3 4 2 6 2" xfId="41990" xr:uid="{00000000-0005-0000-0000-00000A690000}"/>
    <cellStyle name="Normal 4 2 2 3 4 2 7" xfId="28556" xr:uid="{00000000-0005-0000-0000-00000B690000}"/>
    <cellStyle name="Normal 4 2 2 3 4 3" xfId="2092" xr:uid="{00000000-0005-0000-0000-00000C690000}"/>
    <cellStyle name="Normal 4 2 2 3 4 3 2" xfId="4329" xr:uid="{00000000-0005-0000-0000-00000D690000}"/>
    <cellStyle name="Normal 4 2 2 3 4 3 2 2" xfId="13286" xr:uid="{00000000-0005-0000-0000-00000E690000}"/>
    <cellStyle name="Normal 4 2 2 3 4 3 2 2 2" xfId="26720" xr:uid="{00000000-0005-0000-0000-00000F690000}"/>
    <cellStyle name="Normal 4 2 2 3 4 3 2 2 2 2" xfId="53632" xr:uid="{00000000-0005-0000-0000-000010690000}"/>
    <cellStyle name="Normal 4 2 2 3 4 3 2 2 3" xfId="40198" xr:uid="{00000000-0005-0000-0000-000011690000}"/>
    <cellStyle name="Normal 4 2 2 3 4 3 2 3" xfId="8808" xr:uid="{00000000-0005-0000-0000-000012690000}"/>
    <cellStyle name="Normal 4 2 2 3 4 3 2 3 2" xfId="22242" xr:uid="{00000000-0005-0000-0000-000013690000}"/>
    <cellStyle name="Normal 4 2 2 3 4 3 2 3 2 2" xfId="49154" xr:uid="{00000000-0005-0000-0000-000014690000}"/>
    <cellStyle name="Normal 4 2 2 3 4 3 2 3 3" xfId="35720" xr:uid="{00000000-0005-0000-0000-000015690000}"/>
    <cellStyle name="Normal 4 2 2 3 4 3 2 4" xfId="17763" xr:uid="{00000000-0005-0000-0000-000016690000}"/>
    <cellStyle name="Normal 4 2 2 3 4 3 2 4 2" xfId="44675" xr:uid="{00000000-0005-0000-0000-000017690000}"/>
    <cellStyle name="Normal 4 2 2 3 4 3 2 5" xfId="31241" xr:uid="{00000000-0005-0000-0000-000018690000}"/>
    <cellStyle name="Normal 4 2 2 3 4 3 3" xfId="11049" xr:uid="{00000000-0005-0000-0000-000019690000}"/>
    <cellStyle name="Normal 4 2 2 3 4 3 3 2" xfId="24483" xr:uid="{00000000-0005-0000-0000-00001A690000}"/>
    <cellStyle name="Normal 4 2 2 3 4 3 3 2 2" xfId="51395" xr:uid="{00000000-0005-0000-0000-00001B690000}"/>
    <cellStyle name="Normal 4 2 2 3 4 3 3 3" xfId="37961" xr:uid="{00000000-0005-0000-0000-00001C690000}"/>
    <cellStyle name="Normal 4 2 2 3 4 3 4" xfId="6571" xr:uid="{00000000-0005-0000-0000-00001D690000}"/>
    <cellStyle name="Normal 4 2 2 3 4 3 4 2" xfId="20005" xr:uid="{00000000-0005-0000-0000-00001E690000}"/>
    <cellStyle name="Normal 4 2 2 3 4 3 4 2 2" xfId="46917" xr:uid="{00000000-0005-0000-0000-00001F690000}"/>
    <cellStyle name="Normal 4 2 2 3 4 3 4 3" xfId="33483" xr:uid="{00000000-0005-0000-0000-000020690000}"/>
    <cellStyle name="Normal 4 2 2 3 4 3 5" xfId="15526" xr:uid="{00000000-0005-0000-0000-000021690000}"/>
    <cellStyle name="Normal 4 2 2 3 4 3 5 2" xfId="42438" xr:uid="{00000000-0005-0000-0000-000022690000}"/>
    <cellStyle name="Normal 4 2 2 3 4 3 6" xfId="29004" xr:uid="{00000000-0005-0000-0000-000023690000}"/>
    <cellStyle name="Normal 4 2 2 3 4 4" xfId="3211" xr:uid="{00000000-0005-0000-0000-000024690000}"/>
    <cellStyle name="Normal 4 2 2 3 4 4 2" xfId="12168" xr:uid="{00000000-0005-0000-0000-000025690000}"/>
    <cellStyle name="Normal 4 2 2 3 4 4 2 2" xfId="25602" xr:uid="{00000000-0005-0000-0000-000026690000}"/>
    <cellStyle name="Normal 4 2 2 3 4 4 2 2 2" xfId="52514" xr:uid="{00000000-0005-0000-0000-000027690000}"/>
    <cellStyle name="Normal 4 2 2 3 4 4 2 3" xfId="39080" xr:uid="{00000000-0005-0000-0000-000028690000}"/>
    <cellStyle name="Normal 4 2 2 3 4 4 3" xfId="7690" xr:uid="{00000000-0005-0000-0000-000029690000}"/>
    <cellStyle name="Normal 4 2 2 3 4 4 3 2" xfId="21124" xr:uid="{00000000-0005-0000-0000-00002A690000}"/>
    <cellStyle name="Normal 4 2 2 3 4 4 3 2 2" xfId="48036" xr:uid="{00000000-0005-0000-0000-00002B690000}"/>
    <cellStyle name="Normal 4 2 2 3 4 4 3 3" xfId="34602" xr:uid="{00000000-0005-0000-0000-00002C690000}"/>
    <cellStyle name="Normal 4 2 2 3 4 4 4" xfId="16645" xr:uid="{00000000-0005-0000-0000-00002D690000}"/>
    <cellStyle name="Normal 4 2 2 3 4 4 4 2" xfId="43557" xr:uid="{00000000-0005-0000-0000-00002E690000}"/>
    <cellStyle name="Normal 4 2 2 3 4 4 5" xfId="30123" xr:uid="{00000000-0005-0000-0000-00002F690000}"/>
    <cellStyle name="Normal 4 2 2 3 4 5" xfId="9931" xr:uid="{00000000-0005-0000-0000-000030690000}"/>
    <cellStyle name="Normal 4 2 2 3 4 5 2" xfId="23365" xr:uid="{00000000-0005-0000-0000-000031690000}"/>
    <cellStyle name="Normal 4 2 2 3 4 5 2 2" xfId="50277" xr:uid="{00000000-0005-0000-0000-000032690000}"/>
    <cellStyle name="Normal 4 2 2 3 4 5 3" xfId="36843" xr:uid="{00000000-0005-0000-0000-000033690000}"/>
    <cellStyle name="Normal 4 2 2 3 4 6" xfId="5453" xr:uid="{00000000-0005-0000-0000-000034690000}"/>
    <cellStyle name="Normal 4 2 2 3 4 6 2" xfId="18887" xr:uid="{00000000-0005-0000-0000-000035690000}"/>
    <cellStyle name="Normal 4 2 2 3 4 6 2 2" xfId="45799" xr:uid="{00000000-0005-0000-0000-000036690000}"/>
    <cellStyle name="Normal 4 2 2 3 4 6 3" xfId="32365" xr:uid="{00000000-0005-0000-0000-000037690000}"/>
    <cellStyle name="Normal 4 2 2 3 4 7" xfId="14408" xr:uid="{00000000-0005-0000-0000-000038690000}"/>
    <cellStyle name="Normal 4 2 2 3 4 7 2" xfId="41320" xr:uid="{00000000-0005-0000-0000-000039690000}"/>
    <cellStyle name="Normal 4 2 2 3 4 8" xfId="27886" xr:uid="{00000000-0005-0000-0000-00003A690000}"/>
    <cellStyle name="Normal 4 2 2 3 5" xfId="1198" xr:uid="{00000000-0005-0000-0000-00003B690000}"/>
    <cellStyle name="Normal 4 2 2 3 5 2" xfId="2316" xr:uid="{00000000-0005-0000-0000-00003C690000}"/>
    <cellStyle name="Normal 4 2 2 3 5 2 2" xfId="4553" xr:uid="{00000000-0005-0000-0000-00003D690000}"/>
    <cellStyle name="Normal 4 2 2 3 5 2 2 2" xfId="13510" xr:uid="{00000000-0005-0000-0000-00003E690000}"/>
    <cellStyle name="Normal 4 2 2 3 5 2 2 2 2" xfId="26944" xr:uid="{00000000-0005-0000-0000-00003F690000}"/>
    <cellStyle name="Normal 4 2 2 3 5 2 2 2 2 2" xfId="53856" xr:uid="{00000000-0005-0000-0000-000040690000}"/>
    <cellStyle name="Normal 4 2 2 3 5 2 2 2 3" xfId="40422" xr:uid="{00000000-0005-0000-0000-000041690000}"/>
    <cellStyle name="Normal 4 2 2 3 5 2 2 3" xfId="9032" xr:uid="{00000000-0005-0000-0000-000042690000}"/>
    <cellStyle name="Normal 4 2 2 3 5 2 2 3 2" xfId="22466" xr:uid="{00000000-0005-0000-0000-000043690000}"/>
    <cellStyle name="Normal 4 2 2 3 5 2 2 3 2 2" xfId="49378" xr:uid="{00000000-0005-0000-0000-000044690000}"/>
    <cellStyle name="Normal 4 2 2 3 5 2 2 3 3" xfId="35944" xr:uid="{00000000-0005-0000-0000-000045690000}"/>
    <cellStyle name="Normal 4 2 2 3 5 2 2 4" xfId="17987" xr:uid="{00000000-0005-0000-0000-000046690000}"/>
    <cellStyle name="Normal 4 2 2 3 5 2 2 4 2" xfId="44899" xr:uid="{00000000-0005-0000-0000-000047690000}"/>
    <cellStyle name="Normal 4 2 2 3 5 2 2 5" xfId="31465" xr:uid="{00000000-0005-0000-0000-000048690000}"/>
    <cellStyle name="Normal 4 2 2 3 5 2 3" xfId="11273" xr:uid="{00000000-0005-0000-0000-000049690000}"/>
    <cellStyle name="Normal 4 2 2 3 5 2 3 2" xfId="24707" xr:uid="{00000000-0005-0000-0000-00004A690000}"/>
    <cellStyle name="Normal 4 2 2 3 5 2 3 2 2" xfId="51619" xr:uid="{00000000-0005-0000-0000-00004B690000}"/>
    <cellStyle name="Normal 4 2 2 3 5 2 3 3" xfId="38185" xr:uid="{00000000-0005-0000-0000-00004C690000}"/>
    <cellStyle name="Normal 4 2 2 3 5 2 4" xfId="6795" xr:uid="{00000000-0005-0000-0000-00004D690000}"/>
    <cellStyle name="Normal 4 2 2 3 5 2 4 2" xfId="20229" xr:uid="{00000000-0005-0000-0000-00004E690000}"/>
    <cellStyle name="Normal 4 2 2 3 5 2 4 2 2" xfId="47141" xr:uid="{00000000-0005-0000-0000-00004F690000}"/>
    <cellStyle name="Normal 4 2 2 3 5 2 4 3" xfId="33707" xr:uid="{00000000-0005-0000-0000-000050690000}"/>
    <cellStyle name="Normal 4 2 2 3 5 2 5" xfId="15750" xr:uid="{00000000-0005-0000-0000-000051690000}"/>
    <cellStyle name="Normal 4 2 2 3 5 2 5 2" xfId="42662" xr:uid="{00000000-0005-0000-0000-000052690000}"/>
    <cellStyle name="Normal 4 2 2 3 5 2 6" xfId="29228" xr:uid="{00000000-0005-0000-0000-000053690000}"/>
    <cellStyle name="Normal 4 2 2 3 5 3" xfId="3435" xr:uid="{00000000-0005-0000-0000-000054690000}"/>
    <cellStyle name="Normal 4 2 2 3 5 3 2" xfId="12392" xr:uid="{00000000-0005-0000-0000-000055690000}"/>
    <cellStyle name="Normal 4 2 2 3 5 3 2 2" xfId="25826" xr:uid="{00000000-0005-0000-0000-000056690000}"/>
    <cellStyle name="Normal 4 2 2 3 5 3 2 2 2" xfId="52738" xr:uid="{00000000-0005-0000-0000-000057690000}"/>
    <cellStyle name="Normal 4 2 2 3 5 3 2 3" xfId="39304" xr:uid="{00000000-0005-0000-0000-000058690000}"/>
    <cellStyle name="Normal 4 2 2 3 5 3 3" xfId="7914" xr:uid="{00000000-0005-0000-0000-000059690000}"/>
    <cellStyle name="Normal 4 2 2 3 5 3 3 2" xfId="21348" xr:uid="{00000000-0005-0000-0000-00005A690000}"/>
    <cellStyle name="Normal 4 2 2 3 5 3 3 2 2" xfId="48260" xr:uid="{00000000-0005-0000-0000-00005B690000}"/>
    <cellStyle name="Normal 4 2 2 3 5 3 3 3" xfId="34826" xr:uid="{00000000-0005-0000-0000-00005C690000}"/>
    <cellStyle name="Normal 4 2 2 3 5 3 4" xfId="16869" xr:uid="{00000000-0005-0000-0000-00005D690000}"/>
    <cellStyle name="Normal 4 2 2 3 5 3 4 2" xfId="43781" xr:uid="{00000000-0005-0000-0000-00005E690000}"/>
    <cellStyle name="Normal 4 2 2 3 5 3 5" xfId="30347" xr:uid="{00000000-0005-0000-0000-00005F690000}"/>
    <cellStyle name="Normal 4 2 2 3 5 4" xfId="10155" xr:uid="{00000000-0005-0000-0000-000060690000}"/>
    <cellStyle name="Normal 4 2 2 3 5 4 2" xfId="23589" xr:uid="{00000000-0005-0000-0000-000061690000}"/>
    <cellStyle name="Normal 4 2 2 3 5 4 2 2" xfId="50501" xr:uid="{00000000-0005-0000-0000-000062690000}"/>
    <cellStyle name="Normal 4 2 2 3 5 4 3" xfId="37067" xr:uid="{00000000-0005-0000-0000-000063690000}"/>
    <cellStyle name="Normal 4 2 2 3 5 5" xfId="5677" xr:uid="{00000000-0005-0000-0000-000064690000}"/>
    <cellStyle name="Normal 4 2 2 3 5 5 2" xfId="19111" xr:uid="{00000000-0005-0000-0000-000065690000}"/>
    <cellStyle name="Normal 4 2 2 3 5 5 2 2" xfId="46023" xr:uid="{00000000-0005-0000-0000-000066690000}"/>
    <cellStyle name="Normal 4 2 2 3 5 5 3" xfId="32589" xr:uid="{00000000-0005-0000-0000-000067690000}"/>
    <cellStyle name="Normal 4 2 2 3 5 6" xfId="14632" xr:uid="{00000000-0005-0000-0000-000068690000}"/>
    <cellStyle name="Normal 4 2 2 3 5 6 2" xfId="41544" xr:uid="{00000000-0005-0000-0000-000069690000}"/>
    <cellStyle name="Normal 4 2 2 3 5 7" xfId="28110" xr:uid="{00000000-0005-0000-0000-00006A690000}"/>
    <cellStyle name="Normal 4 2 2 3 6" xfId="1421" xr:uid="{00000000-0005-0000-0000-00006B690000}"/>
    <cellStyle name="Normal 4 2 2 3 6 2" xfId="2539" xr:uid="{00000000-0005-0000-0000-00006C690000}"/>
    <cellStyle name="Normal 4 2 2 3 6 2 2" xfId="4776" xr:uid="{00000000-0005-0000-0000-00006D690000}"/>
    <cellStyle name="Normal 4 2 2 3 6 2 2 2" xfId="13733" xr:uid="{00000000-0005-0000-0000-00006E690000}"/>
    <cellStyle name="Normal 4 2 2 3 6 2 2 2 2" xfId="27167" xr:uid="{00000000-0005-0000-0000-00006F690000}"/>
    <cellStyle name="Normal 4 2 2 3 6 2 2 2 2 2" xfId="54079" xr:uid="{00000000-0005-0000-0000-000070690000}"/>
    <cellStyle name="Normal 4 2 2 3 6 2 2 2 3" xfId="40645" xr:uid="{00000000-0005-0000-0000-000071690000}"/>
    <cellStyle name="Normal 4 2 2 3 6 2 2 3" xfId="9255" xr:uid="{00000000-0005-0000-0000-000072690000}"/>
    <cellStyle name="Normal 4 2 2 3 6 2 2 3 2" xfId="22689" xr:uid="{00000000-0005-0000-0000-000073690000}"/>
    <cellStyle name="Normal 4 2 2 3 6 2 2 3 2 2" xfId="49601" xr:uid="{00000000-0005-0000-0000-000074690000}"/>
    <cellStyle name="Normal 4 2 2 3 6 2 2 3 3" xfId="36167" xr:uid="{00000000-0005-0000-0000-000075690000}"/>
    <cellStyle name="Normal 4 2 2 3 6 2 2 4" xfId="18210" xr:uid="{00000000-0005-0000-0000-000076690000}"/>
    <cellStyle name="Normal 4 2 2 3 6 2 2 4 2" xfId="45122" xr:uid="{00000000-0005-0000-0000-000077690000}"/>
    <cellStyle name="Normal 4 2 2 3 6 2 2 5" xfId="31688" xr:uid="{00000000-0005-0000-0000-000078690000}"/>
    <cellStyle name="Normal 4 2 2 3 6 2 3" xfId="11496" xr:uid="{00000000-0005-0000-0000-000079690000}"/>
    <cellStyle name="Normal 4 2 2 3 6 2 3 2" xfId="24930" xr:uid="{00000000-0005-0000-0000-00007A690000}"/>
    <cellStyle name="Normal 4 2 2 3 6 2 3 2 2" xfId="51842" xr:uid="{00000000-0005-0000-0000-00007B690000}"/>
    <cellStyle name="Normal 4 2 2 3 6 2 3 3" xfId="38408" xr:uid="{00000000-0005-0000-0000-00007C690000}"/>
    <cellStyle name="Normal 4 2 2 3 6 2 4" xfId="7018" xr:uid="{00000000-0005-0000-0000-00007D690000}"/>
    <cellStyle name="Normal 4 2 2 3 6 2 4 2" xfId="20452" xr:uid="{00000000-0005-0000-0000-00007E690000}"/>
    <cellStyle name="Normal 4 2 2 3 6 2 4 2 2" xfId="47364" xr:uid="{00000000-0005-0000-0000-00007F690000}"/>
    <cellStyle name="Normal 4 2 2 3 6 2 4 3" xfId="33930" xr:uid="{00000000-0005-0000-0000-000080690000}"/>
    <cellStyle name="Normal 4 2 2 3 6 2 5" xfId="15973" xr:uid="{00000000-0005-0000-0000-000081690000}"/>
    <cellStyle name="Normal 4 2 2 3 6 2 5 2" xfId="42885" xr:uid="{00000000-0005-0000-0000-000082690000}"/>
    <cellStyle name="Normal 4 2 2 3 6 2 6" xfId="29451" xr:uid="{00000000-0005-0000-0000-000083690000}"/>
    <cellStyle name="Normal 4 2 2 3 6 3" xfId="3658" xr:uid="{00000000-0005-0000-0000-000084690000}"/>
    <cellStyle name="Normal 4 2 2 3 6 3 2" xfId="12615" xr:uid="{00000000-0005-0000-0000-000085690000}"/>
    <cellStyle name="Normal 4 2 2 3 6 3 2 2" xfId="26049" xr:uid="{00000000-0005-0000-0000-000086690000}"/>
    <cellStyle name="Normal 4 2 2 3 6 3 2 2 2" xfId="52961" xr:uid="{00000000-0005-0000-0000-000087690000}"/>
    <cellStyle name="Normal 4 2 2 3 6 3 2 3" xfId="39527" xr:uid="{00000000-0005-0000-0000-000088690000}"/>
    <cellStyle name="Normal 4 2 2 3 6 3 3" xfId="8137" xr:uid="{00000000-0005-0000-0000-000089690000}"/>
    <cellStyle name="Normal 4 2 2 3 6 3 3 2" xfId="21571" xr:uid="{00000000-0005-0000-0000-00008A690000}"/>
    <cellStyle name="Normal 4 2 2 3 6 3 3 2 2" xfId="48483" xr:uid="{00000000-0005-0000-0000-00008B690000}"/>
    <cellStyle name="Normal 4 2 2 3 6 3 3 3" xfId="35049" xr:uid="{00000000-0005-0000-0000-00008C690000}"/>
    <cellStyle name="Normal 4 2 2 3 6 3 4" xfId="17092" xr:uid="{00000000-0005-0000-0000-00008D690000}"/>
    <cellStyle name="Normal 4 2 2 3 6 3 4 2" xfId="44004" xr:uid="{00000000-0005-0000-0000-00008E690000}"/>
    <cellStyle name="Normal 4 2 2 3 6 3 5" xfId="30570" xr:uid="{00000000-0005-0000-0000-00008F690000}"/>
    <cellStyle name="Normal 4 2 2 3 6 4" xfId="10378" xr:uid="{00000000-0005-0000-0000-000090690000}"/>
    <cellStyle name="Normal 4 2 2 3 6 4 2" xfId="23812" xr:uid="{00000000-0005-0000-0000-000091690000}"/>
    <cellStyle name="Normal 4 2 2 3 6 4 2 2" xfId="50724" xr:uid="{00000000-0005-0000-0000-000092690000}"/>
    <cellStyle name="Normal 4 2 2 3 6 4 3" xfId="37290" xr:uid="{00000000-0005-0000-0000-000093690000}"/>
    <cellStyle name="Normal 4 2 2 3 6 5" xfId="5900" xr:uid="{00000000-0005-0000-0000-000094690000}"/>
    <cellStyle name="Normal 4 2 2 3 6 5 2" xfId="19334" xr:uid="{00000000-0005-0000-0000-000095690000}"/>
    <cellStyle name="Normal 4 2 2 3 6 5 2 2" xfId="46246" xr:uid="{00000000-0005-0000-0000-000096690000}"/>
    <cellStyle name="Normal 4 2 2 3 6 5 3" xfId="32812" xr:uid="{00000000-0005-0000-0000-000097690000}"/>
    <cellStyle name="Normal 4 2 2 3 6 6" xfId="14855" xr:uid="{00000000-0005-0000-0000-000098690000}"/>
    <cellStyle name="Normal 4 2 2 3 6 6 2" xfId="41767" xr:uid="{00000000-0005-0000-0000-000099690000}"/>
    <cellStyle name="Normal 4 2 2 3 6 7" xfId="28333" xr:uid="{00000000-0005-0000-0000-00009A690000}"/>
    <cellStyle name="Normal 4 2 2 3 7" xfId="1869" xr:uid="{00000000-0005-0000-0000-00009B690000}"/>
    <cellStyle name="Normal 4 2 2 3 7 2" xfId="4106" xr:uid="{00000000-0005-0000-0000-00009C690000}"/>
    <cellStyle name="Normal 4 2 2 3 7 2 2" xfId="13063" xr:uid="{00000000-0005-0000-0000-00009D690000}"/>
    <cellStyle name="Normal 4 2 2 3 7 2 2 2" xfId="26497" xr:uid="{00000000-0005-0000-0000-00009E690000}"/>
    <cellStyle name="Normal 4 2 2 3 7 2 2 2 2" xfId="53409" xr:uid="{00000000-0005-0000-0000-00009F690000}"/>
    <cellStyle name="Normal 4 2 2 3 7 2 2 3" xfId="39975" xr:uid="{00000000-0005-0000-0000-0000A0690000}"/>
    <cellStyle name="Normal 4 2 2 3 7 2 3" xfId="8585" xr:uid="{00000000-0005-0000-0000-0000A1690000}"/>
    <cellStyle name="Normal 4 2 2 3 7 2 3 2" xfId="22019" xr:uid="{00000000-0005-0000-0000-0000A2690000}"/>
    <cellStyle name="Normal 4 2 2 3 7 2 3 2 2" xfId="48931" xr:uid="{00000000-0005-0000-0000-0000A3690000}"/>
    <cellStyle name="Normal 4 2 2 3 7 2 3 3" xfId="35497" xr:uid="{00000000-0005-0000-0000-0000A4690000}"/>
    <cellStyle name="Normal 4 2 2 3 7 2 4" xfId="17540" xr:uid="{00000000-0005-0000-0000-0000A5690000}"/>
    <cellStyle name="Normal 4 2 2 3 7 2 4 2" xfId="44452" xr:uid="{00000000-0005-0000-0000-0000A6690000}"/>
    <cellStyle name="Normal 4 2 2 3 7 2 5" xfId="31018" xr:uid="{00000000-0005-0000-0000-0000A7690000}"/>
    <cellStyle name="Normal 4 2 2 3 7 3" xfId="10826" xr:uid="{00000000-0005-0000-0000-0000A8690000}"/>
    <cellStyle name="Normal 4 2 2 3 7 3 2" xfId="24260" xr:uid="{00000000-0005-0000-0000-0000A9690000}"/>
    <cellStyle name="Normal 4 2 2 3 7 3 2 2" xfId="51172" xr:uid="{00000000-0005-0000-0000-0000AA690000}"/>
    <cellStyle name="Normal 4 2 2 3 7 3 3" xfId="37738" xr:uid="{00000000-0005-0000-0000-0000AB690000}"/>
    <cellStyle name="Normal 4 2 2 3 7 4" xfId="6348" xr:uid="{00000000-0005-0000-0000-0000AC690000}"/>
    <cellStyle name="Normal 4 2 2 3 7 4 2" xfId="19782" xr:uid="{00000000-0005-0000-0000-0000AD690000}"/>
    <cellStyle name="Normal 4 2 2 3 7 4 2 2" xfId="46694" xr:uid="{00000000-0005-0000-0000-0000AE690000}"/>
    <cellStyle name="Normal 4 2 2 3 7 4 3" xfId="33260" xr:uid="{00000000-0005-0000-0000-0000AF690000}"/>
    <cellStyle name="Normal 4 2 2 3 7 5" xfId="15303" xr:uid="{00000000-0005-0000-0000-0000B0690000}"/>
    <cellStyle name="Normal 4 2 2 3 7 5 2" xfId="42215" xr:uid="{00000000-0005-0000-0000-0000B1690000}"/>
    <cellStyle name="Normal 4 2 2 3 7 6" xfId="28781" xr:uid="{00000000-0005-0000-0000-0000B2690000}"/>
    <cellStyle name="Normal 4 2 2 3 8" xfId="2988" xr:uid="{00000000-0005-0000-0000-0000B3690000}"/>
    <cellStyle name="Normal 4 2 2 3 8 2" xfId="11945" xr:uid="{00000000-0005-0000-0000-0000B4690000}"/>
    <cellStyle name="Normal 4 2 2 3 8 2 2" xfId="25379" xr:uid="{00000000-0005-0000-0000-0000B5690000}"/>
    <cellStyle name="Normal 4 2 2 3 8 2 2 2" xfId="52291" xr:uid="{00000000-0005-0000-0000-0000B6690000}"/>
    <cellStyle name="Normal 4 2 2 3 8 2 3" xfId="38857" xr:uid="{00000000-0005-0000-0000-0000B7690000}"/>
    <cellStyle name="Normal 4 2 2 3 8 3" xfId="7467" xr:uid="{00000000-0005-0000-0000-0000B8690000}"/>
    <cellStyle name="Normal 4 2 2 3 8 3 2" xfId="20901" xr:uid="{00000000-0005-0000-0000-0000B9690000}"/>
    <cellStyle name="Normal 4 2 2 3 8 3 2 2" xfId="47813" xr:uid="{00000000-0005-0000-0000-0000BA690000}"/>
    <cellStyle name="Normal 4 2 2 3 8 3 3" xfId="34379" xr:uid="{00000000-0005-0000-0000-0000BB690000}"/>
    <cellStyle name="Normal 4 2 2 3 8 4" xfId="16422" xr:uid="{00000000-0005-0000-0000-0000BC690000}"/>
    <cellStyle name="Normal 4 2 2 3 8 4 2" xfId="43334" xr:uid="{00000000-0005-0000-0000-0000BD690000}"/>
    <cellStyle name="Normal 4 2 2 3 8 5" xfId="29900" xr:uid="{00000000-0005-0000-0000-0000BE690000}"/>
    <cellStyle name="Normal 4 2 2 3 9" xfId="9708" xr:uid="{00000000-0005-0000-0000-0000BF690000}"/>
    <cellStyle name="Normal 4 2 2 3 9 2" xfId="23142" xr:uid="{00000000-0005-0000-0000-0000C0690000}"/>
    <cellStyle name="Normal 4 2 2 3 9 2 2" xfId="50054" xr:uid="{00000000-0005-0000-0000-0000C1690000}"/>
    <cellStyle name="Normal 4 2 2 3 9 3" xfId="36620" xr:uid="{00000000-0005-0000-0000-0000C2690000}"/>
    <cellStyle name="Normal 4 2 2 4" xfId="804" xr:uid="{00000000-0005-0000-0000-0000C3690000}"/>
    <cellStyle name="Normal 4 2 2 4 10" xfId="27762" xr:uid="{00000000-0005-0000-0000-0000C4690000}"/>
    <cellStyle name="Normal 4 2 2 4 2" xfId="1072" xr:uid="{00000000-0005-0000-0000-0000C5690000}"/>
    <cellStyle name="Normal 4 2 2 4 2 2" xfId="1743" xr:uid="{00000000-0005-0000-0000-0000C6690000}"/>
    <cellStyle name="Normal 4 2 2 4 2 2 2" xfId="2861" xr:uid="{00000000-0005-0000-0000-0000C7690000}"/>
    <cellStyle name="Normal 4 2 2 4 2 2 2 2" xfId="5098" xr:uid="{00000000-0005-0000-0000-0000C8690000}"/>
    <cellStyle name="Normal 4 2 2 4 2 2 2 2 2" xfId="14055" xr:uid="{00000000-0005-0000-0000-0000C9690000}"/>
    <cellStyle name="Normal 4 2 2 4 2 2 2 2 2 2" xfId="27489" xr:uid="{00000000-0005-0000-0000-0000CA690000}"/>
    <cellStyle name="Normal 4 2 2 4 2 2 2 2 2 2 2" xfId="54401" xr:uid="{00000000-0005-0000-0000-0000CB690000}"/>
    <cellStyle name="Normal 4 2 2 4 2 2 2 2 2 3" xfId="40967" xr:uid="{00000000-0005-0000-0000-0000CC690000}"/>
    <cellStyle name="Normal 4 2 2 4 2 2 2 2 3" xfId="9577" xr:uid="{00000000-0005-0000-0000-0000CD690000}"/>
    <cellStyle name="Normal 4 2 2 4 2 2 2 2 3 2" xfId="23011" xr:uid="{00000000-0005-0000-0000-0000CE690000}"/>
    <cellStyle name="Normal 4 2 2 4 2 2 2 2 3 2 2" xfId="49923" xr:uid="{00000000-0005-0000-0000-0000CF690000}"/>
    <cellStyle name="Normal 4 2 2 4 2 2 2 2 3 3" xfId="36489" xr:uid="{00000000-0005-0000-0000-0000D0690000}"/>
    <cellStyle name="Normal 4 2 2 4 2 2 2 2 4" xfId="18532" xr:uid="{00000000-0005-0000-0000-0000D1690000}"/>
    <cellStyle name="Normal 4 2 2 4 2 2 2 2 4 2" xfId="45444" xr:uid="{00000000-0005-0000-0000-0000D2690000}"/>
    <cellStyle name="Normal 4 2 2 4 2 2 2 2 5" xfId="32010" xr:uid="{00000000-0005-0000-0000-0000D3690000}"/>
    <cellStyle name="Normal 4 2 2 4 2 2 2 3" xfId="11818" xr:uid="{00000000-0005-0000-0000-0000D4690000}"/>
    <cellStyle name="Normal 4 2 2 4 2 2 2 3 2" xfId="25252" xr:uid="{00000000-0005-0000-0000-0000D5690000}"/>
    <cellStyle name="Normal 4 2 2 4 2 2 2 3 2 2" xfId="52164" xr:uid="{00000000-0005-0000-0000-0000D6690000}"/>
    <cellStyle name="Normal 4 2 2 4 2 2 2 3 3" xfId="38730" xr:uid="{00000000-0005-0000-0000-0000D7690000}"/>
    <cellStyle name="Normal 4 2 2 4 2 2 2 4" xfId="7340" xr:uid="{00000000-0005-0000-0000-0000D8690000}"/>
    <cellStyle name="Normal 4 2 2 4 2 2 2 4 2" xfId="20774" xr:uid="{00000000-0005-0000-0000-0000D9690000}"/>
    <cellStyle name="Normal 4 2 2 4 2 2 2 4 2 2" xfId="47686" xr:uid="{00000000-0005-0000-0000-0000DA690000}"/>
    <cellStyle name="Normal 4 2 2 4 2 2 2 4 3" xfId="34252" xr:uid="{00000000-0005-0000-0000-0000DB690000}"/>
    <cellStyle name="Normal 4 2 2 4 2 2 2 5" xfId="16295" xr:uid="{00000000-0005-0000-0000-0000DC690000}"/>
    <cellStyle name="Normal 4 2 2 4 2 2 2 5 2" xfId="43207" xr:uid="{00000000-0005-0000-0000-0000DD690000}"/>
    <cellStyle name="Normal 4 2 2 4 2 2 2 6" xfId="29773" xr:uid="{00000000-0005-0000-0000-0000DE690000}"/>
    <cellStyle name="Normal 4 2 2 4 2 2 3" xfId="3980" xr:uid="{00000000-0005-0000-0000-0000DF690000}"/>
    <cellStyle name="Normal 4 2 2 4 2 2 3 2" xfId="12937" xr:uid="{00000000-0005-0000-0000-0000E0690000}"/>
    <cellStyle name="Normal 4 2 2 4 2 2 3 2 2" xfId="26371" xr:uid="{00000000-0005-0000-0000-0000E1690000}"/>
    <cellStyle name="Normal 4 2 2 4 2 2 3 2 2 2" xfId="53283" xr:uid="{00000000-0005-0000-0000-0000E2690000}"/>
    <cellStyle name="Normal 4 2 2 4 2 2 3 2 3" xfId="39849" xr:uid="{00000000-0005-0000-0000-0000E3690000}"/>
    <cellStyle name="Normal 4 2 2 4 2 2 3 3" xfId="8459" xr:uid="{00000000-0005-0000-0000-0000E4690000}"/>
    <cellStyle name="Normal 4 2 2 4 2 2 3 3 2" xfId="21893" xr:uid="{00000000-0005-0000-0000-0000E5690000}"/>
    <cellStyle name="Normal 4 2 2 4 2 2 3 3 2 2" xfId="48805" xr:uid="{00000000-0005-0000-0000-0000E6690000}"/>
    <cellStyle name="Normal 4 2 2 4 2 2 3 3 3" xfId="35371" xr:uid="{00000000-0005-0000-0000-0000E7690000}"/>
    <cellStyle name="Normal 4 2 2 4 2 2 3 4" xfId="17414" xr:uid="{00000000-0005-0000-0000-0000E8690000}"/>
    <cellStyle name="Normal 4 2 2 4 2 2 3 4 2" xfId="44326" xr:uid="{00000000-0005-0000-0000-0000E9690000}"/>
    <cellStyle name="Normal 4 2 2 4 2 2 3 5" xfId="30892" xr:uid="{00000000-0005-0000-0000-0000EA690000}"/>
    <cellStyle name="Normal 4 2 2 4 2 2 4" xfId="10700" xr:uid="{00000000-0005-0000-0000-0000EB690000}"/>
    <cellStyle name="Normal 4 2 2 4 2 2 4 2" xfId="24134" xr:uid="{00000000-0005-0000-0000-0000EC690000}"/>
    <cellStyle name="Normal 4 2 2 4 2 2 4 2 2" xfId="51046" xr:uid="{00000000-0005-0000-0000-0000ED690000}"/>
    <cellStyle name="Normal 4 2 2 4 2 2 4 3" xfId="37612" xr:uid="{00000000-0005-0000-0000-0000EE690000}"/>
    <cellStyle name="Normal 4 2 2 4 2 2 5" xfId="6222" xr:uid="{00000000-0005-0000-0000-0000EF690000}"/>
    <cellStyle name="Normal 4 2 2 4 2 2 5 2" xfId="19656" xr:uid="{00000000-0005-0000-0000-0000F0690000}"/>
    <cellStyle name="Normal 4 2 2 4 2 2 5 2 2" xfId="46568" xr:uid="{00000000-0005-0000-0000-0000F1690000}"/>
    <cellStyle name="Normal 4 2 2 4 2 2 5 3" xfId="33134" xr:uid="{00000000-0005-0000-0000-0000F2690000}"/>
    <cellStyle name="Normal 4 2 2 4 2 2 6" xfId="15177" xr:uid="{00000000-0005-0000-0000-0000F3690000}"/>
    <cellStyle name="Normal 4 2 2 4 2 2 6 2" xfId="42089" xr:uid="{00000000-0005-0000-0000-0000F4690000}"/>
    <cellStyle name="Normal 4 2 2 4 2 2 7" xfId="28655" xr:uid="{00000000-0005-0000-0000-0000F5690000}"/>
    <cellStyle name="Normal 4 2 2 4 2 3" xfId="2191" xr:uid="{00000000-0005-0000-0000-0000F6690000}"/>
    <cellStyle name="Normal 4 2 2 4 2 3 2" xfId="4428" xr:uid="{00000000-0005-0000-0000-0000F7690000}"/>
    <cellStyle name="Normal 4 2 2 4 2 3 2 2" xfId="13385" xr:uid="{00000000-0005-0000-0000-0000F8690000}"/>
    <cellStyle name="Normal 4 2 2 4 2 3 2 2 2" xfId="26819" xr:uid="{00000000-0005-0000-0000-0000F9690000}"/>
    <cellStyle name="Normal 4 2 2 4 2 3 2 2 2 2" xfId="53731" xr:uid="{00000000-0005-0000-0000-0000FA690000}"/>
    <cellStyle name="Normal 4 2 2 4 2 3 2 2 3" xfId="40297" xr:uid="{00000000-0005-0000-0000-0000FB690000}"/>
    <cellStyle name="Normal 4 2 2 4 2 3 2 3" xfId="8907" xr:uid="{00000000-0005-0000-0000-0000FC690000}"/>
    <cellStyle name="Normal 4 2 2 4 2 3 2 3 2" xfId="22341" xr:uid="{00000000-0005-0000-0000-0000FD690000}"/>
    <cellStyle name="Normal 4 2 2 4 2 3 2 3 2 2" xfId="49253" xr:uid="{00000000-0005-0000-0000-0000FE690000}"/>
    <cellStyle name="Normal 4 2 2 4 2 3 2 3 3" xfId="35819" xr:uid="{00000000-0005-0000-0000-0000FF690000}"/>
    <cellStyle name="Normal 4 2 2 4 2 3 2 4" xfId="17862" xr:uid="{00000000-0005-0000-0000-0000006A0000}"/>
    <cellStyle name="Normal 4 2 2 4 2 3 2 4 2" xfId="44774" xr:uid="{00000000-0005-0000-0000-0000016A0000}"/>
    <cellStyle name="Normal 4 2 2 4 2 3 2 5" xfId="31340" xr:uid="{00000000-0005-0000-0000-0000026A0000}"/>
    <cellStyle name="Normal 4 2 2 4 2 3 3" xfId="11148" xr:uid="{00000000-0005-0000-0000-0000036A0000}"/>
    <cellStyle name="Normal 4 2 2 4 2 3 3 2" xfId="24582" xr:uid="{00000000-0005-0000-0000-0000046A0000}"/>
    <cellStyle name="Normal 4 2 2 4 2 3 3 2 2" xfId="51494" xr:uid="{00000000-0005-0000-0000-0000056A0000}"/>
    <cellStyle name="Normal 4 2 2 4 2 3 3 3" xfId="38060" xr:uid="{00000000-0005-0000-0000-0000066A0000}"/>
    <cellStyle name="Normal 4 2 2 4 2 3 4" xfId="6670" xr:uid="{00000000-0005-0000-0000-0000076A0000}"/>
    <cellStyle name="Normal 4 2 2 4 2 3 4 2" xfId="20104" xr:uid="{00000000-0005-0000-0000-0000086A0000}"/>
    <cellStyle name="Normal 4 2 2 4 2 3 4 2 2" xfId="47016" xr:uid="{00000000-0005-0000-0000-0000096A0000}"/>
    <cellStyle name="Normal 4 2 2 4 2 3 4 3" xfId="33582" xr:uid="{00000000-0005-0000-0000-00000A6A0000}"/>
    <cellStyle name="Normal 4 2 2 4 2 3 5" xfId="15625" xr:uid="{00000000-0005-0000-0000-00000B6A0000}"/>
    <cellStyle name="Normal 4 2 2 4 2 3 5 2" xfId="42537" xr:uid="{00000000-0005-0000-0000-00000C6A0000}"/>
    <cellStyle name="Normal 4 2 2 4 2 3 6" xfId="29103" xr:uid="{00000000-0005-0000-0000-00000D6A0000}"/>
    <cellStyle name="Normal 4 2 2 4 2 4" xfId="3310" xr:uid="{00000000-0005-0000-0000-00000E6A0000}"/>
    <cellStyle name="Normal 4 2 2 4 2 4 2" xfId="12267" xr:uid="{00000000-0005-0000-0000-00000F6A0000}"/>
    <cellStyle name="Normal 4 2 2 4 2 4 2 2" xfId="25701" xr:uid="{00000000-0005-0000-0000-0000106A0000}"/>
    <cellStyle name="Normal 4 2 2 4 2 4 2 2 2" xfId="52613" xr:uid="{00000000-0005-0000-0000-0000116A0000}"/>
    <cellStyle name="Normal 4 2 2 4 2 4 2 3" xfId="39179" xr:uid="{00000000-0005-0000-0000-0000126A0000}"/>
    <cellStyle name="Normal 4 2 2 4 2 4 3" xfId="7789" xr:uid="{00000000-0005-0000-0000-0000136A0000}"/>
    <cellStyle name="Normal 4 2 2 4 2 4 3 2" xfId="21223" xr:uid="{00000000-0005-0000-0000-0000146A0000}"/>
    <cellStyle name="Normal 4 2 2 4 2 4 3 2 2" xfId="48135" xr:uid="{00000000-0005-0000-0000-0000156A0000}"/>
    <cellStyle name="Normal 4 2 2 4 2 4 3 3" xfId="34701" xr:uid="{00000000-0005-0000-0000-0000166A0000}"/>
    <cellStyle name="Normal 4 2 2 4 2 4 4" xfId="16744" xr:uid="{00000000-0005-0000-0000-0000176A0000}"/>
    <cellStyle name="Normal 4 2 2 4 2 4 4 2" xfId="43656" xr:uid="{00000000-0005-0000-0000-0000186A0000}"/>
    <cellStyle name="Normal 4 2 2 4 2 4 5" xfId="30222" xr:uid="{00000000-0005-0000-0000-0000196A0000}"/>
    <cellStyle name="Normal 4 2 2 4 2 5" xfId="10030" xr:uid="{00000000-0005-0000-0000-00001A6A0000}"/>
    <cellStyle name="Normal 4 2 2 4 2 5 2" xfId="23464" xr:uid="{00000000-0005-0000-0000-00001B6A0000}"/>
    <cellStyle name="Normal 4 2 2 4 2 5 2 2" xfId="50376" xr:uid="{00000000-0005-0000-0000-00001C6A0000}"/>
    <cellStyle name="Normal 4 2 2 4 2 5 3" xfId="36942" xr:uid="{00000000-0005-0000-0000-00001D6A0000}"/>
    <cellStyle name="Normal 4 2 2 4 2 6" xfId="5552" xr:uid="{00000000-0005-0000-0000-00001E6A0000}"/>
    <cellStyle name="Normal 4 2 2 4 2 6 2" xfId="18986" xr:uid="{00000000-0005-0000-0000-00001F6A0000}"/>
    <cellStyle name="Normal 4 2 2 4 2 6 2 2" xfId="45898" xr:uid="{00000000-0005-0000-0000-0000206A0000}"/>
    <cellStyle name="Normal 4 2 2 4 2 6 3" xfId="32464" xr:uid="{00000000-0005-0000-0000-0000216A0000}"/>
    <cellStyle name="Normal 4 2 2 4 2 7" xfId="14507" xr:uid="{00000000-0005-0000-0000-0000226A0000}"/>
    <cellStyle name="Normal 4 2 2 4 2 7 2" xfId="41419" xr:uid="{00000000-0005-0000-0000-0000236A0000}"/>
    <cellStyle name="Normal 4 2 2 4 2 8" xfId="27985" xr:uid="{00000000-0005-0000-0000-0000246A0000}"/>
    <cellStyle name="Normal 4 2 2 4 3" xfId="1297" xr:uid="{00000000-0005-0000-0000-0000256A0000}"/>
    <cellStyle name="Normal 4 2 2 4 3 2" xfId="2415" xr:uid="{00000000-0005-0000-0000-0000266A0000}"/>
    <cellStyle name="Normal 4 2 2 4 3 2 2" xfId="4652" xr:uid="{00000000-0005-0000-0000-0000276A0000}"/>
    <cellStyle name="Normal 4 2 2 4 3 2 2 2" xfId="13609" xr:uid="{00000000-0005-0000-0000-0000286A0000}"/>
    <cellStyle name="Normal 4 2 2 4 3 2 2 2 2" xfId="27043" xr:uid="{00000000-0005-0000-0000-0000296A0000}"/>
    <cellStyle name="Normal 4 2 2 4 3 2 2 2 2 2" xfId="53955" xr:uid="{00000000-0005-0000-0000-00002A6A0000}"/>
    <cellStyle name="Normal 4 2 2 4 3 2 2 2 3" xfId="40521" xr:uid="{00000000-0005-0000-0000-00002B6A0000}"/>
    <cellStyle name="Normal 4 2 2 4 3 2 2 3" xfId="9131" xr:uid="{00000000-0005-0000-0000-00002C6A0000}"/>
    <cellStyle name="Normal 4 2 2 4 3 2 2 3 2" xfId="22565" xr:uid="{00000000-0005-0000-0000-00002D6A0000}"/>
    <cellStyle name="Normal 4 2 2 4 3 2 2 3 2 2" xfId="49477" xr:uid="{00000000-0005-0000-0000-00002E6A0000}"/>
    <cellStyle name="Normal 4 2 2 4 3 2 2 3 3" xfId="36043" xr:uid="{00000000-0005-0000-0000-00002F6A0000}"/>
    <cellStyle name="Normal 4 2 2 4 3 2 2 4" xfId="18086" xr:uid="{00000000-0005-0000-0000-0000306A0000}"/>
    <cellStyle name="Normal 4 2 2 4 3 2 2 4 2" xfId="44998" xr:uid="{00000000-0005-0000-0000-0000316A0000}"/>
    <cellStyle name="Normal 4 2 2 4 3 2 2 5" xfId="31564" xr:uid="{00000000-0005-0000-0000-0000326A0000}"/>
    <cellStyle name="Normal 4 2 2 4 3 2 3" xfId="11372" xr:uid="{00000000-0005-0000-0000-0000336A0000}"/>
    <cellStyle name="Normal 4 2 2 4 3 2 3 2" xfId="24806" xr:uid="{00000000-0005-0000-0000-0000346A0000}"/>
    <cellStyle name="Normal 4 2 2 4 3 2 3 2 2" xfId="51718" xr:uid="{00000000-0005-0000-0000-0000356A0000}"/>
    <cellStyle name="Normal 4 2 2 4 3 2 3 3" xfId="38284" xr:uid="{00000000-0005-0000-0000-0000366A0000}"/>
    <cellStyle name="Normal 4 2 2 4 3 2 4" xfId="6894" xr:uid="{00000000-0005-0000-0000-0000376A0000}"/>
    <cellStyle name="Normal 4 2 2 4 3 2 4 2" xfId="20328" xr:uid="{00000000-0005-0000-0000-0000386A0000}"/>
    <cellStyle name="Normal 4 2 2 4 3 2 4 2 2" xfId="47240" xr:uid="{00000000-0005-0000-0000-0000396A0000}"/>
    <cellStyle name="Normal 4 2 2 4 3 2 4 3" xfId="33806" xr:uid="{00000000-0005-0000-0000-00003A6A0000}"/>
    <cellStyle name="Normal 4 2 2 4 3 2 5" xfId="15849" xr:uid="{00000000-0005-0000-0000-00003B6A0000}"/>
    <cellStyle name="Normal 4 2 2 4 3 2 5 2" xfId="42761" xr:uid="{00000000-0005-0000-0000-00003C6A0000}"/>
    <cellStyle name="Normal 4 2 2 4 3 2 6" xfId="29327" xr:uid="{00000000-0005-0000-0000-00003D6A0000}"/>
    <cellStyle name="Normal 4 2 2 4 3 3" xfId="3534" xr:uid="{00000000-0005-0000-0000-00003E6A0000}"/>
    <cellStyle name="Normal 4 2 2 4 3 3 2" xfId="12491" xr:uid="{00000000-0005-0000-0000-00003F6A0000}"/>
    <cellStyle name="Normal 4 2 2 4 3 3 2 2" xfId="25925" xr:uid="{00000000-0005-0000-0000-0000406A0000}"/>
    <cellStyle name="Normal 4 2 2 4 3 3 2 2 2" xfId="52837" xr:uid="{00000000-0005-0000-0000-0000416A0000}"/>
    <cellStyle name="Normal 4 2 2 4 3 3 2 3" xfId="39403" xr:uid="{00000000-0005-0000-0000-0000426A0000}"/>
    <cellStyle name="Normal 4 2 2 4 3 3 3" xfId="8013" xr:uid="{00000000-0005-0000-0000-0000436A0000}"/>
    <cellStyle name="Normal 4 2 2 4 3 3 3 2" xfId="21447" xr:uid="{00000000-0005-0000-0000-0000446A0000}"/>
    <cellStyle name="Normal 4 2 2 4 3 3 3 2 2" xfId="48359" xr:uid="{00000000-0005-0000-0000-0000456A0000}"/>
    <cellStyle name="Normal 4 2 2 4 3 3 3 3" xfId="34925" xr:uid="{00000000-0005-0000-0000-0000466A0000}"/>
    <cellStyle name="Normal 4 2 2 4 3 3 4" xfId="16968" xr:uid="{00000000-0005-0000-0000-0000476A0000}"/>
    <cellStyle name="Normal 4 2 2 4 3 3 4 2" xfId="43880" xr:uid="{00000000-0005-0000-0000-0000486A0000}"/>
    <cellStyle name="Normal 4 2 2 4 3 3 5" xfId="30446" xr:uid="{00000000-0005-0000-0000-0000496A0000}"/>
    <cellStyle name="Normal 4 2 2 4 3 4" xfId="10254" xr:uid="{00000000-0005-0000-0000-00004A6A0000}"/>
    <cellStyle name="Normal 4 2 2 4 3 4 2" xfId="23688" xr:uid="{00000000-0005-0000-0000-00004B6A0000}"/>
    <cellStyle name="Normal 4 2 2 4 3 4 2 2" xfId="50600" xr:uid="{00000000-0005-0000-0000-00004C6A0000}"/>
    <cellStyle name="Normal 4 2 2 4 3 4 3" xfId="37166" xr:uid="{00000000-0005-0000-0000-00004D6A0000}"/>
    <cellStyle name="Normal 4 2 2 4 3 5" xfId="5776" xr:uid="{00000000-0005-0000-0000-00004E6A0000}"/>
    <cellStyle name="Normal 4 2 2 4 3 5 2" xfId="19210" xr:uid="{00000000-0005-0000-0000-00004F6A0000}"/>
    <cellStyle name="Normal 4 2 2 4 3 5 2 2" xfId="46122" xr:uid="{00000000-0005-0000-0000-0000506A0000}"/>
    <cellStyle name="Normal 4 2 2 4 3 5 3" xfId="32688" xr:uid="{00000000-0005-0000-0000-0000516A0000}"/>
    <cellStyle name="Normal 4 2 2 4 3 6" xfId="14731" xr:uid="{00000000-0005-0000-0000-0000526A0000}"/>
    <cellStyle name="Normal 4 2 2 4 3 6 2" xfId="41643" xr:uid="{00000000-0005-0000-0000-0000536A0000}"/>
    <cellStyle name="Normal 4 2 2 4 3 7" xfId="28209" xr:uid="{00000000-0005-0000-0000-0000546A0000}"/>
    <cellStyle name="Normal 4 2 2 4 4" xfId="1520" xr:uid="{00000000-0005-0000-0000-0000556A0000}"/>
    <cellStyle name="Normal 4 2 2 4 4 2" xfId="2638" xr:uid="{00000000-0005-0000-0000-0000566A0000}"/>
    <cellStyle name="Normal 4 2 2 4 4 2 2" xfId="4875" xr:uid="{00000000-0005-0000-0000-0000576A0000}"/>
    <cellStyle name="Normal 4 2 2 4 4 2 2 2" xfId="13832" xr:uid="{00000000-0005-0000-0000-0000586A0000}"/>
    <cellStyle name="Normal 4 2 2 4 4 2 2 2 2" xfId="27266" xr:uid="{00000000-0005-0000-0000-0000596A0000}"/>
    <cellStyle name="Normal 4 2 2 4 4 2 2 2 2 2" xfId="54178" xr:uid="{00000000-0005-0000-0000-00005A6A0000}"/>
    <cellStyle name="Normal 4 2 2 4 4 2 2 2 3" xfId="40744" xr:uid="{00000000-0005-0000-0000-00005B6A0000}"/>
    <cellStyle name="Normal 4 2 2 4 4 2 2 3" xfId="9354" xr:uid="{00000000-0005-0000-0000-00005C6A0000}"/>
    <cellStyle name="Normal 4 2 2 4 4 2 2 3 2" xfId="22788" xr:uid="{00000000-0005-0000-0000-00005D6A0000}"/>
    <cellStyle name="Normal 4 2 2 4 4 2 2 3 2 2" xfId="49700" xr:uid="{00000000-0005-0000-0000-00005E6A0000}"/>
    <cellStyle name="Normal 4 2 2 4 4 2 2 3 3" xfId="36266" xr:uid="{00000000-0005-0000-0000-00005F6A0000}"/>
    <cellStyle name="Normal 4 2 2 4 4 2 2 4" xfId="18309" xr:uid="{00000000-0005-0000-0000-0000606A0000}"/>
    <cellStyle name="Normal 4 2 2 4 4 2 2 4 2" xfId="45221" xr:uid="{00000000-0005-0000-0000-0000616A0000}"/>
    <cellStyle name="Normal 4 2 2 4 4 2 2 5" xfId="31787" xr:uid="{00000000-0005-0000-0000-0000626A0000}"/>
    <cellStyle name="Normal 4 2 2 4 4 2 3" xfId="11595" xr:uid="{00000000-0005-0000-0000-0000636A0000}"/>
    <cellStyle name="Normal 4 2 2 4 4 2 3 2" xfId="25029" xr:uid="{00000000-0005-0000-0000-0000646A0000}"/>
    <cellStyle name="Normal 4 2 2 4 4 2 3 2 2" xfId="51941" xr:uid="{00000000-0005-0000-0000-0000656A0000}"/>
    <cellStyle name="Normal 4 2 2 4 4 2 3 3" xfId="38507" xr:uid="{00000000-0005-0000-0000-0000666A0000}"/>
    <cellStyle name="Normal 4 2 2 4 4 2 4" xfId="7117" xr:uid="{00000000-0005-0000-0000-0000676A0000}"/>
    <cellStyle name="Normal 4 2 2 4 4 2 4 2" xfId="20551" xr:uid="{00000000-0005-0000-0000-0000686A0000}"/>
    <cellStyle name="Normal 4 2 2 4 4 2 4 2 2" xfId="47463" xr:uid="{00000000-0005-0000-0000-0000696A0000}"/>
    <cellStyle name="Normal 4 2 2 4 4 2 4 3" xfId="34029" xr:uid="{00000000-0005-0000-0000-00006A6A0000}"/>
    <cellStyle name="Normal 4 2 2 4 4 2 5" xfId="16072" xr:uid="{00000000-0005-0000-0000-00006B6A0000}"/>
    <cellStyle name="Normal 4 2 2 4 4 2 5 2" xfId="42984" xr:uid="{00000000-0005-0000-0000-00006C6A0000}"/>
    <cellStyle name="Normal 4 2 2 4 4 2 6" xfId="29550" xr:uid="{00000000-0005-0000-0000-00006D6A0000}"/>
    <cellStyle name="Normal 4 2 2 4 4 3" xfId="3757" xr:uid="{00000000-0005-0000-0000-00006E6A0000}"/>
    <cellStyle name="Normal 4 2 2 4 4 3 2" xfId="12714" xr:uid="{00000000-0005-0000-0000-00006F6A0000}"/>
    <cellStyle name="Normal 4 2 2 4 4 3 2 2" xfId="26148" xr:uid="{00000000-0005-0000-0000-0000706A0000}"/>
    <cellStyle name="Normal 4 2 2 4 4 3 2 2 2" xfId="53060" xr:uid="{00000000-0005-0000-0000-0000716A0000}"/>
    <cellStyle name="Normal 4 2 2 4 4 3 2 3" xfId="39626" xr:uid="{00000000-0005-0000-0000-0000726A0000}"/>
    <cellStyle name="Normal 4 2 2 4 4 3 3" xfId="8236" xr:uid="{00000000-0005-0000-0000-0000736A0000}"/>
    <cellStyle name="Normal 4 2 2 4 4 3 3 2" xfId="21670" xr:uid="{00000000-0005-0000-0000-0000746A0000}"/>
    <cellStyle name="Normal 4 2 2 4 4 3 3 2 2" xfId="48582" xr:uid="{00000000-0005-0000-0000-0000756A0000}"/>
    <cellStyle name="Normal 4 2 2 4 4 3 3 3" xfId="35148" xr:uid="{00000000-0005-0000-0000-0000766A0000}"/>
    <cellStyle name="Normal 4 2 2 4 4 3 4" xfId="17191" xr:uid="{00000000-0005-0000-0000-0000776A0000}"/>
    <cellStyle name="Normal 4 2 2 4 4 3 4 2" xfId="44103" xr:uid="{00000000-0005-0000-0000-0000786A0000}"/>
    <cellStyle name="Normal 4 2 2 4 4 3 5" xfId="30669" xr:uid="{00000000-0005-0000-0000-0000796A0000}"/>
    <cellStyle name="Normal 4 2 2 4 4 4" xfId="10477" xr:uid="{00000000-0005-0000-0000-00007A6A0000}"/>
    <cellStyle name="Normal 4 2 2 4 4 4 2" xfId="23911" xr:uid="{00000000-0005-0000-0000-00007B6A0000}"/>
    <cellStyle name="Normal 4 2 2 4 4 4 2 2" xfId="50823" xr:uid="{00000000-0005-0000-0000-00007C6A0000}"/>
    <cellStyle name="Normal 4 2 2 4 4 4 3" xfId="37389" xr:uid="{00000000-0005-0000-0000-00007D6A0000}"/>
    <cellStyle name="Normal 4 2 2 4 4 5" xfId="5999" xr:uid="{00000000-0005-0000-0000-00007E6A0000}"/>
    <cellStyle name="Normal 4 2 2 4 4 5 2" xfId="19433" xr:uid="{00000000-0005-0000-0000-00007F6A0000}"/>
    <cellStyle name="Normal 4 2 2 4 4 5 2 2" xfId="46345" xr:uid="{00000000-0005-0000-0000-0000806A0000}"/>
    <cellStyle name="Normal 4 2 2 4 4 5 3" xfId="32911" xr:uid="{00000000-0005-0000-0000-0000816A0000}"/>
    <cellStyle name="Normal 4 2 2 4 4 6" xfId="14954" xr:uid="{00000000-0005-0000-0000-0000826A0000}"/>
    <cellStyle name="Normal 4 2 2 4 4 6 2" xfId="41866" xr:uid="{00000000-0005-0000-0000-0000836A0000}"/>
    <cellStyle name="Normal 4 2 2 4 4 7" xfId="28432" xr:uid="{00000000-0005-0000-0000-0000846A0000}"/>
    <cellStyle name="Normal 4 2 2 4 5" xfId="1968" xr:uid="{00000000-0005-0000-0000-0000856A0000}"/>
    <cellStyle name="Normal 4 2 2 4 5 2" xfId="4205" xr:uid="{00000000-0005-0000-0000-0000866A0000}"/>
    <cellStyle name="Normal 4 2 2 4 5 2 2" xfId="13162" xr:uid="{00000000-0005-0000-0000-0000876A0000}"/>
    <cellStyle name="Normal 4 2 2 4 5 2 2 2" xfId="26596" xr:uid="{00000000-0005-0000-0000-0000886A0000}"/>
    <cellStyle name="Normal 4 2 2 4 5 2 2 2 2" xfId="53508" xr:uid="{00000000-0005-0000-0000-0000896A0000}"/>
    <cellStyle name="Normal 4 2 2 4 5 2 2 3" xfId="40074" xr:uid="{00000000-0005-0000-0000-00008A6A0000}"/>
    <cellStyle name="Normal 4 2 2 4 5 2 3" xfId="8684" xr:uid="{00000000-0005-0000-0000-00008B6A0000}"/>
    <cellStyle name="Normal 4 2 2 4 5 2 3 2" xfId="22118" xr:uid="{00000000-0005-0000-0000-00008C6A0000}"/>
    <cellStyle name="Normal 4 2 2 4 5 2 3 2 2" xfId="49030" xr:uid="{00000000-0005-0000-0000-00008D6A0000}"/>
    <cellStyle name="Normal 4 2 2 4 5 2 3 3" xfId="35596" xr:uid="{00000000-0005-0000-0000-00008E6A0000}"/>
    <cellStyle name="Normal 4 2 2 4 5 2 4" xfId="17639" xr:uid="{00000000-0005-0000-0000-00008F6A0000}"/>
    <cellStyle name="Normal 4 2 2 4 5 2 4 2" xfId="44551" xr:uid="{00000000-0005-0000-0000-0000906A0000}"/>
    <cellStyle name="Normal 4 2 2 4 5 2 5" xfId="31117" xr:uid="{00000000-0005-0000-0000-0000916A0000}"/>
    <cellStyle name="Normal 4 2 2 4 5 3" xfId="10925" xr:uid="{00000000-0005-0000-0000-0000926A0000}"/>
    <cellStyle name="Normal 4 2 2 4 5 3 2" xfId="24359" xr:uid="{00000000-0005-0000-0000-0000936A0000}"/>
    <cellStyle name="Normal 4 2 2 4 5 3 2 2" xfId="51271" xr:uid="{00000000-0005-0000-0000-0000946A0000}"/>
    <cellStyle name="Normal 4 2 2 4 5 3 3" xfId="37837" xr:uid="{00000000-0005-0000-0000-0000956A0000}"/>
    <cellStyle name="Normal 4 2 2 4 5 4" xfId="6447" xr:uid="{00000000-0005-0000-0000-0000966A0000}"/>
    <cellStyle name="Normal 4 2 2 4 5 4 2" xfId="19881" xr:uid="{00000000-0005-0000-0000-0000976A0000}"/>
    <cellStyle name="Normal 4 2 2 4 5 4 2 2" xfId="46793" xr:uid="{00000000-0005-0000-0000-0000986A0000}"/>
    <cellStyle name="Normal 4 2 2 4 5 4 3" xfId="33359" xr:uid="{00000000-0005-0000-0000-0000996A0000}"/>
    <cellStyle name="Normal 4 2 2 4 5 5" xfId="15402" xr:uid="{00000000-0005-0000-0000-00009A6A0000}"/>
    <cellStyle name="Normal 4 2 2 4 5 5 2" xfId="42314" xr:uid="{00000000-0005-0000-0000-00009B6A0000}"/>
    <cellStyle name="Normal 4 2 2 4 5 6" xfId="28880" xr:uid="{00000000-0005-0000-0000-00009C6A0000}"/>
    <cellStyle name="Normal 4 2 2 4 6" xfId="3087" xr:uid="{00000000-0005-0000-0000-00009D6A0000}"/>
    <cellStyle name="Normal 4 2 2 4 6 2" xfId="12044" xr:uid="{00000000-0005-0000-0000-00009E6A0000}"/>
    <cellStyle name="Normal 4 2 2 4 6 2 2" xfId="25478" xr:uid="{00000000-0005-0000-0000-00009F6A0000}"/>
    <cellStyle name="Normal 4 2 2 4 6 2 2 2" xfId="52390" xr:uid="{00000000-0005-0000-0000-0000A06A0000}"/>
    <cellStyle name="Normal 4 2 2 4 6 2 3" xfId="38956" xr:uid="{00000000-0005-0000-0000-0000A16A0000}"/>
    <cellStyle name="Normal 4 2 2 4 6 3" xfId="7566" xr:uid="{00000000-0005-0000-0000-0000A26A0000}"/>
    <cellStyle name="Normal 4 2 2 4 6 3 2" xfId="21000" xr:uid="{00000000-0005-0000-0000-0000A36A0000}"/>
    <cellStyle name="Normal 4 2 2 4 6 3 2 2" xfId="47912" xr:uid="{00000000-0005-0000-0000-0000A46A0000}"/>
    <cellStyle name="Normal 4 2 2 4 6 3 3" xfId="34478" xr:uid="{00000000-0005-0000-0000-0000A56A0000}"/>
    <cellStyle name="Normal 4 2 2 4 6 4" xfId="16521" xr:uid="{00000000-0005-0000-0000-0000A66A0000}"/>
    <cellStyle name="Normal 4 2 2 4 6 4 2" xfId="43433" xr:uid="{00000000-0005-0000-0000-0000A76A0000}"/>
    <cellStyle name="Normal 4 2 2 4 6 5" xfId="29999" xr:uid="{00000000-0005-0000-0000-0000A86A0000}"/>
    <cellStyle name="Normal 4 2 2 4 7" xfId="9807" xr:uid="{00000000-0005-0000-0000-0000A96A0000}"/>
    <cellStyle name="Normal 4 2 2 4 7 2" xfId="23241" xr:uid="{00000000-0005-0000-0000-0000AA6A0000}"/>
    <cellStyle name="Normal 4 2 2 4 7 2 2" xfId="50153" xr:uid="{00000000-0005-0000-0000-0000AB6A0000}"/>
    <cellStyle name="Normal 4 2 2 4 7 3" xfId="36719" xr:uid="{00000000-0005-0000-0000-0000AC6A0000}"/>
    <cellStyle name="Normal 4 2 2 4 8" xfId="5329" xr:uid="{00000000-0005-0000-0000-0000AD6A0000}"/>
    <cellStyle name="Normal 4 2 2 4 8 2" xfId="18763" xr:uid="{00000000-0005-0000-0000-0000AE6A0000}"/>
    <cellStyle name="Normal 4 2 2 4 8 2 2" xfId="45675" xr:uid="{00000000-0005-0000-0000-0000AF6A0000}"/>
    <cellStyle name="Normal 4 2 2 4 8 3" xfId="32241" xr:uid="{00000000-0005-0000-0000-0000B06A0000}"/>
    <cellStyle name="Normal 4 2 2 4 9" xfId="14284" xr:uid="{00000000-0005-0000-0000-0000B16A0000}"/>
    <cellStyle name="Normal 4 2 2 4 9 2" xfId="41196" xr:uid="{00000000-0005-0000-0000-0000B26A0000}"/>
    <cellStyle name="Normal 4 2 2 5" xfId="732" xr:uid="{00000000-0005-0000-0000-0000B36A0000}"/>
    <cellStyle name="Normal 4 2 2 5 10" xfId="27690" xr:uid="{00000000-0005-0000-0000-0000B46A0000}"/>
    <cellStyle name="Normal 4 2 2 5 2" xfId="1000" xr:uid="{00000000-0005-0000-0000-0000B56A0000}"/>
    <cellStyle name="Normal 4 2 2 5 2 2" xfId="1671" xr:uid="{00000000-0005-0000-0000-0000B66A0000}"/>
    <cellStyle name="Normal 4 2 2 5 2 2 2" xfId="2789" xr:uid="{00000000-0005-0000-0000-0000B76A0000}"/>
    <cellStyle name="Normal 4 2 2 5 2 2 2 2" xfId="5026" xr:uid="{00000000-0005-0000-0000-0000B86A0000}"/>
    <cellStyle name="Normal 4 2 2 5 2 2 2 2 2" xfId="13983" xr:uid="{00000000-0005-0000-0000-0000B96A0000}"/>
    <cellStyle name="Normal 4 2 2 5 2 2 2 2 2 2" xfId="27417" xr:uid="{00000000-0005-0000-0000-0000BA6A0000}"/>
    <cellStyle name="Normal 4 2 2 5 2 2 2 2 2 2 2" xfId="54329" xr:uid="{00000000-0005-0000-0000-0000BB6A0000}"/>
    <cellStyle name="Normal 4 2 2 5 2 2 2 2 2 3" xfId="40895" xr:uid="{00000000-0005-0000-0000-0000BC6A0000}"/>
    <cellStyle name="Normal 4 2 2 5 2 2 2 2 3" xfId="9505" xr:uid="{00000000-0005-0000-0000-0000BD6A0000}"/>
    <cellStyle name="Normal 4 2 2 5 2 2 2 2 3 2" xfId="22939" xr:uid="{00000000-0005-0000-0000-0000BE6A0000}"/>
    <cellStyle name="Normal 4 2 2 5 2 2 2 2 3 2 2" xfId="49851" xr:uid="{00000000-0005-0000-0000-0000BF6A0000}"/>
    <cellStyle name="Normal 4 2 2 5 2 2 2 2 3 3" xfId="36417" xr:uid="{00000000-0005-0000-0000-0000C06A0000}"/>
    <cellStyle name="Normal 4 2 2 5 2 2 2 2 4" xfId="18460" xr:uid="{00000000-0005-0000-0000-0000C16A0000}"/>
    <cellStyle name="Normal 4 2 2 5 2 2 2 2 4 2" xfId="45372" xr:uid="{00000000-0005-0000-0000-0000C26A0000}"/>
    <cellStyle name="Normal 4 2 2 5 2 2 2 2 5" xfId="31938" xr:uid="{00000000-0005-0000-0000-0000C36A0000}"/>
    <cellStyle name="Normal 4 2 2 5 2 2 2 3" xfId="11746" xr:uid="{00000000-0005-0000-0000-0000C46A0000}"/>
    <cellStyle name="Normal 4 2 2 5 2 2 2 3 2" xfId="25180" xr:uid="{00000000-0005-0000-0000-0000C56A0000}"/>
    <cellStyle name="Normal 4 2 2 5 2 2 2 3 2 2" xfId="52092" xr:uid="{00000000-0005-0000-0000-0000C66A0000}"/>
    <cellStyle name="Normal 4 2 2 5 2 2 2 3 3" xfId="38658" xr:uid="{00000000-0005-0000-0000-0000C76A0000}"/>
    <cellStyle name="Normal 4 2 2 5 2 2 2 4" xfId="7268" xr:uid="{00000000-0005-0000-0000-0000C86A0000}"/>
    <cellStyle name="Normal 4 2 2 5 2 2 2 4 2" xfId="20702" xr:uid="{00000000-0005-0000-0000-0000C96A0000}"/>
    <cellStyle name="Normal 4 2 2 5 2 2 2 4 2 2" xfId="47614" xr:uid="{00000000-0005-0000-0000-0000CA6A0000}"/>
    <cellStyle name="Normal 4 2 2 5 2 2 2 4 3" xfId="34180" xr:uid="{00000000-0005-0000-0000-0000CB6A0000}"/>
    <cellStyle name="Normal 4 2 2 5 2 2 2 5" xfId="16223" xr:uid="{00000000-0005-0000-0000-0000CC6A0000}"/>
    <cellStyle name="Normal 4 2 2 5 2 2 2 5 2" xfId="43135" xr:uid="{00000000-0005-0000-0000-0000CD6A0000}"/>
    <cellStyle name="Normal 4 2 2 5 2 2 2 6" xfId="29701" xr:uid="{00000000-0005-0000-0000-0000CE6A0000}"/>
    <cellStyle name="Normal 4 2 2 5 2 2 3" xfId="3908" xr:uid="{00000000-0005-0000-0000-0000CF6A0000}"/>
    <cellStyle name="Normal 4 2 2 5 2 2 3 2" xfId="12865" xr:uid="{00000000-0005-0000-0000-0000D06A0000}"/>
    <cellStyle name="Normal 4 2 2 5 2 2 3 2 2" xfId="26299" xr:uid="{00000000-0005-0000-0000-0000D16A0000}"/>
    <cellStyle name="Normal 4 2 2 5 2 2 3 2 2 2" xfId="53211" xr:uid="{00000000-0005-0000-0000-0000D26A0000}"/>
    <cellStyle name="Normal 4 2 2 5 2 2 3 2 3" xfId="39777" xr:uid="{00000000-0005-0000-0000-0000D36A0000}"/>
    <cellStyle name="Normal 4 2 2 5 2 2 3 3" xfId="8387" xr:uid="{00000000-0005-0000-0000-0000D46A0000}"/>
    <cellStyle name="Normal 4 2 2 5 2 2 3 3 2" xfId="21821" xr:uid="{00000000-0005-0000-0000-0000D56A0000}"/>
    <cellStyle name="Normal 4 2 2 5 2 2 3 3 2 2" xfId="48733" xr:uid="{00000000-0005-0000-0000-0000D66A0000}"/>
    <cellStyle name="Normal 4 2 2 5 2 2 3 3 3" xfId="35299" xr:uid="{00000000-0005-0000-0000-0000D76A0000}"/>
    <cellStyle name="Normal 4 2 2 5 2 2 3 4" xfId="17342" xr:uid="{00000000-0005-0000-0000-0000D86A0000}"/>
    <cellStyle name="Normal 4 2 2 5 2 2 3 4 2" xfId="44254" xr:uid="{00000000-0005-0000-0000-0000D96A0000}"/>
    <cellStyle name="Normal 4 2 2 5 2 2 3 5" xfId="30820" xr:uid="{00000000-0005-0000-0000-0000DA6A0000}"/>
    <cellStyle name="Normal 4 2 2 5 2 2 4" xfId="10628" xr:uid="{00000000-0005-0000-0000-0000DB6A0000}"/>
    <cellStyle name="Normal 4 2 2 5 2 2 4 2" xfId="24062" xr:uid="{00000000-0005-0000-0000-0000DC6A0000}"/>
    <cellStyle name="Normal 4 2 2 5 2 2 4 2 2" xfId="50974" xr:uid="{00000000-0005-0000-0000-0000DD6A0000}"/>
    <cellStyle name="Normal 4 2 2 5 2 2 4 3" xfId="37540" xr:uid="{00000000-0005-0000-0000-0000DE6A0000}"/>
    <cellStyle name="Normal 4 2 2 5 2 2 5" xfId="6150" xr:uid="{00000000-0005-0000-0000-0000DF6A0000}"/>
    <cellStyle name="Normal 4 2 2 5 2 2 5 2" xfId="19584" xr:uid="{00000000-0005-0000-0000-0000E06A0000}"/>
    <cellStyle name="Normal 4 2 2 5 2 2 5 2 2" xfId="46496" xr:uid="{00000000-0005-0000-0000-0000E16A0000}"/>
    <cellStyle name="Normal 4 2 2 5 2 2 5 3" xfId="33062" xr:uid="{00000000-0005-0000-0000-0000E26A0000}"/>
    <cellStyle name="Normal 4 2 2 5 2 2 6" xfId="15105" xr:uid="{00000000-0005-0000-0000-0000E36A0000}"/>
    <cellStyle name="Normal 4 2 2 5 2 2 6 2" xfId="42017" xr:uid="{00000000-0005-0000-0000-0000E46A0000}"/>
    <cellStyle name="Normal 4 2 2 5 2 2 7" xfId="28583" xr:uid="{00000000-0005-0000-0000-0000E56A0000}"/>
    <cellStyle name="Normal 4 2 2 5 2 3" xfId="2119" xr:uid="{00000000-0005-0000-0000-0000E66A0000}"/>
    <cellStyle name="Normal 4 2 2 5 2 3 2" xfId="4356" xr:uid="{00000000-0005-0000-0000-0000E76A0000}"/>
    <cellStyle name="Normal 4 2 2 5 2 3 2 2" xfId="13313" xr:uid="{00000000-0005-0000-0000-0000E86A0000}"/>
    <cellStyle name="Normal 4 2 2 5 2 3 2 2 2" xfId="26747" xr:uid="{00000000-0005-0000-0000-0000E96A0000}"/>
    <cellStyle name="Normal 4 2 2 5 2 3 2 2 2 2" xfId="53659" xr:uid="{00000000-0005-0000-0000-0000EA6A0000}"/>
    <cellStyle name="Normal 4 2 2 5 2 3 2 2 3" xfId="40225" xr:uid="{00000000-0005-0000-0000-0000EB6A0000}"/>
    <cellStyle name="Normal 4 2 2 5 2 3 2 3" xfId="8835" xr:uid="{00000000-0005-0000-0000-0000EC6A0000}"/>
    <cellStyle name="Normal 4 2 2 5 2 3 2 3 2" xfId="22269" xr:uid="{00000000-0005-0000-0000-0000ED6A0000}"/>
    <cellStyle name="Normal 4 2 2 5 2 3 2 3 2 2" xfId="49181" xr:uid="{00000000-0005-0000-0000-0000EE6A0000}"/>
    <cellStyle name="Normal 4 2 2 5 2 3 2 3 3" xfId="35747" xr:uid="{00000000-0005-0000-0000-0000EF6A0000}"/>
    <cellStyle name="Normal 4 2 2 5 2 3 2 4" xfId="17790" xr:uid="{00000000-0005-0000-0000-0000F06A0000}"/>
    <cellStyle name="Normal 4 2 2 5 2 3 2 4 2" xfId="44702" xr:uid="{00000000-0005-0000-0000-0000F16A0000}"/>
    <cellStyle name="Normal 4 2 2 5 2 3 2 5" xfId="31268" xr:uid="{00000000-0005-0000-0000-0000F26A0000}"/>
    <cellStyle name="Normal 4 2 2 5 2 3 3" xfId="11076" xr:uid="{00000000-0005-0000-0000-0000F36A0000}"/>
    <cellStyle name="Normal 4 2 2 5 2 3 3 2" xfId="24510" xr:uid="{00000000-0005-0000-0000-0000F46A0000}"/>
    <cellStyle name="Normal 4 2 2 5 2 3 3 2 2" xfId="51422" xr:uid="{00000000-0005-0000-0000-0000F56A0000}"/>
    <cellStyle name="Normal 4 2 2 5 2 3 3 3" xfId="37988" xr:uid="{00000000-0005-0000-0000-0000F66A0000}"/>
    <cellStyle name="Normal 4 2 2 5 2 3 4" xfId="6598" xr:uid="{00000000-0005-0000-0000-0000F76A0000}"/>
    <cellStyle name="Normal 4 2 2 5 2 3 4 2" xfId="20032" xr:uid="{00000000-0005-0000-0000-0000F86A0000}"/>
    <cellStyle name="Normal 4 2 2 5 2 3 4 2 2" xfId="46944" xr:uid="{00000000-0005-0000-0000-0000F96A0000}"/>
    <cellStyle name="Normal 4 2 2 5 2 3 4 3" xfId="33510" xr:uid="{00000000-0005-0000-0000-0000FA6A0000}"/>
    <cellStyle name="Normal 4 2 2 5 2 3 5" xfId="15553" xr:uid="{00000000-0005-0000-0000-0000FB6A0000}"/>
    <cellStyle name="Normal 4 2 2 5 2 3 5 2" xfId="42465" xr:uid="{00000000-0005-0000-0000-0000FC6A0000}"/>
    <cellStyle name="Normal 4 2 2 5 2 3 6" xfId="29031" xr:uid="{00000000-0005-0000-0000-0000FD6A0000}"/>
    <cellStyle name="Normal 4 2 2 5 2 4" xfId="3238" xr:uid="{00000000-0005-0000-0000-0000FE6A0000}"/>
    <cellStyle name="Normal 4 2 2 5 2 4 2" xfId="12195" xr:uid="{00000000-0005-0000-0000-0000FF6A0000}"/>
    <cellStyle name="Normal 4 2 2 5 2 4 2 2" xfId="25629" xr:uid="{00000000-0005-0000-0000-0000006B0000}"/>
    <cellStyle name="Normal 4 2 2 5 2 4 2 2 2" xfId="52541" xr:uid="{00000000-0005-0000-0000-0000016B0000}"/>
    <cellStyle name="Normal 4 2 2 5 2 4 2 3" xfId="39107" xr:uid="{00000000-0005-0000-0000-0000026B0000}"/>
    <cellStyle name="Normal 4 2 2 5 2 4 3" xfId="7717" xr:uid="{00000000-0005-0000-0000-0000036B0000}"/>
    <cellStyle name="Normal 4 2 2 5 2 4 3 2" xfId="21151" xr:uid="{00000000-0005-0000-0000-0000046B0000}"/>
    <cellStyle name="Normal 4 2 2 5 2 4 3 2 2" xfId="48063" xr:uid="{00000000-0005-0000-0000-0000056B0000}"/>
    <cellStyle name="Normal 4 2 2 5 2 4 3 3" xfId="34629" xr:uid="{00000000-0005-0000-0000-0000066B0000}"/>
    <cellStyle name="Normal 4 2 2 5 2 4 4" xfId="16672" xr:uid="{00000000-0005-0000-0000-0000076B0000}"/>
    <cellStyle name="Normal 4 2 2 5 2 4 4 2" xfId="43584" xr:uid="{00000000-0005-0000-0000-0000086B0000}"/>
    <cellStyle name="Normal 4 2 2 5 2 4 5" xfId="30150" xr:uid="{00000000-0005-0000-0000-0000096B0000}"/>
    <cellStyle name="Normal 4 2 2 5 2 5" xfId="9958" xr:uid="{00000000-0005-0000-0000-00000A6B0000}"/>
    <cellStyle name="Normal 4 2 2 5 2 5 2" xfId="23392" xr:uid="{00000000-0005-0000-0000-00000B6B0000}"/>
    <cellStyle name="Normal 4 2 2 5 2 5 2 2" xfId="50304" xr:uid="{00000000-0005-0000-0000-00000C6B0000}"/>
    <cellStyle name="Normal 4 2 2 5 2 5 3" xfId="36870" xr:uid="{00000000-0005-0000-0000-00000D6B0000}"/>
    <cellStyle name="Normal 4 2 2 5 2 6" xfId="5480" xr:uid="{00000000-0005-0000-0000-00000E6B0000}"/>
    <cellStyle name="Normal 4 2 2 5 2 6 2" xfId="18914" xr:uid="{00000000-0005-0000-0000-00000F6B0000}"/>
    <cellStyle name="Normal 4 2 2 5 2 6 2 2" xfId="45826" xr:uid="{00000000-0005-0000-0000-0000106B0000}"/>
    <cellStyle name="Normal 4 2 2 5 2 6 3" xfId="32392" xr:uid="{00000000-0005-0000-0000-0000116B0000}"/>
    <cellStyle name="Normal 4 2 2 5 2 7" xfId="14435" xr:uid="{00000000-0005-0000-0000-0000126B0000}"/>
    <cellStyle name="Normal 4 2 2 5 2 7 2" xfId="41347" xr:uid="{00000000-0005-0000-0000-0000136B0000}"/>
    <cellStyle name="Normal 4 2 2 5 2 8" xfId="27913" xr:uid="{00000000-0005-0000-0000-0000146B0000}"/>
    <cellStyle name="Normal 4 2 2 5 3" xfId="1225" xr:uid="{00000000-0005-0000-0000-0000156B0000}"/>
    <cellStyle name="Normal 4 2 2 5 3 2" xfId="2343" xr:uid="{00000000-0005-0000-0000-0000166B0000}"/>
    <cellStyle name="Normal 4 2 2 5 3 2 2" xfId="4580" xr:uid="{00000000-0005-0000-0000-0000176B0000}"/>
    <cellStyle name="Normal 4 2 2 5 3 2 2 2" xfId="13537" xr:uid="{00000000-0005-0000-0000-0000186B0000}"/>
    <cellStyle name="Normal 4 2 2 5 3 2 2 2 2" xfId="26971" xr:uid="{00000000-0005-0000-0000-0000196B0000}"/>
    <cellStyle name="Normal 4 2 2 5 3 2 2 2 2 2" xfId="53883" xr:uid="{00000000-0005-0000-0000-00001A6B0000}"/>
    <cellStyle name="Normal 4 2 2 5 3 2 2 2 3" xfId="40449" xr:uid="{00000000-0005-0000-0000-00001B6B0000}"/>
    <cellStyle name="Normal 4 2 2 5 3 2 2 3" xfId="9059" xr:uid="{00000000-0005-0000-0000-00001C6B0000}"/>
    <cellStyle name="Normal 4 2 2 5 3 2 2 3 2" xfId="22493" xr:uid="{00000000-0005-0000-0000-00001D6B0000}"/>
    <cellStyle name="Normal 4 2 2 5 3 2 2 3 2 2" xfId="49405" xr:uid="{00000000-0005-0000-0000-00001E6B0000}"/>
    <cellStyle name="Normal 4 2 2 5 3 2 2 3 3" xfId="35971" xr:uid="{00000000-0005-0000-0000-00001F6B0000}"/>
    <cellStyle name="Normal 4 2 2 5 3 2 2 4" xfId="18014" xr:uid="{00000000-0005-0000-0000-0000206B0000}"/>
    <cellStyle name="Normal 4 2 2 5 3 2 2 4 2" xfId="44926" xr:uid="{00000000-0005-0000-0000-0000216B0000}"/>
    <cellStyle name="Normal 4 2 2 5 3 2 2 5" xfId="31492" xr:uid="{00000000-0005-0000-0000-0000226B0000}"/>
    <cellStyle name="Normal 4 2 2 5 3 2 3" xfId="11300" xr:uid="{00000000-0005-0000-0000-0000236B0000}"/>
    <cellStyle name="Normal 4 2 2 5 3 2 3 2" xfId="24734" xr:uid="{00000000-0005-0000-0000-0000246B0000}"/>
    <cellStyle name="Normal 4 2 2 5 3 2 3 2 2" xfId="51646" xr:uid="{00000000-0005-0000-0000-0000256B0000}"/>
    <cellStyle name="Normal 4 2 2 5 3 2 3 3" xfId="38212" xr:uid="{00000000-0005-0000-0000-0000266B0000}"/>
    <cellStyle name="Normal 4 2 2 5 3 2 4" xfId="6822" xr:uid="{00000000-0005-0000-0000-0000276B0000}"/>
    <cellStyle name="Normal 4 2 2 5 3 2 4 2" xfId="20256" xr:uid="{00000000-0005-0000-0000-0000286B0000}"/>
    <cellStyle name="Normal 4 2 2 5 3 2 4 2 2" xfId="47168" xr:uid="{00000000-0005-0000-0000-0000296B0000}"/>
    <cellStyle name="Normal 4 2 2 5 3 2 4 3" xfId="33734" xr:uid="{00000000-0005-0000-0000-00002A6B0000}"/>
    <cellStyle name="Normal 4 2 2 5 3 2 5" xfId="15777" xr:uid="{00000000-0005-0000-0000-00002B6B0000}"/>
    <cellStyle name="Normal 4 2 2 5 3 2 5 2" xfId="42689" xr:uid="{00000000-0005-0000-0000-00002C6B0000}"/>
    <cellStyle name="Normal 4 2 2 5 3 2 6" xfId="29255" xr:uid="{00000000-0005-0000-0000-00002D6B0000}"/>
    <cellStyle name="Normal 4 2 2 5 3 3" xfId="3462" xr:uid="{00000000-0005-0000-0000-00002E6B0000}"/>
    <cellStyle name="Normal 4 2 2 5 3 3 2" xfId="12419" xr:uid="{00000000-0005-0000-0000-00002F6B0000}"/>
    <cellStyle name="Normal 4 2 2 5 3 3 2 2" xfId="25853" xr:uid="{00000000-0005-0000-0000-0000306B0000}"/>
    <cellStyle name="Normal 4 2 2 5 3 3 2 2 2" xfId="52765" xr:uid="{00000000-0005-0000-0000-0000316B0000}"/>
    <cellStyle name="Normal 4 2 2 5 3 3 2 3" xfId="39331" xr:uid="{00000000-0005-0000-0000-0000326B0000}"/>
    <cellStyle name="Normal 4 2 2 5 3 3 3" xfId="7941" xr:uid="{00000000-0005-0000-0000-0000336B0000}"/>
    <cellStyle name="Normal 4 2 2 5 3 3 3 2" xfId="21375" xr:uid="{00000000-0005-0000-0000-0000346B0000}"/>
    <cellStyle name="Normal 4 2 2 5 3 3 3 2 2" xfId="48287" xr:uid="{00000000-0005-0000-0000-0000356B0000}"/>
    <cellStyle name="Normal 4 2 2 5 3 3 3 3" xfId="34853" xr:uid="{00000000-0005-0000-0000-0000366B0000}"/>
    <cellStyle name="Normal 4 2 2 5 3 3 4" xfId="16896" xr:uid="{00000000-0005-0000-0000-0000376B0000}"/>
    <cellStyle name="Normal 4 2 2 5 3 3 4 2" xfId="43808" xr:uid="{00000000-0005-0000-0000-0000386B0000}"/>
    <cellStyle name="Normal 4 2 2 5 3 3 5" xfId="30374" xr:uid="{00000000-0005-0000-0000-0000396B0000}"/>
    <cellStyle name="Normal 4 2 2 5 3 4" xfId="10182" xr:uid="{00000000-0005-0000-0000-00003A6B0000}"/>
    <cellStyle name="Normal 4 2 2 5 3 4 2" xfId="23616" xr:uid="{00000000-0005-0000-0000-00003B6B0000}"/>
    <cellStyle name="Normal 4 2 2 5 3 4 2 2" xfId="50528" xr:uid="{00000000-0005-0000-0000-00003C6B0000}"/>
    <cellStyle name="Normal 4 2 2 5 3 4 3" xfId="37094" xr:uid="{00000000-0005-0000-0000-00003D6B0000}"/>
    <cellStyle name="Normal 4 2 2 5 3 5" xfId="5704" xr:uid="{00000000-0005-0000-0000-00003E6B0000}"/>
    <cellStyle name="Normal 4 2 2 5 3 5 2" xfId="19138" xr:uid="{00000000-0005-0000-0000-00003F6B0000}"/>
    <cellStyle name="Normal 4 2 2 5 3 5 2 2" xfId="46050" xr:uid="{00000000-0005-0000-0000-0000406B0000}"/>
    <cellStyle name="Normal 4 2 2 5 3 5 3" xfId="32616" xr:uid="{00000000-0005-0000-0000-0000416B0000}"/>
    <cellStyle name="Normal 4 2 2 5 3 6" xfId="14659" xr:uid="{00000000-0005-0000-0000-0000426B0000}"/>
    <cellStyle name="Normal 4 2 2 5 3 6 2" xfId="41571" xr:uid="{00000000-0005-0000-0000-0000436B0000}"/>
    <cellStyle name="Normal 4 2 2 5 3 7" xfId="28137" xr:uid="{00000000-0005-0000-0000-0000446B0000}"/>
    <cellStyle name="Normal 4 2 2 5 4" xfId="1448" xr:uid="{00000000-0005-0000-0000-0000456B0000}"/>
    <cellStyle name="Normal 4 2 2 5 4 2" xfId="2566" xr:uid="{00000000-0005-0000-0000-0000466B0000}"/>
    <cellStyle name="Normal 4 2 2 5 4 2 2" xfId="4803" xr:uid="{00000000-0005-0000-0000-0000476B0000}"/>
    <cellStyle name="Normal 4 2 2 5 4 2 2 2" xfId="13760" xr:uid="{00000000-0005-0000-0000-0000486B0000}"/>
    <cellStyle name="Normal 4 2 2 5 4 2 2 2 2" xfId="27194" xr:uid="{00000000-0005-0000-0000-0000496B0000}"/>
    <cellStyle name="Normal 4 2 2 5 4 2 2 2 2 2" xfId="54106" xr:uid="{00000000-0005-0000-0000-00004A6B0000}"/>
    <cellStyle name="Normal 4 2 2 5 4 2 2 2 3" xfId="40672" xr:uid="{00000000-0005-0000-0000-00004B6B0000}"/>
    <cellStyle name="Normal 4 2 2 5 4 2 2 3" xfId="9282" xr:uid="{00000000-0005-0000-0000-00004C6B0000}"/>
    <cellStyle name="Normal 4 2 2 5 4 2 2 3 2" xfId="22716" xr:uid="{00000000-0005-0000-0000-00004D6B0000}"/>
    <cellStyle name="Normal 4 2 2 5 4 2 2 3 2 2" xfId="49628" xr:uid="{00000000-0005-0000-0000-00004E6B0000}"/>
    <cellStyle name="Normal 4 2 2 5 4 2 2 3 3" xfId="36194" xr:uid="{00000000-0005-0000-0000-00004F6B0000}"/>
    <cellStyle name="Normal 4 2 2 5 4 2 2 4" xfId="18237" xr:uid="{00000000-0005-0000-0000-0000506B0000}"/>
    <cellStyle name="Normal 4 2 2 5 4 2 2 4 2" xfId="45149" xr:uid="{00000000-0005-0000-0000-0000516B0000}"/>
    <cellStyle name="Normal 4 2 2 5 4 2 2 5" xfId="31715" xr:uid="{00000000-0005-0000-0000-0000526B0000}"/>
    <cellStyle name="Normal 4 2 2 5 4 2 3" xfId="11523" xr:uid="{00000000-0005-0000-0000-0000536B0000}"/>
    <cellStyle name="Normal 4 2 2 5 4 2 3 2" xfId="24957" xr:uid="{00000000-0005-0000-0000-0000546B0000}"/>
    <cellStyle name="Normal 4 2 2 5 4 2 3 2 2" xfId="51869" xr:uid="{00000000-0005-0000-0000-0000556B0000}"/>
    <cellStyle name="Normal 4 2 2 5 4 2 3 3" xfId="38435" xr:uid="{00000000-0005-0000-0000-0000566B0000}"/>
    <cellStyle name="Normal 4 2 2 5 4 2 4" xfId="7045" xr:uid="{00000000-0005-0000-0000-0000576B0000}"/>
    <cellStyle name="Normal 4 2 2 5 4 2 4 2" xfId="20479" xr:uid="{00000000-0005-0000-0000-0000586B0000}"/>
    <cellStyle name="Normal 4 2 2 5 4 2 4 2 2" xfId="47391" xr:uid="{00000000-0005-0000-0000-0000596B0000}"/>
    <cellStyle name="Normal 4 2 2 5 4 2 4 3" xfId="33957" xr:uid="{00000000-0005-0000-0000-00005A6B0000}"/>
    <cellStyle name="Normal 4 2 2 5 4 2 5" xfId="16000" xr:uid="{00000000-0005-0000-0000-00005B6B0000}"/>
    <cellStyle name="Normal 4 2 2 5 4 2 5 2" xfId="42912" xr:uid="{00000000-0005-0000-0000-00005C6B0000}"/>
    <cellStyle name="Normal 4 2 2 5 4 2 6" xfId="29478" xr:uid="{00000000-0005-0000-0000-00005D6B0000}"/>
    <cellStyle name="Normal 4 2 2 5 4 3" xfId="3685" xr:uid="{00000000-0005-0000-0000-00005E6B0000}"/>
    <cellStyle name="Normal 4 2 2 5 4 3 2" xfId="12642" xr:uid="{00000000-0005-0000-0000-00005F6B0000}"/>
    <cellStyle name="Normal 4 2 2 5 4 3 2 2" xfId="26076" xr:uid="{00000000-0005-0000-0000-0000606B0000}"/>
    <cellStyle name="Normal 4 2 2 5 4 3 2 2 2" xfId="52988" xr:uid="{00000000-0005-0000-0000-0000616B0000}"/>
    <cellStyle name="Normal 4 2 2 5 4 3 2 3" xfId="39554" xr:uid="{00000000-0005-0000-0000-0000626B0000}"/>
    <cellStyle name="Normal 4 2 2 5 4 3 3" xfId="8164" xr:uid="{00000000-0005-0000-0000-0000636B0000}"/>
    <cellStyle name="Normal 4 2 2 5 4 3 3 2" xfId="21598" xr:uid="{00000000-0005-0000-0000-0000646B0000}"/>
    <cellStyle name="Normal 4 2 2 5 4 3 3 2 2" xfId="48510" xr:uid="{00000000-0005-0000-0000-0000656B0000}"/>
    <cellStyle name="Normal 4 2 2 5 4 3 3 3" xfId="35076" xr:uid="{00000000-0005-0000-0000-0000666B0000}"/>
    <cellStyle name="Normal 4 2 2 5 4 3 4" xfId="17119" xr:uid="{00000000-0005-0000-0000-0000676B0000}"/>
    <cellStyle name="Normal 4 2 2 5 4 3 4 2" xfId="44031" xr:uid="{00000000-0005-0000-0000-0000686B0000}"/>
    <cellStyle name="Normal 4 2 2 5 4 3 5" xfId="30597" xr:uid="{00000000-0005-0000-0000-0000696B0000}"/>
    <cellStyle name="Normal 4 2 2 5 4 4" xfId="10405" xr:uid="{00000000-0005-0000-0000-00006A6B0000}"/>
    <cellStyle name="Normal 4 2 2 5 4 4 2" xfId="23839" xr:uid="{00000000-0005-0000-0000-00006B6B0000}"/>
    <cellStyle name="Normal 4 2 2 5 4 4 2 2" xfId="50751" xr:uid="{00000000-0005-0000-0000-00006C6B0000}"/>
    <cellStyle name="Normal 4 2 2 5 4 4 3" xfId="37317" xr:uid="{00000000-0005-0000-0000-00006D6B0000}"/>
    <cellStyle name="Normal 4 2 2 5 4 5" xfId="5927" xr:uid="{00000000-0005-0000-0000-00006E6B0000}"/>
    <cellStyle name="Normal 4 2 2 5 4 5 2" xfId="19361" xr:uid="{00000000-0005-0000-0000-00006F6B0000}"/>
    <cellStyle name="Normal 4 2 2 5 4 5 2 2" xfId="46273" xr:uid="{00000000-0005-0000-0000-0000706B0000}"/>
    <cellStyle name="Normal 4 2 2 5 4 5 3" xfId="32839" xr:uid="{00000000-0005-0000-0000-0000716B0000}"/>
    <cellStyle name="Normal 4 2 2 5 4 6" xfId="14882" xr:uid="{00000000-0005-0000-0000-0000726B0000}"/>
    <cellStyle name="Normal 4 2 2 5 4 6 2" xfId="41794" xr:uid="{00000000-0005-0000-0000-0000736B0000}"/>
    <cellStyle name="Normal 4 2 2 5 4 7" xfId="28360" xr:uid="{00000000-0005-0000-0000-0000746B0000}"/>
    <cellStyle name="Normal 4 2 2 5 5" xfId="1896" xr:uid="{00000000-0005-0000-0000-0000756B0000}"/>
    <cellStyle name="Normal 4 2 2 5 5 2" xfId="4133" xr:uid="{00000000-0005-0000-0000-0000766B0000}"/>
    <cellStyle name="Normal 4 2 2 5 5 2 2" xfId="13090" xr:uid="{00000000-0005-0000-0000-0000776B0000}"/>
    <cellStyle name="Normal 4 2 2 5 5 2 2 2" xfId="26524" xr:uid="{00000000-0005-0000-0000-0000786B0000}"/>
    <cellStyle name="Normal 4 2 2 5 5 2 2 2 2" xfId="53436" xr:uid="{00000000-0005-0000-0000-0000796B0000}"/>
    <cellStyle name="Normal 4 2 2 5 5 2 2 3" xfId="40002" xr:uid="{00000000-0005-0000-0000-00007A6B0000}"/>
    <cellStyle name="Normal 4 2 2 5 5 2 3" xfId="8612" xr:uid="{00000000-0005-0000-0000-00007B6B0000}"/>
    <cellStyle name="Normal 4 2 2 5 5 2 3 2" xfId="22046" xr:uid="{00000000-0005-0000-0000-00007C6B0000}"/>
    <cellStyle name="Normal 4 2 2 5 5 2 3 2 2" xfId="48958" xr:uid="{00000000-0005-0000-0000-00007D6B0000}"/>
    <cellStyle name="Normal 4 2 2 5 5 2 3 3" xfId="35524" xr:uid="{00000000-0005-0000-0000-00007E6B0000}"/>
    <cellStyle name="Normal 4 2 2 5 5 2 4" xfId="17567" xr:uid="{00000000-0005-0000-0000-00007F6B0000}"/>
    <cellStyle name="Normal 4 2 2 5 5 2 4 2" xfId="44479" xr:uid="{00000000-0005-0000-0000-0000806B0000}"/>
    <cellStyle name="Normal 4 2 2 5 5 2 5" xfId="31045" xr:uid="{00000000-0005-0000-0000-0000816B0000}"/>
    <cellStyle name="Normal 4 2 2 5 5 3" xfId="10853" xr:uid="{00000000-0005-0000-0000-0000826B0000}"/>
    <cellStyle name="Normal 4 2 2 5 5 3 2" xfId="24287" xr:uid="{00000000-0005-0000-0000-0000836B0000}"/>
    <cellStyle name="Normal 4 2 2 5 5 3 2 2" xfId="51199" xr:uid="{00000000-0005-0000-0000-0000846B0000}"/>
    <cellStyle name="Normal 4 2 2 5 5 3 3" xfId="37765" xr:uid="{00000000-0005-0000-0000-0000856B0000}"/>
    <cellStyle name="Normal 4 2 2 5 5 4" xfId="6375" xr:uid="{00000000-0005-0000-0000-0000866B0000}"/>
    <cellStyle name="Normal 4 2 2 5 5 4 2" xfId="19809" xr:uid="{00000000-0005-0000-0000-0000876B0000}"/>
    <cellStyle name="Normal 4 2 2 5 5 4 2 2" xfId="46721" xr:uid="{00000000-0005-0000-0000-0000886B0000}"/>
    <cellStyle name="Normal 4 2 2 5 5 4 3" xfId="33287" xr:uid="{00000000-0005-0000-0000-0000896B0000}"/>
    <cellStyle name="Normal 4 2 2 5 5 5" xfId="15330" xr:uid="{00000000-0005-0000-0000-00008A6B0000}"/>
    <cellStyle name="Normal 4 2 2 5 5 5 2" xfId="42242" xr:uid="{00000000-0005-0000-0000-00008B6B0000}"/>
    <cellStyle name="Normal 4 2 2 5 5 6" xfId="28808" xr:uid="{00000000-0005-0000-0000-00008C6B0000}"/>
    <cellStyle name="Normal 4 2 2 5 6" xfId="3015" xr:uid="{00000000-0005-0000-0000-00008D6B0000}"/>
    <cellStyle name="Normal 4 2 2 5 6 2" xfId="11972" xr:uid="{00000000-0005-0000-0000-00008E6B0000}"/>
    <cellStyle name="Normal 4 2 2 5 6 2 2" xfId="25406" xr:uid="{00000000-0005-0000-0000-00008F6B0000}"/>
    <cellStyle name="Normal 4 2 2 5 6 2 2 2" xfId="52318" xr:uid="{00000000-0005-0000-0000-0000906B0000}"/>
    <cellStyle name="Normal 4 2 2 5 6 2 3" xfId="38884" xr:uid="{00000000-0005-0000-0000-0000916B0000}"/>
    <cellStyle name="Normal 4 2 2 5 6 3" xfId="7494" xr:uid="{00000000-0005-0000-0000-0000926B0000}"/>
    <cellStyle name="Normal 4 2 2 5 6 3 2" xfId="20928" xr:uid="{00000000-0005-0000-0000-0000936B0000}"/>
    <cellStyle name="Normal 4 2 2 5 6 3 2 2" xfId="47840" xr:uid="{00000000-0005-0000-0000-0000946B0000}"/>
    <cellStyle name="Normal 4 2 2 5 6 3 3" xfId="34406" xr:uid="{00000000-0005-0000-0000-0000956B0000}"/>
    <cellStyle name="Normal 4 2 2 5 6 4" xfId="16449" xr:uid="{00000000-0005-0000-0000-0000966B0000}"/>
    <cellStyle name="Normal 4 2 2 5 6 4 2" xfId="43361" xr:uid="{00000000-0005-0000-0000-0000976B0000}"/>
    <cellStyle name="Normal 4 2 2 5 6 5" xfId="29927" xr:uid="{00000000-0005-0000-0000-0000986B0000}"/>
    <cellStyle name="Normal 4 2 2 5 7" xfId="9735" xr:uid="{00000000-0005-0000-0000-0000996B0000}"/>
    <cellStyle name="Normal 4 2 2 5 7 2" xfId="23169" xr:uid="{00000000-0005-0000-0000-00009A6B0000}"/>
    <cellStyle name="Normal 4 2 2 5 7 2 2" xfId="50081" xr:uid="{00000000-0005-0000-0000-00009B6B0000}"/>
    <cellStyle name="Normal 4 2 2 5 7 3" xfId="36647" xr:uid="{00000000-0005-0000-0000-00009C6B0000}"/>
    <cellStyle name="Normal 4 2 2 5 8" xfId="5257" xr:uid="{00000000-0005-0000-0000-00009D6B0000}"/>
    <cellStyle name="Normal 4 2 2 5 8 2" xfId="18691" xr:uid="{00000000-0005-0000-0000-00009E6B0000}"/>
    <cellStyle name="Normal 4 2 2 5 8 2 2" xfId="45603" xr:uid="{00000000-0005-0000-0000-00009F6B0000}"/>
    <cellStyle name="Normal 4 2 2 5 8 3" xfId="32169" xr:uid="{00000000-0005-0000-0000-0000A06B0000}"/>
    <cellStyle name="Normal 4 2 2 5 9" xfId="14212" xr:uid="{00000000-0005-0000-0000-0000A16B0000}"/>
    <cellStyle name="Normal 4 2 2 5 9 2" xfId="41124" xr:uid="{00000000-0005-0000-0000-0000A26B0000}"/>
    <cellStyle name="Normal 4 2 2 6" xfId="928" xr:uid="{00000000-0005-0000-0000-0000A36B0000}"/>
    <cellStyle name="Normal 4 2 2 6 2" xfId="1599" xr:uid="{00000000-0005-0000-0000-0000A46B0000}"/>
    <cellStyle name="Normal 4 2 2 6 2 2" xfId="2717" xr:uid="{00000000-0005-0000-0000-0000A56B0000}"/>
    <cellStyle name="Normal 4 2 2 6 2 2 2" xfId="4954" xr:uid="{00000000-0005-0000-0000-0000A66B0000}"/>
    <cellStyle name="Normal 4 2 2 6 2 2 2 2" xfId="13911" xr:uid="{00000000-0005-0000-0000-0000A76B0000}"/>
    <cellStyle name="Normal 4 2 2 6 2 2 2 2 2" xfId="27345" xr:uid="{00000000-0005-0000-0000-0000A86B0000}"/>
    <cellStyle name="Normal 4 2 2 6 2 2 2 2 2 2" xfId="54257" xr:uid="{00000000-0005-0000-0000-0000A96B0000}"/>
    <cellStyle name="Normal 4 2 2 6 2 2 2 2 3" xfId="40823" xr:uid="{00000000-0005-0000-0000-0000AA6B0000}"/>
    <cellStyle name="Normal 4 2 2 6 2 2 2 3" xfId="9433" xr:uid="{00000000-0005-0000-0000-0000AB6B0000}"/>
    <cellStyle name="Normal 4 2 2 6 2 2 2 3 2" xfId="22867" xr:uid="{00000000-0005-0000-0000-0000AC6B0000}"/>
    <cellStyle name="Normal 4 2 2 6 2 2 2 3 2 2" xfId="49779" xr:uid="{00000000-0005-0000-0000-0000AD6B0000}"/>
    <cellStyle name="Normal 4 2 2 6 2 2 2 3 3" xfId="36345" xr:uid="{00000000-0005-0000-0000-0000AE6B0000}"/>
    <cellStyle name="Normal 4 2 2 6 2 2 2 4" xfId="18388" xr:uid="{00000000-0005-0000-0000-0000AF6B0000}"/>
    <cellStyle name="Normal 4 2 2 6 2 2 2 4 2" xfId="45300" xr:uid="{00000000-0005-0000-0000-0000B06B0000}"/>
    <cellStyle name="Normal 4 2 2 6 2 2 2 5" xfId="31866" xr:uid="{00000000-0005-0000-0000-0000B16B0000}"/>
    <cellStyle name="Normal 4 2 2 6 2 2 3" xfId="11674" xr:uid="{00000000-0005-0000-0000-0000B26B0000}"/>
    <cellStyle name="Normal 4 2 2 6 2 2 3 2" xfId="25108" xr:uid="{00000000-0005-0000-0000-0000B36B0000}"/>
    <cellStyle name="Normal 4 2 2 6 2 2 3 2 2" xfId="52020" xr:uid="{00000000-0005-0000-0000-0000B46B0000}"/>
    <cellStyle name="Normal 4 2 2 6 2 2 3 3" xfId="38586" xr:uid="{00000000-0005-0000-0000-0000B56B0000}"/>
    <cellStyle name="Normal 4 2 2 6 2 2 4" xfId="7196" xr:uid="{00000000-0005-0000-0000-0000B66B0000}"/>
    <cellStyle name="Normal 4 2 2 6 2 2 4 2" xfId="20630" xr:uid="{00000000-0005-0000-0000-0000B76B0000}"/>
    <cellStyle name="Normal 4 2 2 6 2 2 4 2 2" xfId="47542" xr:uid="{00000000-0005-0000-0000-0000B86B0000}"/>
    <cellStyle name="Normal 4 2 2 6 2 2 4 3" xfId="34108" xr:uid="{00000000-0005-0000-0000-0000B96B0000}"/>
    <cellStyle name="Normal 4 2 2 6 2 2 5" xfId="16151" xr:uid="{00000000-0005-0000-0000-0000BA6B0000}"/>
    <cellStyle name="Normal 4 2 2 6 2 2 5 2" xfId="43063" xr:uid="{00000000-0005-0000-0000-0000BB6B0000}"/>
    <cellStyle name="Normal 4 2 2 6 2 2 6" xfId="29629" xr:uid="{00000000-0005-0000-0000-0000BC6B0000}"/>
    <cellStyle name="Normal 4 2 2 6 2 3" xfId="3836" xr:uid="{00000000-0005-0000-0000-0000BD6B0000}"/>
    <cellStyle name="Normal 4 2 2 6 2 3 2" xfId="12793" xr:uid="{00000000-0005-0000-0000-0000BE6B0000}"/>
    <cellStyle name="Normal 4 2 2 6 2 3 2 2" xfId="26227" xr:uid="{00000000-0005-0000-0000-0000BF6B0000}"/>
    <cellStyle name="Normal 4 2 2 6 2 3 2 2 2" xfId="53139" xr:uid="{00000000-0005-0000-0000-0000C06B0000}"/>
    <cellStyle name="Normal 4 2 2 6 2 3 2 3" xfId="39705" xr:uid="{00000000-0005-0000-0000-0000C16B0000}"/>
    <cellStyle name="Normal 4 2 2 6 2 3 3" xfId="8315" xr:uid="{00000000-0005-0000-0000-0000C26B0000}"/>
    <cellStyle name="Normal 4 2 2 6 2 3 3 2" xfId="21749" xr:uid="{00000000-0005-0000-0000-0000C36B0000}"/>
    <cellStyle name="Normal 4 2 2 6 2 3 3 2 2" xfId="48661" xr:uid="{00000000-0005-0000-0000-0000C46B0000}"/>
    <cellStyle name="Normal 4 2 2 6 2 3 3 3" xfId="35227" xr:uid="{00000000-0005-0000-0000-0000C56B0000}"/>
    <cellStyle name="Normal 4 2 2 6 2 3 4" xfId="17270" xr:uid="{00000000-0005-0000-0000-0000C66B0000}"/>
    <cellStyle name="Normal 4 2 2 6 2 3 4 2" xfId="44182" xr:uid="{00000000-0005-0000-0000-0000C76B0000}"/>
    <cellStyle name="Normal 4 2 2 6 2 3 5" xfId="30748" xr:uid="{00000000-0005-0000-0000-0000C86B0000}"/>
    <cellStyle name="Normal 4 2 2 6 2 4" xfId="10556" xr:uid="{00000000-0005-0000-0000-0000C96B0000}"/>
    <cellStyle name="Normal 4 2 2 6 2 4 2" xfId="23990" xr:uid="{00000000-0005-0000-0000-0000CA6B0000}"/>
    <cellStyle name="Normal 4 2 2 6 2 4 2 2" xfId="50902" xr:uid="{00000000-0005-0000-0000-0000CB6B0000}"/>
    <cellStyle name="Normal 4 2 2 6 2 4 3" xfId="37468" xr:uid="{00000000-0005-0000-0000-0000CC6B0000}"/>
    <cellStyle name="Normal 4 2 2 6 2 5" xfId="6078" xr:uid="{00000000-0005-0000-0000-0000CD6B0000}"/>
    <cellStyle name="Normal 4 2 2 6 2 5 2" xfId="19512" xr:uid="{00000000-0005-0000-0000-0000CE6B0000}"/>
    <cellStyle name="Normal 4 2 2 6 2 5 2 2" xfId="46424" xr:uid="{00000000-0005-0000-0000-0000CF6B0000}"/>
    <cellStyle name="Normal 4 2 2 6 2 5 3" xfId="32990" xr:uid="{00000000-0005-0000-0000-0000D06B0000}"/>
    <cellStyle name="Normal 4 2 2 6 2 6" xfId="15033" xr:uid="{00000000-0005-0000-0000-0000D16B0000}"/>
    <cellStyle name="Normal 4 2 2 6 2 6 2" xfId="41945" xr:uid="{00000000-0005-0000-0000-0000D26B0000}"/>
    <cellStyle name="Normal 4 2 2 6 2 7" xfId="28511" xr:uid="{00000000-0005-0000-0000-0000D36B0000}"/>
    <cellStyle name="Normal 4 2 2 6 3" xfId="2047" xr:uid="{00000000-0005-0000-0000-0000D46B0000}"/>
    <cellStyle name="Normal 4 2 2 6 3 2" xfId="4284" xr:uid="{00000000-0005-0000-0000-0000D56B0000}"/>
    <cellStyle name="Normal 4 2 2 6 3 2 2" xfId="13241" xr:uid="{00000000-0005-0000-0000-0000D66B0000}"/>
    <cellStyle name="Normal 4 2 2 6 3 2 2 2" xfId="26675" xr:uid="{00000000-0005-0000-0000-0000D76B0000}"/>
    <cellStyle name="Normal 4 2 2 6 3 2 2 2 2" xfId="53587" xr:uid="{00000000-0005-0000-0000-0000D86B0000}"/>
    <cellStyle name="Normal 4 2 2 6 3 2 2 3" xfId="40153" xr:uid="{00000000-0005-0000-0000-0000D96B0000}"/>
    <cellStyle name="Normal 4 2 2 6 3 2 3" xfId="8763" xr:uid="{00000000-0005-0000-0000-0000DA6B0000}"/>
    <cellStyle name="Normal 4 2 2 6 3 2 3 2" xfId="22197" xr:uid="{00000000-0005-0000-0000-0000DB6B0000}"/>
    <cellStyle name="Normal 4 2 2 6 3 2 3 2 2" xfId="49109" xr:uid="{00000000-0005-0000-0000-0000DC6B0000}"/>
    <cellStyle name="Normal 4 2 2 6 3 2 3 3" xfId="35675" xr:uid="{00000000-0005-0000-0000-0000DD6B0000}"/>
    <cellStyle name="Normal 4 2 2 6 3 2 4" xfId="17718" xr:uid="{00000000-0005-0000-0000-0000DE6B0000}"/>
    <cellStyle name="Normal 4 2 2 6 3 2 4 2" xfId="44630" xr:uid="{00000000-0005-0000-0000-0000DF6B0000}"/>
    <cellStyle name="Normal 4 2 2 6 3 2 5" xfId="31196" xr:uid="{00000000-0005-0000-0000-0000E06B0000}"/>
    <cellStyle name="Normal 4 2 2 6 3 3" xfId="11004" xr:uid="{00000000-0005-0000-0000-0000E16B0000}"/>
    <cellStyle name="Normal 4 2 2 6 3 3 2" xfId="24438" xr:uid="{00000000-0005-0000-0000-0000E26B0000}"/>
    <cellStyle name="Normal 4 2 2 6 3 3 2 2" xfId="51350" xr:uid="{00000000-0005-0000-0000-0000E36B0000}"/>
    <cellStyle name="Normal 4 2 2 6 3 3 3" xfId="37916" xr:uid="{00000000-0005-0000-0000-0000E46B0000}"/>
    <cellStyle name="Normal 4 2 2 6 3 4" xfId="6526" xr:uid="{00000000-0005-0000-0000-0000E56B0000}"/>
    <cellStyle name="Normal 4 2 2 6 3 4 2" xfId="19960" xr:uid="{00000000-0005-0000-0000-0000E66B0000}"/>
    <cellStyle name="Normal 4 2 2 6 3 4 2 2" xfId="46872" xr:uid="{00000000-0005-0000-0000-0000E76B0000}"/>
    <cellStyle name="Normal 4 2 2 6 3 4 3" xfId="33438" xr:uid="{00000000-0005-0000-0000-0000E86B0000}"/>
    <cellStyle name="Normal 4 2 2 6 3 5" xfId="15481" xr:uid="{00000000-0005-0000-0000-0000E96B0000}"/>
    <cellStyle name="Normal 4 2 2 6 3 5 2" xfId="42393" xr:uid="{00000000-0005-0000-0000-0000EA6B0000}"/>
    <cellStyle name="Normal 4 2 2 6 3 6" xfId="28959" xr:uid="{00000000-0005-0000-0000-0000EB6B0000}"/>
    <cellStyle name="Normal 4 2 2 6 4" xfId="3166" xr:uid="{00000000-0005-0000-0000-0000EC6B0000}"/>
    <cellStyle name="Normal 4 2 2 6 4 2" xfId="12123" xr:uid="{00000000-0005-0000-0000-0000ED6B0000}"/>
    <cellStyle name="Normal 4 2 2 6 4 2 2" xfId="25557" xr:uid="{00000000-0005-0000-0000-0000EE6B0000}"/>
    <cellStyle name="Normal 4 2 2 6 4 2 2 2" xfId="52469" xr:uid="{00000000-0005-0000-0000-0000EF6B0000}"/>
    <cellStyle name="Normal 4 2 2 6 4 2 3" xfId="39035" xr:uid="{00000000-0005-0000-0000-0000F06B0000}"/>
    <cellStyle name="Normal 4 2 2 6 4 3" xfId="7645" xr:uid="{00000000-0005-0000-0000-0000F16B0000}"/>
    <cellStyle name="Normal 4 2 2 6 4 3 2" xfId="21079" xr:uid="{00000000-0005-0000-0000-0000F26B0000}"/>
    <cellStyle name="Normal 4 2 2 6 4 3 2 2" xfId="47991" xr:uid="{00000000-0005-0000-0000-0000F36B0000}"/>
    <cellStyle name="Normal 4 2 2 6 4 3 3" xfId="34557" xr:uid="{00000000-0005-0000-0000-0000F46B0000}"/>
    <cellStyle name="Normal 4 2 2 6 4 4" xfId="16600" xr:uid="{00000000-0005-0000-0000-0000F56B0000}"/>
    <cellStyle name="Normal 4 2 2 6 4 4 2" xfId="43512" xr:uid="{00000000-0005-0000-0000-0000F66B0000}"/>
    <cellStyle name="Normal 4 2 2 6 4 5" xfId="30078" xr:uid="{00000000-0005-0000-0000-0000F76B0000}"/>
    <cellStyle name="Normal 4 2 2 6 5" xfId="9886" xr:uid="{00000000-0005-0000-0000-0000F86B0000}"/>
    <cellStyle name="Normal 4 2 2 6 5 2" xfId="23320" xr:uid="{00000000-0005-0000-0000-0000F96B0000}"/>
    <cellStyle name="Normal 4 2 2 6 5 2 2" xfId="50232" xr:uid="{00000000-0005-0000-0000-0000FA6B0000}"/>
    <cellStyle name="Normal 4 2 2 6 5 3" xfId="36798" xr:uid="{00000000-0005-0000-0000-0000FB6B0000}"/>
    <cellStyle name="Normal 4 2 2 6 6" xfId="5408" xr:uid="{00000000-0005-0000-0000-0000FC6B0000}"/>
    <cellStyle name="Normal 4 2 2 6 6 2" xfId="18842" xr:uid="{00000000-0005-0000-0000-0000FD6B0000}"/>
    <cellStyle name="Normal 4 2 2 6 6 2 2" xfId="45754" xr:uid="{00000000-0005-0000-0000-0000FE6B0000}"/>
    <cellStyle name="Normal 4 2 2 6 6 3" xfId="32320" xr:uid="{00000000-0005-0000-0000-0000FF6B0000}"/>
    <cellStyle name="Normal 4 2 2 6 7" xfId="14363" xr:uid="{00000000-0005-0000-0000-0000006C0000}"/>
    <cellStyle name="Normal 4 2 2 6 7 2" xfId="41275" xr:uid="{00000000-0005-0000-0000-0000016C0000}"/>
    <cellStyle name="Normal 4 2 2 6 8" xfId="27841" xr:uid="{00000000-0005-0000-0000-0000026C0000}"/>
    <cellStyle name="Normal 4 2 2 7" xfId="1153" xr:uid="{00000000-0005-0000-0000-0000036C0000}"/>
    <cellStyle name="Normal 4 2 2 7 2" xfId="2271" xr:uid="{00000000-0005-0000-0000-0000046C0000}"/>
    <cellStyle name="Normal 4 2 2 7 2 2" xfId="4508" xr:uid="{00000000-0005-0000-0000-0000056C0000}"/>
    <cellStyle name="Normal 4 2 2 7 2 2 2" xfId="13465" xr:uid="{00000000-0005-0000-0000-0000066C0000}"/>
    <cellStyle name="Normal 4 2 2 7 2 2 2 2" xfId="26899" xr:uid="{00000000-0005-0000-0000-0000076C0000}"/>
    <cellStyle name="Normal 4 2 2 7 2 2 2 2 2" xfId="53811" xr:uid="{00000000-0005-0000-0000-0000086C0000}"/>
    <cellStyle name="Normal 4 2 2 7 2 2 2 3" xfId="40377" xr:uid="{00000000-0005-0000-0000-0000096C0000}"/>
    <cellStyle name="Normal 4 2 2 7 2 2 3" xfId="8987" xr:uid="{00000000-0005-0000-0000-00000A6C0000}"/>
    <cellStyle name="Normal 4 2 2 7 2 2 3 2" xfId="22421" xr:uid="{00000000-0005-0000-0000-00000B6C0000}"/>
    <cellStyle name="Normal 4 2 2 7 2 2 3 2 2" xfId="49333" xr:uid="{00000000-0005-0000-0000-00000C6C0000}"/>
    <cellStyle name="Normal 4 2 2 7 2 2 3 3" xfId="35899" xr:uid="{00000000-0005-0000-0000-00000D6C0000}"/>
    <cellStyle name="Normal 4 2 2 7 2 2 4" xfId="17942" xr:uid="{00000000-0005-0000-0000-00000E6C0000}"/>
    <cellStyle name="Normal 4 2 2 7 2 2 4 2" xfId="44854" xr:uid="{00000000-0005-0000-0000-00000F6C0000}"/>
    <cellStyle name="Normal 4 2 2 7 2 2 5" xfId="31420" xr:uid="{00000000-0005-0000-0000-0000106C0000}"/>
    <cellStyle name="Normal 4 2 2 7 2 3" xfId="11228" xr:uid="{00000000-0005-0000-0000-0000116C0000}"/>
    <cellStyle name="Normal 4 2 2 7 2 3 2" xfId="24662" xr:uid="{00000000-0005-0000-0000-0000126C0000}"/>
    <cellStyle name="Normal 4 2 2 7 2 3 2 2" xfId="51574" xr:uid="{00000000-0005-0000-0000-0000136C0000}"/>
    <cellStyle name="Normal 4 2 2 7 2 3 3" xfId="38140" xr:uid="{00000000-0005-0000-0000-0000146C0000}"/>
    <cellStyle name="Normal 4 2 2 7 2 4" xfId="6750" xr:uid="{00000000-0005-0000-0000-0000156C0000}"/>
    <cellStyle name="Normal 4 2 2 7 2 4 2" xfId="20184" xr:uid="{00000000-0005-0000-0000-0000166C0000}"/>
    <cellStyle name="Normal 4 2 2 7 2 4 2 2" xfId="47096" xr:uid="{00000000-0005-0000-0000-0000176C0000}"/>
    <cellStyle name="Normal 4 2 2 7 2 4 3" xfId="33662" xr:uid="{00000000-0005-0000-0000-0000186C0000}"/>
    <cellStyle name="Normal 4 2 2 7 2 5" xfId="15705" xr:uid="{00000000-0005-0000-0000-0000196C0000}"/>
    <cellStyle name="Normal 4 2 2 7 2 5 2" xfId="42617" xr:uid="{00000000-0005-0000-0000-00001A6C0000}"/>
    <cellStyle name="Normal 4 2 2 7 2 6" xfId="29183" xr:uid="{00000000-0005-0000-0000-00001B6C0000}"/>
    <cellStyle name="Normal 4 2 2 7 3" xfId="3390" xr:uid="{00000000-0005-0000-0000-00001C6C0000}"/>
    <cellStyle name="Normal 4 2 2 7 3 2" xfId="12347" xr:uid="{00000000-0005-0000-0000-00001D6C0000}"/>
    <cellStyle name="Normal 4 2 2 7 3 2 2" xfId="25781" xr:uid="{00000000-0005-0000-0000-00001E6C0000}"/>
    <cellStyle name="Normal 4 2 2 7 3 2 2 2" xfId="52693" xr:uid="{00000000-0005-0000-0000-00001F6C0000}"/>
    <cellStyle name="Normal 4 2 2 7 3 2 3" xfId="39259" xr:uid="{00000000-0005-0000-0000-0000206C0000}"/>
    <cellStyle name="Normal 4 2 2 7 3 3" xfId="7869" xr:uid="{00000000-0005-0000-0000-0000216C0000}"/>
    <cellStyle name="Normal 4 2 2 7 3 3 2" xfId="21303" xr:uid="{00000000-0005-0000-0000-0000226C0000}"/>
    <cellStyle name="Normal 4 2 2 7 3 3 2 2" xfId="48215" xr:uid="{00000000-0005-0000-0000-0000236C0000}"/>
    <cellStyle name="Normal 4 2 2 7 3 3 3" xfId="34781" xr:uid="{00000000-0005-0000-0000-0000246C0000}"/>
    <cellStyle name="Normal 4 2 2 7 3 4" xfId="16824" xr:uid="{00000000-0005-0000-0000-0000256C0000}"/>
    <cellStyle name="Normal 4 2 2 7 3 4 2" xfId="43736" xr:uid="{00000000-0005-0000-0000-0000266C0000}"/>
    <cellStyle name="Normal 4 2 2 7 3 5" xfId="30302" xr:uid="{00000000-0005-0000-0000-0000276C0000}"/>
    <cellStyle name="Normal 4 2 2 7 4" xfId="10110" xr:uid="{00000000-0005-0000-0000-0000286C0000}"/>
    <cellStyle name="Normal 4 2 2 7 4 2" xfId="23544" xr:uid="{00000000-0005-0000-0000-0000296C0000}"/>
    <cellStyle name="Normal 4 2 2 7 4 2 2" xfId="50456" xr:uid="{00000000-0005-0000-0000-00002A6C0000}"/>
    <cellStyle name="Normal 4 2 2 7 4 3" xfId="37022" xr:uid="{00000000-0005-0000-0000-00002B6C0000}"/>
    <cellStyle name="Normal 4 2 2 7 5" xfId="5632" xr:uid="{00000000-0005-0000-0000-00002C6C0000}"/>
    <cellStyle name="Normal 4 2 2 7 5 2" xfId="19066" xr:uid="{00000000-0005-0000-0000-00002D6C0000}"/>
    <cellStyle name="Normal 4 2 2 7 5 2 2" xfId="45978" xr:uid="{00000000-0005-0000-0000-00002E6C0000}"/>
    <cellStyle name="Normal 4 2 2 7 5 3" xfId="32544" xr:uid="{00000000-0005-0000-0000-00002F6C0000}"/>
    <cellStyle name="Normal 4 2 2 7 6" xfId="14587" xr:uid="{00000000-0005-0000-0000-0000306C0000}"/>
    <cellStyle name="Normal 4 2 2 7 6 2" xfId="41499" xr:uid="{00000000-0005-0000-0000-0000316C0000}"/>
    <cellStyle name="Normal 4 2 2 7 7" xfId="28065" xr:uid="{00000000-0005-0000-0000-0000326C0000}"/>
    <cellStyle name="Normal 4 2 2 8" xfId="1376" xr:uid="{00000000-0005-0000-0000-0000336C0000}"/>
    <cellStyle name="Normal 4 2 2 8 2" xfId="2494" xr:uid="{00000000-0005-0000-0000-0000346C0000}"/>
    <cellStyle name="Normal 4 2 2 8 2 2" xfId="4731" xr:uid="{00000000-0005-0000-0000-0000356C0000}"/>
    <cellStyle name="Normal 4 2 2 8 2 2 2" xfId="13688" xr:uid="{00000000-0005-0000-0000-0000366C0000}"/>
    <cellStyle name="Normal 4 2 2 8 2 2 2 2" xfId="27122" xr:uid="{00000000-0005-0000-0000-0000376C0000}"/>
    <cellStyle name="Normal 4 2 2 8 2 2 2 2 2" xfId="54034" xr:uid="{00000000-0005-0000-0000-0000386C0000}"/>
    <cellStyle name="Normal 4 2 2 8 2 2 2 3" xfId="40600" xr:uid="{00000000-0005-0000-0000-0000396C0000}"/>
    <cellStyle name="Normal 4 2 2 8 2 2 3" xfId="9210" xr:uid="{00000000-0005-0000-0000-00003A6C0000}"/>
    <cellStyle name="Normal 4 2 2 8 2 2 3 2" xfId="22644" xr:uid="{00000000-0005-0000-0000-00003B6C0000}"/>
    <cellStyle name="Normal 4 2 2 8 2 2 3 2 2" xfId="49556" xr:uid="{00000000-0005-0000-0000-00003C6C0000}"/>
    <cellStyle name="Normal 4 2 2 8 2 2 3 3" xfId="36122" xr:uid="{00000000-0005-0000-0000-00003D6C0000}"/>
    <cellStyle name="Normal 4 2 2 8 2 2 4" xfId="18165" xr:uid="{00000000-0005-0000-0000-00003E6C0000}"/>
    <cellStyle name="Normal 4 2 2 8 2 2 4 2" xfId="45077" xr:uid="{00000000-0005-0000-0000-00003F6C0000}"/>
    <cellStyle name="Normal 4 2 2 8 2 2 5" xfId="31643" xr:uid="{00000000-0005-0000-0000-0000406C0000}"/>
    <cellStyle name="Normal 4 2 2 8 2 3" xfId="11451" xr:uid="{00000000-0005-0000-0000-0000416C0000}"/>
    <cellStyle name="Normal 4 2 2 8 2 3 2" xfId="24885" xr:uid="{00000000-0005-0000-0000-0000426C0000}"/>
    <cellStyle name="Normal 4 2 2 8 2 3 2 2" xfId="51797" xr:uid="{00000000-0005-0000-0000-0000436C0000}"/>
    <cellStyle name="Normal 4 2 2 8 2 3 3" xfId="38363" xr:uid="{00000000-0005-0000-0000-0000446C0000}"/>
    <cellStyle name="Normal 4 2 2 8 2 4" xfId="6973" xr:uid="{00000000-0005-0000-0000-0000456C0000}"/>
    <cellStyle name="Normal 4 2 2 8 2 4 2" xfId="20407" xr:uid="{00000000-0005-0000-0000-0000466C0000}"/>
    <cellStyle name="Normal 4 2 2 8 2 4 2 2" xfId="47319" xr:uid="{00000000-0005-0000-0000-0000476C0000}"/>
    <cellStyle name="Normal 4 2 2 8 2 4 3" xfId="33885" xr:uid="{00000000-0005-0000-0000-0000486C0000}"/>
    <cellStyle name="Normal 4 2 2 8 2 5" xfId="15928" xr:uid="{00000000-0005-0000-0000-0000496C0000}"/>
    <cellStyle name="Normal 4 2 2 8 2 5 2" xfId="42840" xr:uid="{00000000-0005-0000-0000-00004A6C0000}"/>
    <cellStyle name="Normal 4 2 2 8 2 6" xfId="29406" xr:uid="{00000000-0005-0000-0000-00004B6C0000}"/>
    <cellStyle name="Normal 4 2 2 8 3" xfId="3613" xr:uid="{00000000-0005-0000-0000-00004C6C0000}"/>
    <cellStyle name="Normal 4 2 2 8 3 2" xfId="12570" xr:uid="{00000000-0005-0000-0000-00004D6C0000}"/>
    <cellStyle name="Normal 4 2 2 8 3 2 2" xfId="26004" xr:uid="{00000000-0005-0000-0000-00004E6C0000}"/>
    <cellStyle name="Normal 4 2 2 8 3 2 2 2" xfId="52916" xr:uid="{00000000-0005-0000-0000-00004F6C0000}"/>
    <cellStyle name="Normal 4 2 2 8 3 2 3" xfId="39482" xr:uid="{00000000-0005-0000-0000-0000506C0000}"/>
    <cellStyle name="Normal 4 2 2 8 3 3" xfId="8092" xr:uid="{00000000-0005-0000-0000-0000516C0000}"/>
    <cellStyle name="Normal 4 2 2 8 3 3 2" xfId="21526" xr:uid="{00000000-0005-0000-0000-0000526C0000}"/>
    <cellStyle name="Normal 4 2 2 8 3 3 2 2" xfId="48438" xr:uid="{00000000-0005-0000-0000-0000536C0000}"/>
    <cellStyle name="Normal 4 2 2 8 3 3 3" xfId="35004" xr:uid="{00000000-0005-0000-0000-0000546C0000}"/>
    <cellStyle name="Normal 4 2 2 8 3 4" xfId="17047" xr:uid="{00000000-0005-0000-0000-0000556C0000}"/>
    <cellStyle name="Normal 4 2 2 8 3 4 2" xfId="43959" xr:uid="{00000000-0005-0000-0000-0000566C0000}"/>
    <cellStyle name="Normal 4 2 2 8 3 5" xfId="30525" xr:uid="{00000000-0005-0000-0000-0000576C0000}"/>
    <cellStyle name="Normal 4 2 2 8 4" xfId="10333" xr:uid="{00000000-0005-0000-0000-0000586C0000}"/>
    <cellStyle name="Normal 4 2 2 8 4 2" xfId="23767" xr:uid="{00000000-0005-0000-0000-0000596C0000}"/>
    <cellStyle name="Normal 4 2 2 8 4 2 2" xfId="50679" xr:uid="{00000000-0005-0000-0000-00005A6C0000}"/>
    <cellStyle name="Normal 4 2 2 8 4 3" xfId="37245" xr:uid="{00000000-0005-0000-0000-00005B6C0000}"/>
    <cellStyle name="Normal 4 2 2 8 5" xfId="5855" xr:uid="{00000000-0005-0000-0000-00005C6C0000}"/>
    <cellStyle name="Normal 4 2 2 8 5 2" xfId="19289" xr:uid="{00000000-0005-0000-0000-00005D6C0000}"/>
    <cellStyle name="Normal 4 2 2 8 5 2 2" xfId="46201" xr:uid="{00000000-0005-0000-0000-00005E6C0000}"/>
    <cellStyle name="Normal 4 2 2 8 5 3" xfId="32767" xr:uid="{00000000-0005-0000-0000-00005F6C0000}"/>
    <cellStyle name="Normal 4 2 2 8 6" xfId="14810" xr:uid="{00000000-0005-0000-0000-0000606C0000}"/>
    <cellStyle name="Normal 4 2 2 8 6 2" xfId="41722" xr:uid="{00000000-0005-0000-0000-0000616C0000}"/>
    <cellStyle name="Normal 4 2 2 8 7" xfId="28288" xr:uid="{00000000-0005-0000-0000-0000626C0000}"/>
    <cellStyle name="Normal 4 2 2 9" xfId="1824" xr:uid="{00000000-0005-0000-0000-0000636C0000}"/>
    <cellStyle name="Normal 4 2 2 9 2" xfId="4061" xr:uid="{00000000-0005-0000-0000-0000646C0000}"/>
    <cellStyle name="Normal 4 2 2 9 2 2" xfId="13018" xr:uid="{00000000-0005-0000-0000-0000656C0000}"/>
    <cellStyle name="Normal 4 2 2 9 2 2 2" xfId="26452" xr:uid="{00000000-0005-0000-0000-0000666C0000}"/>
    <cellStyle name="Normal 4 2 2 9 2 2 2 2" xfId="53364" xr:uid="{00000000-0005-0000-0000-0000676C0000}"/>
    <cellStyle name="Normal 4 2 2 9 2 2 3" xfId="39930" xr:uid="{00000000-0005-0000-0000-0000686C0000}"/>
    <cellStyle name="Normal 4 2 2 9 2 3" xfId="8540" xr:uid="{00000000-0005-0000-0000-0000696C0000}"/>
    <cellStyle name="Normal 4 2 2 9 2 3 2" xfId="21974" xr:uid="{00000000-0005-0000-0000-00006A6C0000}"/>
    <cellStyle name="Normal 4 2 2 9 2 3 2 2" xfId="48886" xr:uid="{00000000-0005-0000-0000-00006B6C0000}"/>
    <cellStyle name="Normal 4 2 2 9 2 3 3" xfId="35452" xr:uid="{00000000-0005-0000-0000-00006C6C0000}"/>
    <cellStyle name="Normal 4 2 2 9 2 4" xfId="17495" xr:uid="{00000000-0005-0000-0000-00006D6C0000}"/>
    <cellStyle name="Normal 4 2 2 9 2 4 2" xfId="44407" xr:uid="{00000000-0005-0000-0000-00006E6C0000}"/>
    <cellStyle name="Normal 4 2 2 9 2 5" xfId="30973" xr:uid="{00000000-0005-0000-0000-00006F6C0000}"/>
    <cellStyle name="Normal 4 2 2 9 3" xfId="10781" xr:uid="{00000000-0005-0000-0000-0000706C0000}"/>
    <cellStyle name="Normal 4 2 2 9 3 2" xfId="24215" xr:uid="{00000000-0005-0000-0000-0000716C0000}"/>
    <cellStyle name="Normal 4 2 2 9 3 2 2" xfId="51127" xr:uid="{00000000-0005-0000-0000-0000726C0000}"/>
    <cellStyle name="Normal 4 2 2 9 3 3" xfId="37693" xr:uid="{00000000-0005-0000-0000-0000736C0000}"/>
    <cellStyle name="Normal 4 2 2 9 4" xfId="6303" xr:uid="{00000000-0005-0000-0000-0000746C0000}"/>
    <cellStyle name="Normal 4 2 2 9 4 2" xfId="19737" xr:uid="{00000000-0005-0000-0000-0000756C0000}"/>
    <cellStyle name="Normal 4 2 2 9 4 2 2" xfId="46649" xr:uid="{00000000-0005-0000-0000-0000766C0000}"/>
    <cellStyle name="Normal 4 2 2 9 4 3" xfId="33215" xr:uid="{00000000-0005-0000-0000-0000776C0000}"/>
    <cellStyle name="Normal 4 2 2 9 5" xfId="15258" xr:uid="{00000000-0005-0000-0000-0000786C0000}"/>
    <cellStyle name="Normal 4 2 2 9 5 2" xfId="42170" xr:uid="{00000000-0005-0000-0000-0000796C0000}"/>
    <cellStyle name="Normal 4 2 2 9 6" xfId="28736" xr:uid="{00000000-0005-0000-0000-00007A6C0000}"/>
    <cellStyle name="Normal 4 2 3" xfId="694" xr:uid="{00000000-0005-0000-0000-00007B6C0000}"/>
    <cellStyle name="Normal 4 2 3 10" xfId="9697" xr:uid="{00000000-0005-0000-0000-00007C6C0000}"/>
    <cellStyle name="Normal 4 2 3 10 2" xfId="23131" xr:uid="{00000000-0005-0000-0000-00007D6C0000}"/>
    <cellStyle name="Normal 4 2 3 10 2 2" xfId="50043" xr:uid="{00000000-0005-0000-0000-00007E6C0000}"/>
    <cellStyle name="Normal 4 2 3 10 3" xfId="36609" xr:uid="{00000000-0005-0000-0000-00007F6C0000}"/>
    <cellStyle name="Normal 4 2 3 11" xfId="5219" xr:uid="{00000000-0005-0000-0000-0000806C0000}"/>
    <cellStyle name="Normal 4 2 3 11 2" xfId="18653" xr:uid="{00000000-0005-0000-0000-0000816C0000}"/>
    <cellStyle name="Normal 4 2 3 11 2 2" xfId="45565" xr:uid="{00000000-0005-0000-0000-0000826C0000}"/>
    <cellStyle name="Normal 4 2 3 11 3" xfId="32131" xr:uid="{00000000-0005-0000-0000-0000836C0000}"/>
    <cellStyle name="Normal 4 2 3 12" xfId="14174" xr:uid="{00000000-0005-0000-0000-0000846C0000}"/>
    <cellStyle name="Normal 4 2 3 12 2" xfId="41086" xr:uid="{00000000-0005-0000-0000-0000856C0000}"/>
    <cellStyle name="Normal 4 2 3 13" xfId="27652" xr:uid="{00000000-0005-0000-0000-0000866C0000}"/>
    <cellStyle name="Normal 4 2 3 2" xfId="719" xr:uid="{00000000-0005-0000-0000-0000876C0000}"/>
    <cellStyle name="Normal 4 2 3 2 10" xfId="5244" xr:uid="{00000000-0005-0000-0000-0000886C0000}"/>
    <cellStyle name="Normal 4 2 3 2 10 2" xfId="18678" xr:uid="{00000000-0005-0000-0000-0000896C0000}"/>
    <cellStyle name="Normal 4 2 3 2 10 2 2" xfId="45590" xr:uid="{00000000-0005-0000-0000-00008A6C0000}"/>
    <cellStyle name="Normal 4 2 3 2 10 3" xfId="32156" xr:uid="{00000000-0005-0000-0000-00008B6C0000}"/>
    <cellStyle name="Normal 4 2 3 2 11" xfId="14199" xr:uid="{00000000-0005-0000-0000-00008C6C0000}"/>
    <cellStyle name="Normal 4 2 3 2 11 2" xfId="41111" xr:uid="{00000000-0005-0000-0000-00008D6C0000}"/>
    <cellStyle name="Normal 4 2 3 2 12" xfId="27677" xr:uid="{00000000-0005-0000-0000-00008E6C0000}"/>
    <cellStyle name="Normal 4 2 3 2 2" xfId="863" xr:uid="{00000000-0005-0000-0000-00008F6C0000}"/>
    <cellStyle name="Normal 4 2 3 2 2 10" xfId="27821" xr:uid="{00000000-0005-0000-0000-0000906C0000}"/>
    <cellStyle name="Normal 4 2 3 2 2 2" xfId="1131" xr:uid="{00000000-0005-0000-0000-0000916C0000}"/>
    <cellStyle name="Normal 4 2 3 2 2 2 2" xfId="1802" xr:uid="{00000000-0005-0000-0000-0000926C0000}"/>
    <cellStyle name="Normal 4 2 3 2 2 2 2 2" xfId="2920" xr:uid="{00000000-0005-0000-0000-0000936C0000}"/>
    <cellStyle name="Normal 4 2 3 2 2 2 2 2 2" xfId="5157" xr:uid="{00000000-0005-0000-0000-0000946C0000}"/>
    <cellStyle name="Normal 4 2 3 2 2 2 2 2 2 2" xfId="14114" xr:uid="{00000000-0005-0000-0000-0000956C0000}"/>
    <cellStyle name="Normal 4 2 3 2 2 2 2 2 2 2 2" xfId="27548" xr:uid="{00000000-0005-0000-0000-0000966C0000}"/>
    <cellStyle name="Normal 4 2 3 2 2 2 2 2 2 2 2 2" xfId="54460" xr:uid="{00000000-0005-0000-0000-0000976C0000}"/>
    <cellStyle name="Normal 4 2 3 2 2 2 2 2 2 2 3" xfId="41026" xr:uid="{00000000-0005-0000-0000-0000986C0000}"/>
    <cellStyle name="Normal 4 2 3 2 2 2 2 2 2 3" xfId="9636" xr:uid="{00000000-0005-0000-0000-0000996C0000}"/>
    <cellStyle name="Normal 4 2 3 2 2 2 2 2 2 3 2" xfId="23070" xr:uid="{00000000-0005-0000-0000-00009A6C0000}"/>
    <cellStyle name="Normal 4 2 3 2 2 2 2 2 2 3 2 2" xfId="49982" xr:uid="{00000000-0005-0000-0000-00009B6C0000}"/>
    <cellStyle name="Normal 4 2 3 2 2 2 2 2 2 3 3" xfId="36548" xr:uid="{00000000-0005-0000-0000-00009C6C0000}"/>
    <cellStyle name="Normal 4 2 3 2 2 2 2 2 2 4" xfId="18591" xr:uid="{00000000-0005-0000-0000-00009D6C0000}"/>
    <cellStyle name="Normal 4 2 3 2 2 2 2 2 2 4 2" xfId="45503" xr:uid="{00000000-0005-0000-0000-00009E6C0000}"/>
    <cellStyle name="Normal 4 2 3 2 2 2 2 2 2 5" xfId="32069" xr:uid="{00000000-0005-0000-0000-00009F6C0000}"/>
    <cellStyle name="Normal 4 2 3 2 2 2 2 2 3" xfId="11877" xr:uid="{00000000-0005-0000-0000-0000A06C0000}"/>
    <cellStyle name="Normal 4 2 3 2 2 2 2 2 3 2" xfId="25311" xr:uid="{00000000-0005-0000-0000-0000A16C0000}"/>
    <cellStyle name="Normal 4 2 3 2 2 2 2 2 3 2 2" xfId="52223" xr:uid="{00000000-0005-0000-0000-0000A26C0000}"/>
    <cellStyle name="Normal 4 2 3 2 2 2 2 2 3 3" xfId="38789" xr:uid="{00000000-0005-0000-0000-0000A36C0000}"/>
    <cellStyle name="Normal 4 2 3 2 2 2 2 2 4" xfId="7399" xr:uid="{00000000-0005-0000-0000-0000A46C0000}"/>
    <cellStyle name="Normal 4 2 3 2 2 2 2 2 4 2" xfId="20833" xr:uid="{00000000-0005-0000-0000-0000A56C0000}"/>
    <cellStyle name="Normal 4 2 3 2 2 2 2 2 4 2 2" xfId="47745" xr:uid="{00000000-0005-0000-0000-0000A66C0000}"/>
    <cellStyle name="Normal 4 2 3 2 2 2 2 2 4 3" xfId="34311" xr:uid="{00000000-0005-0000-0000-0000A76C0000}"/>
    <cellStyle name="Normal 4 2 3 2 2 2 2 2 5" xfId="16354" xr:uid="{00000000-0005-0000-0000-0000A86C0000}"/>
    <cellStyle name="Normal 4 2 3 2 2 2 2 2 5 2" xfId="43266" xr:uid="{00000000-0005-0000-0000-0000A96C0000}"/>
    <cellStyle name="Normal 4 2 3 2 2 2 2 2 6" xfId="29832" xr:uid="{00000000-0005-0000-0000-0000AA6C0000}"/>
    <cellStyle name="Normal 4 2 3 2 2 2 2 3" xfId="4039" xr:uid="{00000000-0005-0000-0000-0000AB6C0000}"/>
    <cellStyle name="Normal 4 2 3 2 2 2 2 3 2" xfId="12996" xr:uid="{00000000-0005-0000-0000-0000AC6C0000}"/>
    <cellStyle name="Normal 4 2 3 2 2 2 2 3 2 2" xfId="26430" xr:uid="{00000000-0005-0000-0000-0000AD6C0000}"/>
    <cellStyle name="Normal 4 2 3 2 2 2 2 3 2 2 2" xfId="53342" xr:uid="{00000000-0005-0000-0000-0000AE6C0000}"/>
    <cellStyle name="Normal 4 2 3 2 2 2 2 3 2 3" xfId="39908" xr:uid="{00000000-0005-0000-0000-0000AF6C0000}"/>
    <cellStyle name="Normal 4 2 3 2 2 2 2 3 3" xfId="8518" xr:uid="{00000000-0005-0000-0000-0000B06C0000}"/>
    <cellStyle name="Normal 4 2 3 2 2 2 2 3 3 2" xfId="21952" xr:uid="{00000000-0005-0000-0000-0000B16C0000}"/>
    <cellStyle name="Normal 4 2 3 2 2 2 2 3 3 2 2" xfId="48864" xr:uid="{00000000-0005-0000-0000-0000B26C0000}"/>
    <cellStyle name="Normal 4 2 3 2 2 2 2 3 3 3" xfId="35430" xr:uid="{00000000-0005-0000-0000-0000B36C0000}"/>
    <cellStyle name="Normal 4 2 3 2 2 2 2 3 4" xfId="17473" xr:uid="{00000000-0005-0000-0000-0000B46C0000}"/>
    <cellStyle name="Normal 4 2 3 2 2 2 2 3 4 2" xfId="44385" xr:uid="{00000000-0005-0000-0000-0000B56C0000}"/>
    <cellStyle name="Normal 4 2 3 2 2 2 2 3 5" xfId="30951" xr:uid="{00000000-0005-0000-0000-0000B66C0000}"/>
    <cellStyle name="Normal 4 2 3 2 2 2 2 4" xfId="10759" xr:uid="{00000000-0005-0000-0000-0000B76C0000}"/>
    <cellStyle name="Normal 4 2 3 2 2 2 2 4 2" xfId="24193" xr:uid="{00000000-0005-0000-0000-0000B86C0000}"/>
    <cellStyle name="Normal 4 2 3 2 2 2 2 4 2 2" xfId="51105" xr:uid="{00000000-0005-0000-0000-0000B96C0000}"/>
    <cellStyle name="Normal 4 2 3 2 2 2 2 4 3" xfId="37671" xr:uid="{00000000-0005-0000-0000-0000BA6C0000}"/>
    <cellStyle name="Normal 4 2 3 2 2 2 2 5" xfId="6281" xr:uid="{00000000-0005-0000-0000-0000BB6C0000}"/>
    <cellStyle name="Normal 4 2 3 2 2 2 2 5 2" xfId="19715" xr:uid="{00000000-0005-0000-0000-0000BC6C0000}"/>
    <cellStyle name="Normal 4 2 3 2 2 2 2 5 2 2" xfId="46627" xr:uid="{00000000-0005-0000-0000-0000BD6C0000}"/>
    <cellStyle name="Normal 4 2 3 2 2 2 2 5 3" xfId="33193" xr:uid="{00000000-0005-0000-0000-0000BE6C0000}"/>
    <cellStyle name="Normal 4 2 3 2 2 2 2 6" xfId="15236" xr:uid="{00000000-0005-0000-0000-0000BF6C0000}"/>
    <cellStyle name="Normal 4 2 3 2 2 2 2 6 2" xfId="42148" xr:uid="{00000000-0005-0000-0000-0000C06C0000}"/>
    <cellStyle name="Normal 4 2 3 2 2 2 2 7" xfId="28714" xr:uid="{00000000-0005-0000-0000-0000C16C0000}"/>
    <cellStyle name="Normal 4 2 3 2 2 2 3" xfId="2250" xr:uid="{00000000-0005-0000-0000-0000C26C0000}"/>
    <cellStyle name="Normal 4 2 3 2 2 2 3 2" xfId="4487" xr:uid="{00000000-0005-0000-0000-0000C36C0000}"/>
    <cellStyle name="Normal 4 2 3 2 2 2 3 2 2" xfId="13444" xr:uid="{00000000-0005-0000-0000-0000C46C0000}"/>
    <cellStyle name="Normal 4 2 3 2 2 2 3 2 2 2" xfId="26878" xr:uid="{00000000-0005-0000-0000-0000C56C0000}"/>
    <cellStyle name="Normal 4 2 3 2 2 2 3 2 2 2 2" xfId="53790" xr:uid="{00000000-0005-0000-0000-0000C66C0000}"/>
    <cellStyle name="Normal 4 2 3 2 2 2 3 2 2 3" xfId="40356" xr:uid="{00000000-0005-0000-0000-0000C76C0000}"/>
    <cellStyle name="Normal 4 2 3 2 2 2 3 2 3" xfId="8966" xr:uid="{00000000-0005-0000-0000-0000C86C0000}"/>
    <cellStyle name="Normal 4 2 3 2 2 2 3 2 3 2" xfId="22400" xr:uid="{00000000-0005-0000-0000-0000C96C0000}"/>
    <cellStyle name="Normal 4 2 3 2 2 2 3 2 3 2 2" xfId="49312" xr:uid="{00000000-0005-0000-0000-0000CA6C0000}"/>
    <cellStyle name="Normal 4 2 3 2 2 2 3 2 3 3" xfId="35878" xr:uid="{00000000-0005-0000-0000-0000CB6C0000}"/>
    <cellStyle name="Normal 4 2 3 2 2 2 3 2 4" xfId="17921" xr:uid="{00000000-0005-0000-0000-0000CC6C0000}"/>
    <cellStyle name="Normal 4 2 3 2 2 2 3 2 4 2" xfId="44833" xr:uid="{00000000-0005-0000-0000-0000CD6C0000}"/>
    <cellStyle name="Normal 4 2 3 2 2 2 3 2 5" xfId="31399" xr:uid="{00000000-0005-0000-0000-0000CE6C0000}"/>
    <cellStyle name="Normal 4 2 3 2 2 2 3 3" xfId="11207" xr:uid="{00000000-0005-0000-0000-0000CF6C0000}"/>
    <cellStyle name="Normal 4 2 3 2 2 2 3 3 2" xfId="24641" xr:uid="{00000000-0005-0000-0000-0000D06C0000}"/>
    <cellStyle name="Normal 4 2 3 2 2 2 3 3 2 2" xfId="51553" xr:uid="{00000000-0005-0000-0000-0000D16C0000}"/>
    <cellStyle name="Normal 4 2 3 2 2 2 3 3 3" xfId="38119" xr:uid="{00000000-0005-0000-0000-0000D26C0000}"/>
    <cellStyle name="Normal 4 2 3 2 2 2 3 4" xfId="6729" xr:uid="{00000000-0005-0000-0000-0000D36C0000}"/>
    <cellStyle name="Normal 4 2 3 2 2 2 3 4 2" xfId="20163" xr:uid="{00000000-0005-0000-0000-0000D46C0000}"/>
    <cellStyle name="Normal 4 2 3 2 2 2 3 4 2 2" xfId="47075" xr:uid="{00000000-0005-0000-0000-0000D56C0000}"/>
    <cellStyle name="Normal 4 2 3 2 2 2 3 4 3" xfId="33641" xr:uid="{00000000-0005-0000-0000-0000D66C0000}"/>
    <cellStyle name="Normal 4 2 3 2 2 2 3 5" xfId="15684" xr:uid="{00000000-0005-0000-0000-0000D76C0000}"/>
    <cellStyle name="Normal 4 2 3 2 2 2 3 5 2" xfId="42596" xr:uid="{00000000-0005-0000-0000-0000D86C0000}"/>
    <cellStyle name="Normal 4 2 3 2 2 2 3 6" xfId="29162" xr:uid="{00000000-0005-0000-0000-0000D96C0000}"/>
    <cellStyle name="Normal 4 2 3 2 2 2 4" xfId="3369" xr:uid="{00000000-0005-0000-0000-0000DA6C0000}"/>
    <cellStyle name="Normal 4 2 3 2 2 2 4 2" xfId="12326" xr:uid="{00000000-0005-0000-0000-0000DB6C0000}"/>
    <cellStyle name="Normal 4 2 3 2 2 2 4 2 2" xfId="25760" xr:uid="{00000000-0005-0000-0000-0000DC6C0000}"/>
    <cellStyle name="Normal 4 2 3 2 2 2 4 2 2 2" xfId="52672" xr:uid="{00000000-0005-0000-0000-0000DD6C0000}"/>
    <cellStyle name="Normal 4 2 3 2 2 2 4 2 3" xfId="39238" xr:uid="{00000000-0005-0000-0000-0000DE6C0000}"/>
    <cellStyle name="Normal 4 2 3 2 2 2 4 3" xfId="7848" xr:uid="{00000000-0005-0000-0000-0000DF6C0000}"/>
    <cellStyle name="Normal 4 2 3 2 2 2 4 3 2" xfId="21282" xr:uid="{00000000-0005-0000-0000-0000E06C0000}"/>
    <cellStyle name="Normal 4 2 3 2 2 2 4 3 2 2" xfId="48194" xr:uid="{00000000-0005-0000-0000-0000E16C0000}"/>
    <cellStyle name="Normal 4 2 3 2 2 2 4 3 3" xfId="34760" xr:uid="{00000000-0005-0000-0000-0000E26C0000}"/>
    <cellStyle name="Normal 4 2 3 2 2 2 4 4" xfId="16803" xr:uid="{00000000-0005-0000-0000-0000E36C0000}"/>
    <cellStyle name="Normal 4 2 3 2 2 2 4 4 2" xfId="43715" xr:uid="{00000000-0005-0000-0000-0000E46C0000}"/>
    <cellStyle name="Normal 4 2 3 2 2 2 4 5" xfId="30281" xr:uid="{00000000-0005-0000-0000-0000E56C0000}"/>
    <cellStyle name="Normal 4 2 3 2 2 2 5" xfId="10089" xr:uid="{00000000-0005-0000-0000-0000E66C0000}"/>
    <cellStyle name="Normal 4 2 3 2 2 2 5 2" xfId="23523" xr:uid="{00000000-0005-0000-0000-0000E76C0000}"/>
    <cellStyle name="Normal 4 2 3 2 2 2 5 2 2" xfId="50435" xr:uid="{00000000-0005-0000-0000-0000E86C0000}"/>
    <cellStyle name="Normal 4 2 3 2 2 2 5 3" xfId="37001" xr:uid="{00000000-0005-0000-0000-0000E96C0000}"/>
    <cellStyle name="Normal 4 2 3 2 2 2 6" xfId="5611" xr:uid="{00000000-0005-0000-0000-0000EA6C0000}"/>
    <cellStyle name="Normal 4 2 3 2 2 2 6 2" xfId="19045" xr:uid="{00000000-0005-0000-0000-0000EB6C0000}"/>
    <cellStyle name="Normal 4 2 3 2 2 2 6 2 2" xfId="45957" xr:uid="{00000000-0005-0000-0000-0000EC6C0000}"/>
    <cellStyle name="Normal 4 2 3 2 2 2 6 3" xfId="32523" xr:uid="{00000000-0005-0000-0000-0000ED6C0000}"/>
    <cellStyle name="Normal 4 2 3 2 2 2 7" xfId="14566" xr:uid="{00000000-0005-0000-0000-0000EE6C0000}"/>
    <cellStyle name="Normal 4 2 3 2 2 2 7 2" xfId="41478" xr:uid="{00000000-0005-0000-0000-0000EF6C0000}"/>
    <cellStyle name="Normal 4 2 3 2 2 2 8" xfId="28044" xr:uid="{00000000-0005-0000-0000-0000F06C0000}"/>
    <cellStyle name="Normal 4 2 3 2 2 3" xfId="1356" xr:uid="{00000000-0005-0000-0000-0000F16C0000}"/>
    <cellStyle name="Normal 4 2 3 2 2 3 2" xfId="2474" xr:uid="{00000000-0005-0000-0000-0000F26C0000}"/>
    <cellStyle name="Normal 4 2 3 2 2 3 2 2" xfId="4711" xr:uid="{00000000-0005-0000-0000-0000F36C0000}"/>
    <cellStyle name="Normal 4 2 3 2 2 3 2 2 2" xfId="13668" xr:uid="{00000000-0005-0000-0000-0000F46C0000}"/>
    <cellStyle name="Normal 4 2 3 2 2 3 2 2 2 2" xfId="27102" xr:uid="{00000000-0005-0000-0000-0000F56C0000}"/>
    <cellStyle name="Normal 4 2 3 2 2 3 2 2 2 2 2" xfId="54014" xr:uid="{00000000-0005-0000-0000-0000F66C0000}"/>
    <cellStyle name="Normal 4 2 3 2 2 3 2 2 2 3" xfId="40580" xr:uid="{00000000-0005-0000-0000-0000F76C0000}"/>
    <cellStyle name="Normal 4 2 3 2 2 3 2 2 3" xfId="9190" xr:uid="{00000000-0005-0000-0000-0000F86C0000}"/>
    <cellStyle name="Normal 4 2 3 2 2 3 2 2 3 2" xfId="22624" xr:uid="{00000000-0005-0000-0000-0000F96C0000}"/>
    <cellStyle name="Normal 4 2 3 2 2 3 2 2 3 2 2" xfId="49536" xr:uid="{00000000-0005-0000-0000-0000FA6C0000}"/>
    <cellStyle name="Normal 4 2 3 2 2 3 2 2 3 3" xfId="36102" xr:uid="{00000000-0005-0000-0000-0000FB6C0000}"/>
    <cellStyle name="Normal 4 2 3 2 2 3 2 2 4" xfId="18145" xr:uid="{00000000-0005-0000-0000-0000FC6C0000}"/>
    <cellStyle name="Normal 4 2 3 2 2 3 2 2 4 2" xfId="45057" xr:uid="{00000000-0005-0000-0000-0000FD6C0000}"/>
    <cellStyle name="Normal 4 2 3 2 2 3 2 2 5" xfId="31623" xr:uid="{00000000-0005-0000-0000-0000FE6C0000}"/>
    <cellStyle name="Normal 4 2 3 2 2 3 2 3" xfId="11431" xr:uid="{00000000-0005-0000-0000-0000FF6C0000}"/>
    <cellStyle name="Normal 4 2 3 2 2 3 2 3 2" xfId="24865" xr:uid="{00000000-0005-0000-0000-0000006D0000}"/>
    <cellStyle name="Normal 4 2 3 2 2 3 2 3 2 2" xfId="51777" xr:uid="{00000000-0005-0000-0000-0000016D0000}"/>
    <cellStyle name="Normal 4 2 3 2 2 3 2 3 3" xfId="38343" xr:uid="{00000000-0005-0000-0000-0000026D0000}"/>
    <cellStyle name="Normal 4 2 3 2 2 3 2 4" xfId="6953" xr:uid="{00000000-0005-0000-0000-0000036D0000}"/>
    <cellStyle name="Normal 4 2 3 2 2 3 2 4 2" xfId="20387" xr:uid="{00000000-0005-0000-0000-0000046D0000}"/>
    <cellStyle name="Normal 4 2 3 2 2 3 2 4 2 2" xfId="47299" xr:uid="{00000000-0005-0000-0000-0000056D0000}"/>
    <cellStyle name="Normal 4 2 3 2 2 3 2 4 3" xfId="33865" xr:uid="{00000000-0005-0000-0000-0000066D0000}"/>
    <cellStyle name="Normal 4 2 3 2 2 3 2 5" xfId="15908" xr:uid="{00000000-0005-0000-0000-0000076D0000}"/>
    <cellStyle name="Normal 4 2 3 2 2 3 2 5 2" xfId="42820" xr:uid="{00000000-0005-0000-0000-0000086D0000}"/>
    <cellStyle name="Normal 4 2 3 2 2 3 2 6" xfId="29386" xr:uid="{00000000-0005-0000-0000-0000096D0000}"/>
    <cellStyle name="Normal 4 2 3 2 2 3 3" xfId="3593" xr:uid="{00000000-0005-0000-0000-00000A6D0000}"/>
    <cellStyle name="Normal 4 2 3 2 2 3 3 2" xfId="12550" xr:uid="{00000000-0005-0000-0000-00000B6D0000}"/>
    <cellStyle name="Normal 4 2 3 2 2 3 3 2 2" xfId="25984" xr:uid="{00000000-0005-0000-0000-00000C6D0000}"/>
    <cellStyle name="Normal 4 2 3 2 2 3 3 2 2 2" xfId="52896" xr:uid="{00000000-0005-0000-0000-00000D6D0000}"/>
    <cellStyle name="Normal 4 2 3 2 2 3 3 2 3" xfId="39462" xr:uid="{00000000-0005-0000-0000-00000E6D0000}"/>
    <cellStyle name="Normal 4 2 3 2 2 3 3 3" xfId="8072" xr:uid="{00000000-0005-0000-0000-00000F6D0000}"/>
    <cellStyle name="Normal 4 2 3 2 2 3 3 3 2" xfId="21506" xr:uid="{00000000-0005-0000-0000-0000106D0000}"/>
    <cellStyle name="Normal 4 2 3 2 2 3 3 3 2 2" xfId="48418" xr:uid="{00000000-0005-0000-0000-0000116D0000}"/>
    <cellStyle name="Normal 4 2 3 2 2 3 3 3 3" xfId="34984" xr:uid="{00000000-0005-0000-0000-0000126D0000}"/>
    <cellStyle name="Normal 4 2 3 2 2 3 3 4" xfId="17027" xr:uid="{00000000-0005-0000-0000-0000136D0000}"/>
    <cellStyle name="Normal 4 2 3 2 2 3 3 4 2" xfId="43939" xr:uid="{00000000-0005-0000-0000-0000146D0000}"/>
    <cellStyle name="Normal 4 2 3 2 2 3 3 5" xfId="30505" xr:uid="{00000000-0005-0000-0000-0000156D0000}"/>
    <cellStyle name="Normal 4 2 3 2 2 3 4" xfId="10313" xr:uid="{00000000-0005-0000-0000-0000166D0000}"/>
    <cellStyle name="Normal 4 2 3 2 2 3 4 2" xfId="23747" xr:uid="{00000000-0005-0000-0000-0000176D0000}"/>
    <cellStyle name="Normal 4 2 3 2 2 3 4 2 2" xfId="50659" xr:uid="{00000000-0005-0000-0000-0000186D0000}"/>
    <cellStyle name="Normal 4 2 3 2 2 3 4 3" xfId="37225" xr:uid="{00000000-0005-0000-0000-0000196D0000}"/>
    <cellStyle name="Normal 4 2 3 2 2 3 5" xfId="5835" xr:uid="{00000000-0005-0000-0000-00001A6D0000}"/>
    <cellStyle name="Normal 4 2 3 2 2 3 5 2" xfId="19269" xr:uid="{00000000-0005-0000-0000-00001B6D0000}"/>
    <cellStyle name="Normal 4 2 3 2 2 3 5 2 2" xfId="46181" xr:uid="{00000000-0005-0000-0000-00001C6D0000}"/>
    <cellStyle name="Normal 4 2 3 2 2 3 5 3" xfId="32747" xr:uid="{00000000-0005-0000-0000-00001D6D0000}"/>
    <cellStyle name="Normal 4 2 3 2 2 3 6" xfId="14790" xr:uid="{00000000-0005-0000-0000-00001E6D0000}"/>
    <cellStyle name="Normal 4 2 3 2 2 3 6 2" xfId="41702" xr:uid="{00000000-0005-0000-0000-00001F6D0000}"/>
    <cellStyle name="Normal 4 2 3 2 2 3 7" xfId="28268" xr:uid="{00000000-0005-0000-0000-0000206D0000}"/>
    <cellStyle name="Normal 4 2 3 2 2 4" xfId="1579" xr:uid="{00000000-0005-0000-0000-0000216D0000}"/>
    <cellStyle name="Normal 4 2 3 2 2 4 2" xfId="2697" xr:uid="{00000000-0005-0000-0000-0000226D0000}"/>
    <cellStyle name="Normal 4 2 3 2 2 4 2 2" xfId="4934" xr:uid="{00000000-0005-0000-0000-0000236D0000}"/>
    <cellStyle name="Normal 4 2 3 2 2 4 2 2 2" xfId="13891" xr:uid="{00000000-0005-0000-0000-0000246D0000}"/>
    <cellStyle name="Normal 4 2 3 2 2 4 2 2 2 2" xfId="27325" xr:uid="{00000000-0005-0000-0000-0000256D0000}"/>
    <cellStyle name="Normal 4 2 3 2 2 4 2 2 2 2 2" xfId="54237" xr:uid="{00000000-0005-0000-0000-0000266D0000}"/>
    <cellStyle name="Normal 4 2 3 2 2 4 2 2 2 3" xfId="40803" xr:uid="{00000000-0005-0000-0000-0000276D0000}"/>
    <cellStyle name="Normal 4 2 3 2 2 4 2 2 3" xfId="9413" xr:uid="{00000000-0005-0000-0000-0000286D0000}"/>
    <cellStyle name="Normal 4 2 3 2 2 4 2 2 3 2" xfId="22847" xr:uid="{00000000-0005-0000-0000-0000296D0000}"/>
    <cellStyle name="Normal 4 2 3 2 2 4 2 2 3 2 2" xfId="49759" xr:uid="{00000000-0005-0000-0000-00002A6D0000}"/>
    <cellStyle name="Normal 4 2 3 2 2 4 2 2 3 3" xfId="36325" xr:uid="{00000000-0005-0000-0000-00002B6D0000}"/>
    <cellStyle name="Normal 4 2 3 2 2 4 2 2 4" xfId="18368" xr:uid="{00000000-0005-0000-0000-00002C6D0000}"/>
    <cellStyle name="Normal 4 2 3 2 2 4 2 2 4 2" xfId="45280" xr:uid="{00000000-0005-0000-0000-00002D6D0000}"/>
    <cellStyle name="Normal 4 2 3 2 2 4 2 2 5" xfId="31846" xr:uid="{00000000-0005-0000-0000-00002E6D0000}"/>
    <cellStyle name="Normal 4 2 3 2 2 4 2 3" xfId="11654" xr:uid="{00000000-0005-0000-0000-00002F6D0000}"/>
    <cellStyle name="Normal 4 2 3 2 2 4 2 3 2" xfId="25088" xr:uid="{00000000-0005-0000-0000-0000306D0000}"/>
    <cellStyle name="Normal 4 2 3 2 2 4 2 3 2 2" xfId="52000" xr:uid="{00000000-0005-0000-0000-0000316D0000}"/>
    <cellStyle name="Normal 4 2 3 2 2 4 2 3 3" xfId="38566" xr:uid="{00000000-0005-0000-0000-0000326D0000}"/>
    <cellStyle name="Normal 4 2 3 2 2 4 2 4" xfId="7176" xr:uid="{00000000-0005-0000-0000-0000336D0000}"/>
    <cellStyle name="Normal 4 2 3 2 2 4 2 4 2" xfId="20610" xr:uid="{00000000-0005-0000-0000-0000346D0000}"/>
    <cellStyle name="Normal 4 2 3 2 2 4 2 4 2 2" xfId="47522" xr:uid="{00000000-0005-0000-0000-0000356D0000}"/>
    <cellStyle name="Normal 4 2 3 2 2 4 2 4 3" xfId="34088" xr:uid="{00000000-0005-0000-0000-0000366D0000}"/>
    <cellStyle name="Normal 4 2 3 2 2 4 2 5" xfId="16131" xr:uid="{00000000-0005-0000-0000-0000376D0000}"/>
    <cellStyle name="Normal 4 2 3 2 2 4 2 5 2" xfId="43043" xr:uid="{00000000-0005-0000-0000-0000386D0000}"/>
    <cellStyle name="Normal 4 2 3 2 2 4 2 6" xfId="29609" xr:uid="{00000000-0005-0000-0000-0000396D0000}"/>
    <cellStyle name="Normal 4 2 3 2 2 4 3" xfId="3816" xr:uid="{00000000-0005-0000-0000-00003A6D0000}"/>
    <cellStyle name="Normal 4 2 3 2 2 4 3 2" xfId="12773" xr:uid="{00000000-0005-0000-0000-00003B6D0000}"/>
    <cellStyle name="Normal 4 2 3 2 2 4 3 2 2" xfId="26207" xr:uid="{00000000-0005-0000-0000-00003C6D0000}"/>
    <cellStyle name="Normal 4 2 3 2 2 4 3 2 2 2" xfId="53119" xr:uid="{00000000-0005-0000-0000-00003D6D0000}"/>
    <cellStyle name="Normal 4 2 3 2 2 4 3 2 3" xfId="39685" xr:uid="{00000000-0005-0000-0000-00003E6D0000}"/>
    <cellStyle name="Normal 4 2 3 2 2 4 3 3" xfId="8295" xr:uid="{00000000-0005-0000-0000-00003F6D0000}"/>
    <cellStyle name="Normal 4 2 3 2 2 4 3 3 2" xfId="21729" xr:uid="{00000000-0005-0000-0000-0000406D0000}"/>
    <cellStyle name="Normal 4 2 3 2 2 4 3 3 2 2" xfId="48641" xr:uid="{00000000-0005-0000-0000-0000416D0000}"/>
    <cellStyle name="Normal 4 2 3 2 2 4 3 3 3" xfId="35207" xr:uid="{00000000-0005-0000-0000-0000426D0000}"/>
    <cellStyle name="Normal 4 2 3 2 2 4 3 4" xfId="17250" xr:uid="{00000000-0005-0000-0000-0000436D0000}"/>
    <cellStyle name="Normal 4 2 3 2 2 4 3 4 2" xfId="44162" xr:uid="{00000000-0005-0000-0000-0000446D0000}"/>
    <cellStyle name="Normal 4 2 3 2 2 4 3 5" xfId="30728" xr:uid="{00000000-0005-0000-0000-0000456D0000}"/>
    <cellStyle name="Normal 4 2 3 2 2 4 4" xfId="10536" xr:uid="{00000000-0005-0000-0000-0000466D0000}"/>
    <cellStyle name="Normal 4 2 3 2 2 4 4 2" xfId="23970" xr:uid="{00000000-0005-0000-0000-0000476D0000}"/>
    <cellStyle name="Normal 4 2 3 2 2 4 4 2 2" xfId="50882" xr:uid="{00000000-0005-0000-0000-0000486D0000}"/>
    <cellStyle name="Normal 4 2 3 2 2 4 4 3" xfId="37448" xr:uid="{00000000-0005-0000-0000-0000496D0000}"/>
    <cellStyle name="Normal 4 2 3 2 2 4 5" xfId="6058" xr:uid="{00000000-0005-0000-0000-00004A6D0000}"/>
    <cellStyle name="Normal 4 2 3 2 2 4 5 2" xfId="19492" xr:uid="{00000000-0005-0000-0000-00004B6D0000}"/>
    <cellStyle name="Normal 4 2 3 2 2 4 5 2 2" xfId="46404" xr:uid="{00000000-0005-0000-0000-00004C6D0000}"/>
    <cellStyle name="Normal 4 2 3 2 2 4 5 3" xfId="32970" xr:uid="{00000000-0005-0000-0000-00004D6D0000}"/>
    <cellStyle name="Normal 4 2 3 2 2 4 6" xfId="15013" xr:uid="{00000000-0005-0000-0000-00004E6D0000}"/>
    <cellStyle name="Normal 4 2 3 2 2 4 6 2" xfId="41925" xr:uid="{00000000-0005-0000-0000-00004F6D0000}"/>
    <cellStyle name="Normal 4 2 3 2 2 4 7" xfId="28491" xr:uid="{00000000-0005-0000-0000-0000506D0000}"/>
    <cellStyle name="Normal 4 2 3 2 2 5" xfId="2027" xr:uid="{00000000-0005-0000-0000-0000516D0000}"/>
    <cellStyle name="Normal 4 2 3 2 2 5 2" xfId="4264" xr:uid="{00000000-0005-0000-0000-0000526D0000}"/>
    <cellStyle name="Normal 4 2 3 2 2 5 2 2" xfId="13221" xr:uid="{00000000-0005-0000-0000-0000536D0000}"/>
    <cellStyle name="Normal 4 2 3 2 2 5 2 2 2" xfId="26655" xr:uid="{00000000-0005-0000-0000-0000546D0000}"/>
    <cellStyle name="Normal 4 2 3 2 2 5 2 2 2 2" xfId="53567" xr:uid="{00000000-0005-0000-0000-0000556D0000}"/>
    <cellStyle name="Normal 4 2 3 2 2 5 2 2 3" xfId="40133" xr:uid="{00000000-0005-0000-0000-0000566D0000}"/>
    <cellStyle name="Normal 4 2 3 2 2 5 2 3" xfId="8743" xr:uid="{00000000-0005-0000-0000-0000576D0000}"/>
    <cellStyle name="Normal 4 2 3 2 2 5 2 3 2" xfId="22177" xr:uid="{00000000-0005-0000-0000-0000586D0000}"/>
    <cellStyle name="Normal 4 2 3 2 2 5 2 3 2 2" xfId="49089" xr:uid="{00000000-0005-0000-0000-0000596D0000}"/>
    <cellStyle name="Normal 4 2 3 2 2 5 2 3 3" xfId="35655" xr:uid="{00000000-0005-0000-0000-00005A6D0000}"/>
    <cellStyle name="Normal 4 2 3 2 2 5 2 4" xfId="17698" xr:uid="{00000000-0005-0000-0000-00005B6D0000}"/>
    <cellStyle name="Normal 4 2 3 2 2 5 2 4 2" xfId="44610" xr:uid="{00000000-0005-0000-0000-00005C6D0000}"/>
    <cellStyle name="Normal 4 2 3 2 2 5 2 5" xfId="31176" xr:uid="{00000000-0005-0000-0000-00005D6D0000}"/>
    <cellStyle name="Normal 4 2 3 2 2 5 3" xfId="10984" xr:uid="{00000000-0005-0000-0000-00005E6D0000}"/>
    <cellStyle name="Normal 4 2 3 2 2 5 3 2" xfId="24418" xr:uid="{00000000-0005-0000-0000-00005F6D0000}"/>
    <cellStyle name="Normal 4 2 3 2 2 5 3 2 2" xfId="51330" xr:uid="{00000000-0005-0000-0000-0000606D0000}"/>
    <cellStyle name="Normal 4 2 3 2 2 5 3 3" xfId="37896" xr:uid="{00000000-0005-0000-0000-0000616D0000}"/>
    <cellStyle name="Normal 4 2 3 2 2 5 4" xfId="6506" xr:uid="{00000000-0005-0000-0000-0000626D0000}"/>
    <cellStyle name="Normal 4 2 3 2 2 5 4 2" xfId="19940" xr:uid="{00000000-0005-0000-0000-0000636D0000}"/>
    <cellStyle name="Normal 4 2 3 2 2 5 4 2 2" xfId="46852" xr:uid="{00000000-0005-0000-0000-0000646D0000}"/>
    <cellStyle name="Normal 4 2 3 2 2 5 4 3" xfId="33418" xr:uid="{00000000-0005-0000-0000-0000656D0000}"/>
    <cellStyle name="Normal 4 2 3 2 2 5 5" xfId="15461" xr:uid="{00000000-0005-0000-0000-0000666D0000}"/>
    <cellStyle name="Normal 4 2 3 2 2 5 5 2" xfId="42373" xr:uid="{00000000-0005-0000-0000-0000676D0000}"/>
    <cellStyle name="Normal 4 2 3 2 2 5 6" xfId="28939" xr:uid="{00000000-0005-0000-0000-0000686D0000}"/>
    <cellStyle name="Normal 4 2 3 2 2 6" xfId="3146" xr:uid="{00000000-0005-0000-0000-0000696D0000}"/>
    <cellStyle name="Normal 4 2 3 2 2 6 2" xfId="12103" xr:uid="{00000000-0005-0000-0000-00006A6D0000}"/>
    <cellStyle name="Normal 4 2 3 2 2 6 2 2" xfId="25537" xr:uid="{00000000-0005-0000-0000-00006B6D0000}"/>
    <cellStyle name="Normal 4 2 3 2 2 6 2 2 2" xfId="52449" xr:uid="{00000000-0005-0000-0000-00006C6D0000}"/>
    <cellStyle name="Normal 4 2 3 2 2 6 2 3" xfId="39015" xr:uid="{00000000-0005-0000-0000-00006D6D0000}"/>
    <cellStyle name="Normal 4 2 3 2 2 6 3" xfId="7625" xr:uid="{00000000-0005-0000-0000-00006E6D0000}"/>
    <cellStyle name="Normal 4 2 3 2 2 6 3 2" xfId="21059" xr:uid="{00000000-0005-0000-0000-00006F6D0000}"/>
    <cellStyle name="Normal 4 2 3 2 2 6 3 2 2" xfId="47971" xr:uid="{00000000-0005-0000-0000-0000706D0000}"/>
    <cellStyle name="Normal 4 2 3 2 2 6 3 3" xfId="34537" xr:uid="{00000000-0005-0000-0000-0000716D0000}"/>
    <cellStyle name="Normal 4 2 3 2 2 6 4" xfId="16580" xr:uid="{00000000-0005-0000-0000-0000726D0000}"/>
    <cellStyle name="Normal 4 2 3 2 2 6 4 2" xfId="43492" xr:uid="{00000000-0005-0000-0000-0000736D0000}"/>
    <cellStyle name="Normal 4 2 3 2 2 6 5" xfId="30058" xr:uid="{00000000-0005-0000-0000-0000746D0000}"/>
    <cellStyle name="Normal 4 2 3 2 2 7" xfId="9866" xr:uid="{00000000-0005-0000-0000-0000756D0000}"/>
    <cellStyle name="Normal 4 2 3 2 2 7 2" xfId="23300" xr:uid="{00000000-0005-0000-0000-0000766D0000}"/>
    <cellStyle name="Normal 4 2 3 2 2 7 2 2" xfId="50212" xr:uid="{00000000-0005-0000-0000-0000776D0000}"/>
    <cellStyle name="Normal 4 2 3 2 2 7 3" xfId="36778" xr:uid="{00000000-0005-0000-0000-0000786D0000}"/>
    <cellStyle name="Normal 4 2 3 2 2 8" xfId="5388" xr:uid="{00000000-0005-0000-0000-0000796D0000}"/>
    <cellStyle name="Normal 4 2 3 2 2 8 2" xfId="18822" xr:uid="{00000000-0005-0000-0000-00007A6D0000}"/>
    <cellStyle name="Normal 4 2 3 2 2 8 2 2" xfId="45734" xr:uid="{00000000-0005-0000-0000-00007B6D0000}"/>
    <cellStyle name="Normal 4 2 3 2 2 8 3" xfId="32300" xr:uid="{00000000-0005-0000-0000-00007C6D0000}"/>
    <cellStyle name="Normal 4 2 3 2 2 9" xfId="14343" xr:uid="{00000000-0005-0000-0000-00007D6D0000}"/>
    <cellStyle name="Normal 4 2 3 2 2 9 2" xfId="41255" xr:uid="{00000000-0005-0000-0000-00007E6D0000}"/>
    <cellStyle name="Normal 4 2 3 2 3" xfId="791" xr:uid="{00000000-0005-0000-0000-00007F6D0000}"/>
    <cellStyle name="Normal 4 2 3 2 3 10" xfId="27749" xr:uid="{00000000-0005-0000-0000-0000806D0000}"/>
    <cellStyle name="Normal 4 2 3 2 3 2" xfId="1059" xr:uid="{00000000-0005-0000-0000-0000816D0000}"/>
    <cellStyle name="Normal 4 2 3 2 3 2 2" xfId="1730" xr:uid="{00000000-0005-0000-0000-0000826D0000}"/>
    <cellStyle name="Normal 4 2 3 2 3 2 2 2" xfId="2848" xr:uid="{00000000-0005-0000-0000-0000836D0000}"/>
    <cellStyle name="Normal 4 2 3 2 3 2 2 2 2" xfId="5085" xr:uid="{00000000-0005-0000-0000-0000846D0000}"/>
    <cellStyle name="Normal 4 2 3 2 3 2 2 2 2 2" xfId="14042" xr:uid="{00000000-0005-0000-0000-0000856D0000}"/>
    <cellStyle name="Normal 4 2 3 2 3 2 2 2 2 2 2" xfId="27476" xr:uid="{00000000-0005-0000-0000-0000866D0000}"/>
    <cellStyle name="Normal 4 2 3 2 3 2 2 2 2 2 2 2" xfId="54388" xr:uid="{00000000-0005-0000-0000-0000876D0000}"/>
    <cellStyle name="Normal 4 2 3 2 3 2 2 2 2 2 3" xfId="40954" xr:uid="{00000000-0005-0000-0000-0000886D0000}"/>
    <cellStyle name="Normal 4 2 3 2 3 2 2 2 2 3" xfId="9564" xr:uid="{00000000-0005-0000-0000-0000896D0000}"/>
    <cellStyle name="Normal 4 2 3 2 3 2 2 2 2 3 2" xfId="22998" xr:uid="{00000000-0005-0000-0000-00008A6D0000}"/>
    <cellStyle name="Normal 4 2 3 2 3 2 2 2 2 3 2 2" xfId="49910" xr:uid="{00000000-0005-0000-0000-00008B6D0000}"/>
    <cellStyle name="Normal 4 2 3 2 3 2 2 2 2 3 3" xfId="36476" xr:uid="{00000000-0005-0000-0000-00008C6D0000}"/>
    <cellStyle name="Normal 4 2 3 2 3 2 2 2 2 4" xfId="18519" xr:uid="{00000000-0005-0000-0000-00008D6D0000}"/>
    <cellStyle name="Normal 4 2 3 2 3 2 2 2 2 4 2" xfId="45431" xr:uid="{00000000-0005-0000-0000-00008E6D0000}"/>
    <cellStyle name="Normal 4 2 3 2 3 2 2 2 2 5" xfId="31997" xr:uid="{00000000-0005-0000-0000-00008F6D0000}"/>
    <cellStyle name="Normal 4 2 3 2 3 2 2 2 3" xfId="11805" xr:uid="{00000000-0005-0000-0000-0000906D0000}"/>
    <cellStyle name="Normal 4 2 3 2 3 2 2 2 3 2" xfId="25239" xr:uid="{00000000-0005-0000-0000-0000916D0000}"/>
    <cellStyle name="Normal 4 2 3 2 3 2 2 2 3 2 2" xfId="52151" xr:uid="{00000000-0005-0000-0000-0000926D0000}"/>
    <cellStyle name="Normal 4 2 3 2 3 2 2 2 3 3" xfId="38717" xr:uid="{00000000-0005-0000-0000-0000936D0000}"/>
    <cellStyle name="Normal 4 2 3 2 3 2 2 2 4" xfId="7327" xr:uid="{00000000-0005-0000-0000-0000946D0000}"/>
    <cellStyle name="Normal 4 2 3 2 3 2 2 2 4 2" xfId="20761" xr:uid="{00000000-0005-0000-0000-0000956D0000}"/>
    <cellStyle name="Normal 4 2 3 2 3 2 2 2 4 2 2" xfId="47673" xr:uid="{00000000-0005-0000-0000-0000966D0000}"/>
    <cellStyle name="Normal 4 2 3 2 3 2 2 2 4 3" xfId="34239" xr:uid="{00000000-0005-0000-0000-0000976D0000}"/>
    <cellStyle name="Normal 4 2 3 2 3 2 2 2 5" xfId="16282" xr:uid="{00000000-0005-0000-0000-0000986D0000}"/>
    <cellStyle name="Normal 4 2 3 2 3 2 2 2 5 2" xfId="43194" xr:uid="{00000000-0005-0000-0000-0000996D0000}"/>
    <cellStyle name="Normal 4 2 3 2 3 2 2 2 6" xfId="29760" xr:uid="{00000000-0005-0000-0000-00009A6D0000}"/>
    <cellStyle name="Normal 4 2 3 2 3 2 2 3" xfId="3967" xr:uid="{00000000-0005-0000-0000-00009B6D0000}"/>
    <cellStyle name="Normal 4 2 3 2 3 2 2 3 2" xfId="12924" xr:uid="{00000000-0005-0000-0000-00009C6D0000}"/>
    <cellStyle name="Normal 4 2 3 2 3 2 2 3 2 2" xfId="26358" xr:uid="{00000000-0005-0000-0000-00009D6D0000}"/>
    <cellStyle name="Normal 4 2 3 2 3 2 2 3 2 2 2" xfId="53270" xr:uid="{00000000-0005-0000-0000-00009E6D0000}"/>
    <cellStyle name="Normal 4 2 3 2 3 2 2 3 2 3" xfId="39836" xr:uid="{00000000-0005-0000-0000-00009F6D0000}"/>
    <cellStyle name="Normal 4 2 3 2 3 2 2 3 3" xfId="8446" xr:uid="{00000000-0005-0000-0000-0000A06D0000}"/>
    <cellStyle name="Normal 4 2 3 2 3 2 2 3 3 2" xfId="21880" xr:uid="{00000000-0005-0000-0000-0000A16D0000}"/>
    <cellStyle name="Normal 4 2 3 2 3 2 2 3 3 2 2" xfId="48792" xr:uid="{00000000-0005-0000-0000-0000A26D0000}"/>
    <cellStyle name="Normal 4 2 3 2 3 2 2 3 3 3" xfId="35358" xr:uid="{00000000-0005-0000-0000-0000A36D0000}"/>
    <cellStyle name="Normal 4 2 3 2 3 2 2 3 4" xfId="17401" xr:uid="{00000000-0005-0000-0000-0000A46D0000}"/>
    <cellStyle name="Normal 4 2 3 2 3 2 2 3 4 2" xfId="44313" xr:uid="{00000000-0005-0000-0000-0000A56D0000}"/>
    <cellStyle name="Normal 4 2 3 2 3 2 2 3 5" xfId="30879" xr:uid="{00000000-0005-0000-0000-0000A66D0000}"/>
    <cellStyle name="Normal 4 2 3 2 3 2 2 4" xfId="10687" xr:uid="{00000000-0005-0000-0000-0000A76D0000}"/>
    <cellStyle name="Normal 4 2 3 2 3 2 2 4 2" xfId="24121" xr:uid="{00000000-0005-0000-0000-0000A86D0000}"/>
    <cellStyle name="Normal 4 2 3 2 3 2 2 4 2 2" xfId="51033" xr:uid="{00000000-0005-0000-0000-0000A96D0000}"/>
    <cellStyle name="Normal 4 2 3 2 3 2 2 4 3" xfId="37599" xr:uid="{00000000-0005-0000-0000-0000AA6D0000}"/>
    <cellStyle name="Normal 4 2 3 2 3 2 2 5" xfId="6209" xr:uid="{00000000-0005-0000-0000-0000AB6D0000}"/>
    <cellStyle name="Normal 4 2 3 2 3 2 2 5 2" xfId="19643" xr:uid="{00000000-0005-0000-0000-0000AC6D0000}"/>
    <cellStyle name="Normal 4 2 3 2 3 2 2 5 2 2" xfId="46555" xr:uid="{00000000-0005-0000-0000-0000AD6D0000}"/>
    <cellStyle name="Normal 4 2 3 2 3 2 2 5 3" xfId="33121" xr:uid="{00000000-0005-0000-0000-0000AE6D0000}"/>
    <cellStyle name="Normal 4 2 3 2 3 2 2 6" xfId="15164" xr:uid="{00000000-0005-0000-0000-0000AF6D0000}"/>
    <cellStyle name="Normal 4 2 3 2 3 2 2 6 2" xfId="42076" xr:uid="{00000000-0005-0000-0000-0000B06D0000}"/>
    <cellStyle name="Normal 4 2 3 2 3 2 2 7" xfId="28642" xr:uid="{00000000-0005-0000-0000-0000B16D0000}"/>
    <cellStyle name="Normal 4 2 3 2 3 2 3" xfId="2178" xr:uid="{00000000-0005-0000-0000-0000B26D0000}"/>
    <cellStyle name="Normal 4 2 3 2 3 2 3 2" xfId="4415" xr:uid="{00000000-0005-0000-0000-0000B36D0000}"/>
    <cellStyle name="Normal 4 2 3 2 3 2 3 2 2" xfId="13372" xr:uid="{00000000-0005-0000-0000-0000B46D0000}"/>
    <cellStyle name="Normal 4 2 3 2 3 2 3 2 2 2" xfId="26806" xr:uid="{00000000-0005-0000-0000-0000B56D0000}"/>
    <cellStyle name="Normal 4 2 3 2 3 2 3 2 2 2 2" xfId="53718" xr:uid="{00000000-0005-0000-0000-0000B66D0000}"/>
    <cellStyle name="Normal 4 2 3 2 3 2 3 2 2 3" xfId="40284" xr:uid="{00000000-0005-0000-0000-0000B76D0000}"/>
    <cellStyle name="Normal 4 2 3 2 3 2 3 2 3" xfId="8894" xr:uid="{00000000-0005-0000-0000-0000B86D0000}"/>
    <cellStyle name="Normal 4 2 3 2 3 2 3 2 3 2" xfId="22328" xr:uid="{00000000-0005-0000-0000-0000B96D0000}"/>
    <cellStyle name="Normal 4 2 3 2 3 2 3 2 3 2 2" xfId="49240" xr:uid="{00000000-0005-0000-0000-0000BA6D0000}"/>
    <cellStyle name="Normal 4 2 3 2 3 2 3 2 3 3" xfId="35806" xr:uid="{00000000-0005-0000-0000-0000BB6D0000}"/>
    <cellStyle name="Normal 4 2 3 2 3 2 3 2 4" xfId="17849" xr:uid="{00000000-0005-0000-0000-0000BC6D0000}"/>
    <cellStyle name="Normal 4 2 3 2 3 2 3 2 4 2" xfId="44761" xr:uid="{00000000-0005-0000-0000-0000BD6D0000}"/>
    <cellStyle name="Normal 4 2 3 2 3 2 3 2 5" xfId="31327" xr:uid="{00000000-0005-0000-0000-0000BE6D0000}"/>
    <cellStyle name="Normal 4 2 3 2 3 2 3 3" xfId="11135" xr:uid="{00000000-0005-0000-0000-0000BF6D0000}"/>
    <cellStyle name="Normal 4 2 3 2 3 2 3 3 2" xfId="24569" xr:uid="{00000000-0005-0000-0000-0000C06D0000}"/>
    <cellStyle name="Normal 4 2 3 2 3 2 3 3 2 2" xfId="51481" xr:uid="{00000000-0005-0000-0000-0000C16D0000}"/>
    <cellStyle name="Normal 4 2 3 2 3 2 3 3 3" xfId="38047" xr:uid="{00000000-0005-0000-0000-0000C26D0000}"/>
    <cellStyle name="Normal 4 2 3 2 3 2 3 4" xfId="6657" xr:uid="{00000000-0005-0000-0000-0000C36D0000}"/>
    <cellStyle name="Normal 4 2 3 2 3 2 3 4 2" xfId="20091" xr:uid="{00000000-0005-0000-0000-0000C46D0000}"/>
    <cellStyle name="Normal 4 2 3 2 3 2 3 4 2 2" xfId="47003" xr:uid="{00000000-0005-0000-0000-0000C56D0000}"/>
    <cellStyle name="Normal 4 2 3 2 3 2 3 4 3" xfId="33569" xr:uid="{00000000-0005-0000-0000-0000C66D0000}"/>
    <cellStyle name="Normal 4 2 3 2 3 2 3 5" xfId="15612" xr:uid="{00000000-0005-0000-0000-0000C76D0000}"/>
    <cellStyle name="Normal 4 2 3 2 3 2 3 5 2" xfId="42524" xr:uid="{00000000-0005-0000-0000-0000C86D0000}"/>
    <cellStyle name="Normal 4 2 3 2 3 2 3 6" xfId="29090" xr:uid="{00000000-0005-0000-0000-0000C96D0000}"/>
    <cellStyle name="Normal 4 2 3 2 3 2 4" xfId="3297" xr:uid="{00000000-0005-0000-0000-0000CA6D0000}"/>
    <cellStyle name="Normal 4 2 3 2 3 2 4 2" xfId="12254" xr:uid="{00000000-0005-0000-0000-0000CB6D0000}"/>
    <cellStyle name="Normal 4 2 3 2 3 2 4 2 2" xfId="25688" xr:uid="{00000000-0005-0000-0000-0000CC6D0000}"/>
    <cellStyle name="Normal 4 2 3 2 3 2 4 2 2 2" xfId="52600" xr:uid="{00000000-0005-0000-0000-0000CD6D0000}"/>
    <cellStyle name="Normal 4 2 3 2 3 2 4 2 3" xfId="39166" xr:uid="{00000000-0005-0000-0000-0000CE6D0000}"/>
    <cellStyle name="Normal 4 2 3 2 3 2 4 3" xfId="7776" xr:uid="{00000000-0005-0000-0000-0000CF6D0000}"/>
    <cellStyle name="Normal 4 2 3 2 3 2 4 3 2" xfId="21210" xr:uid="{00000000-0005-0000-0000-0000D06D0000}"/>
    <cellStyle name="Normal 4 2 3 2 3 2 4 3 2 2" xfId="48122" xr:uid="{00000000-0005-0000-0000-0000D16D0000}"/>
    <cellStyle name="Normal 4 2 3 2 3 2 4 3 3" xfId="34688" xr:uid="{00000000-0005-0000-0000-0000D26D0000}"/>
    <cellStyle name="Normal 4 2 3 2 3 2 4 4" xfId="16731" xr:uid="{00000000-0005-0000-0000-0000D36D0000}"/>
    <cellStyle name="Normal 4 2 3 2 3 2 4 4 2" xfId="43643" xr:uid="{00000000-0005-0000-0000-0000D46D0000}"/>
    <cellStyle name="Normal 4 2 3 2 3 2 4 5" xfId="30209" xr:uid="{00000000-0005-0000-0000-0000D56D0000}"/>
    <cellStyle name="Normal 4 2 3 2 3 2 5" xfId="10017" xr:uid="{00000000-0005-0000-0000-0000D66D0000}"/>
    <cellStyle name="Normal 4 2 3 2 3 2 5 2" xfId="23451" xr:uid="{00000000-0005-0000-0000-0000D76D0000}"/>
    <cellStyle name="Normal 4 2 3 2 3 2 5 2 2" xfId="50363" xr:uid="{00000000-0005-0000-0000-0000D86D0000}"/>
    <cellStyle name="Normal 4 2 3 2 3 2 5 3" xfId="36929" xr:uid="{00000000-0005-0000-0000-0000D96D0000}"/>
    <cellStyle name="Normal 4 2 3 2 3 2 6" xfId="5539" xr:uid="{00000000-0005-0000-0000-0000DA6D0000}"/>
    <cellStyle name="Normal 4 2 3 2 3 2 6 2" xfId="18973" xr:uid="{00000000-0005-0000-0000-0000DB6D0000}"/>
    <cellStyle name="Normal 4 2 3 2 3 2 6 2 2" xfId="45885" xr:uid="{00000000-0005-0000-0000-0000DC6D0000}"/>
    <cellStyle name="Normal 4 2 3 2 3 2 6 3" xfId="32451" xr:uid="{00000000-0005-0000-0000-0000DD6D0000}"/>
    <cellStyle name="Normal 4 2 3 2 3 2 7" xfId="14494" xr:uid="{00000000-0005-0000-0000-0000DE6D0000}"/>
    <cellStyle name="Normal 4 2 3 2 3 2 7 2" xfId="41406" xr:uid="{00000000-0005-0000-0000-0000DF6D0000}"/>
    <cellStyle name="Normal 4 2 3 2 3 2 8" xfId="27972" xr:uid="{00000000-0005-0000-0000-0000E06D0000}"/>
    <cellStyle name="Normal 4 2 3 2 3 3" xfId="1284" xr:uid="{00000000-0005-0000-0000-0000E16D0000}"/>
    <cellStyle name="Normal 4 2 3 2 3 3 2" xfId="2402" xr:uid="{00000000-0005-0000-0000-0000E26D0000}"/>
    <cellStyle name="Normal 4 2 3 2 3 3 2 2" xfId="4639" xr:uid="{00000000-0005-0000-0000-0000E36D0000}"/>
    <cellStyle name="Normal 4 2 3 2 3 3 2 2 2" xfId="13596" xr:uid="{00000000-0005-0000-0000-0000E46D0000}"/>
    <cellStyle name="Normal 4 2 3 2 3 3 2 2 2 2" xfId="27030" xr:uid="{00000000-0005-0000-0000-0000E56D0000}"/>
    <cellStyle name="Normal 4 2 3 2 3 3 2 2 2 2 2" xfId="53942" xr:uid="{00000000-0005-0000-0000-0000E66D0000}"/>
    <cellStyle name="Normal 4 2 3 2 3 3 2 2 2 3" xfId="40508" xr:uid="{00000000-0005-0000-0000-0000E76D0000}"/>
    <cellStyle name="Normal 4 2 3 2 3 3 2 2 3" xfId="9118" xr:uid="{00000000-0005-0000-0000-0000E86D0000}"/>
    <cellStyle name="Normal 4 2 3 2 3 3 2 2 3 2" xfId="22552" xr:uid="{00000000-0005-0000-0000-0000E96D0000}"/>
    <cellStyle name="Normal 4 2 3 2 3 3 2 2 3 2 2" xfId="49464" xr:uid="{00000000-0005-0000-0000-0000EA6D0000}"/>
    <cellStyle name="Normal 4 2 3 2 3 3 2 2 3 3" xfId="36030" xr:uid="{00000000-0005-0000-0000-0000EB6D0000}"/>
    <cellStyle name="Normal 4 2 3 2 3 3 2 2 4" xfId="18073" xr:uid="{00000000-0005-0000-0000-0000EC6D0000}"/>
    <cellStyle name="Normal 4 2 3 2 3 3 2 2 4 2" xfId="44985" xr:uid="{00000000-0005-0000-0000-0000ED6D0000}"/>
    <cellStyle name="Normal 4 2 3 2 3 3 2 2 5" xfId="31551" xr:uid="{00000000-0005-0000-0000-0000EE6D0000}"/>
    <cellStyle name="Normal 4 2 3 2 3 3 2 3" xfId="11359" xr:uid="{00000000-0005-0000-0000-0000EF6D0000}"/>
    <cellStyle name="Normal 4 2 3 2 3 3 2 3 2" xfId="24793" xr:uid="{00000000-0005-0000-0000-0000F06D0000}"/>
    <cellStyle name="Normal 4 2 3 2 3 3 2 3 2 2" xfId="51705" xr:uid="{00000000-0005-0000-0000-0000F16D0000}"/>
    <cellStyle name="Normal 4 2 3 2 3 3 2 3 3" xfId="38271" xr:uid="{00000000-0005-0000-0000-0000F26D0000}"/>
    <cellStyle name="Normal 4 2 3 2 3 3 2 4" xfId="6881" xr:uid="{00000000-0005-0000-0000-0000F36D0000}"/>
    <cellStyle name="Normal 4 2 3 2 3 3 2 4 2" xfId="20315" xr:uid="{00000000-0005-0000-0000-0000F46D0000}"/>
    <cellStyle name="Normal 4 2 3 2 3 3 2 4 2 2" xfId="47227" xr:uid="{00000000-0005-0000-0000-0000F56D0000}"/>
    <cellStyle name="Normal 4 2 3 2 3 3 2 4 3" xfId="33793" xr:uid="{00000000-0005-0000-0000-0000F66D0000}"/>
    <cellStyle name="Normal 4 2 3 2 3 3 2 5" xfId="15836" xr:uid="{00000000-0005-0000-0000-0000F76D0000}"/>
    <cellStyle name="Normal 4 2 3 2 3 3 2 5 2" xfId="42748" xr:uid="{00000000-0005-0000-0000-0000F86D0000}"/>
    <cellStyle name="Normal 4 2 3 2 3 3 2 6" xfId="29314" xr:uid="{00000000-0005-0000-0000-0000F96D0000}"/>
    <cellStyle name="Normal 4 2 3 2 3 3 3" xfId="3521" xr:uid="{00000000-0005-0000-0000-0000FA6D0000}"/>
    <cellStyle name="Normal 4 2 3 2 3 3 3 2" xfId="12478" xr:uid="{00000000-0005-0000-0000-0000FB6D0000}"/>
    <cellStyle name="Normal 4 2 3 2 3 3 3 2 2" xfId="25912" xr:uid="{00000000-0005-0000-0000-0000FC6D0000}"/>
    <cellStyle name="Normal 4 2 3 2 3 3 3 2 2 2" xfId="52824" xr:uid="{00000000-0005-0000-0000-0000FD6D0000}"/>
    <cellStyle name="Normal 4 2 3 2 3 3 3 2 3" xfId="39390" xr:uid="{00000000-0005-0000-0000-0000FE6D0000}"/>
    <cellStyle name="Normal 4 2 3 2 3 3 3 3" xfId="8000" xr:uid="{00000000-0005-0000-0000-0000FF6D0000}"/>
    <cellStyle name="Normal 4 2 3 2 3 3 3 3 2" xfId="21434" xr:uid="{00000000-0005-0000-0000-0000006E0000}"/>
    <cellStyle name="Normal 4 2 3 2 3 3 3 3 2 2" xfId="48346" xr:uid="{00000000-0005-0000-0000-0000016E0000}"/>
    <cellStyle name="Normal 4 2 3 2 3 3 3 3 3" xfId="34912" xr:uid="{00000000-0005-0000-0000-0000026E0000}"/>
    <cellStyle name="Normal 4 2 3 2 3 3 3 4" xfId="16955" xr:uid="{00000000-0005-0000-0000-0000036E0000}"/>
    <cellStyle name="Normal 4 2 3 2 3 3 3 4 2" xfId="43867" xr:uid="{00000000-0005-0000-0000-0000046E0000}"/>
    <cellStyle name="Normal 4 2 3 2 3 3 3 5" xfId="30433" xr:uid="{00000000-0005-0000-0000-0000056E0000}"/>
    <cellStyle name="Normal 4 2 3 2 3 3 4" xfId="10241" xr:uid="{00000000-0005-0000-0000-0000066E0000}"/>
    <cellStyle name="Normal 4 2 3 2 3 3 4 2" xfId="23675" xr:uid="{00000000-0005-0000-0000-0000076E0000}"/>
    <cellStyle name="Normal 4 2 3 2 3 3 4 2 2" xfId="50587" xr:uid="{00000000-0005-0000-0000-0000086E0000}"/>
    <cellStyle name="Normal 4 2 3 2 3 3 4 3" xfId="37153" xr:uid="{00000000-0005-0000-0000-0000096E0000}"/>
    <cellStyle name="Normal 4 2 3 2 3 3 5" xfId="5763" xr:uid="{00000000-0005-0000-0000-00000A6E0000}"/>
    <cellStyle name="Normal 4 2 3 2 3 3 5 2" xfId="19197" xr:uid="{00000000-0005-0000-0000-00000B6E0000}"/>
    <cellStyle name="Normal 4 2 3 2 3 3 5 2 2" xfId="46109" xr:uid="{00000000-0005-0000-0000-00000C6E0000}"/>
    <cellStyle name="Normal 4 2 3 2 3 3 5 3" xfId="32675" xr:uid="{00000000-0005-0000-0000-00000D6E0000}"/>
    <cellStyle name="Normal 4 2 3 2 3 3 6" xfId="14718" xr:uid="{00000000-0005-0000-0000-00000E6E0000}"/>
    <cellStyle name="Normal 4 2 3 2 3 3 6 2" xfId="41630" xr:uid="{00000000-0005-0000-0000-00000F6E0000}"/>
    <cellStyle name="Normal 4 2 3 2 3 3 7" xfId="28196" xr:uid="{00000000-0005-0000-0000-0000106E0000}"/>
    <cellStyle name="Normal 4 2 3 2 3 4" xfId="1507" xr:uid="{00000000-0005-0000-0000-0000116E0000}"/>
    <cellStyle name="Normal 4 2 3 2 3 4 2" xfId="2625" xr:uid="{00000000-0005-0000-0000-0000126E0000}"/>
    <cellStyle name="Normal 4 2 3 2 3 4 2 2" xfId="4862" xr:uid="{00000000-0005-0000-0000-0000136E0000}"/>
    <cellStyle name="Normal 4 2 3 2 3 4 2 2 2" xfId="13819" xr:uid="{00000000-0005-0000-0000-0000146E0000}"/>
    <cellStyle name="Normal 4 2 3 2 3 4 2 2 2 2" xfId="27253" xr:uid="{00000000-0005-0000-0000-0000156E0000}"/>
    <cellStyle name="Normal 4 2 3 2 3 4 2 2 2 2 2" xfId="54165" xr:uid="{00000000-0005-0000-0000-0000166E0000}"/>
    <cellStyle name="Normal 4 2 3 2 3 4 2 2 2 3" xfId="40731" xr:uid="{00000000-0005-0000-0000-0000176E0000}"/>
    <cellStyle name="Normal 4 2 3 2 3 4 2 2 3" xfId="9341" xr:uid="{00000000-0005-0000-0000-0000186E0000}"/>
    <cellStyle name="Normal 4 2 3 2 3 4 2 2 3 2" xfId="22775" xr:uid="{00000000-0005-0000-0000-0000196E0000}"/>
    <cellStyle name="Normal 4 2 3 2 3 4 2 2 3 2 2" xfId="49687" xr:uid="{00000000-0005-0000-0000-00001A6E0000}"/>
    <cellStyle name="Normal 4 2 3 2 3 4 2 2 3 3" xfId="36253" xr:uid="{00000000-0005-0000-0000-00001B6E0000}"/>
    <cellStyle name="Normal 4 2 3 2 3 4 2 2 4" xfId="18296" xr:uid="{00000000-0005-0000-0000-00001C6E0000}"/>
    <cellStyle name="Normal 4 2 3 2 3 4 2 2 4 2" xfId="45208" xr:uid="{00000000-0005-0000-0000-00001D6E0000}"/>
    <cellStyle name="Normal 4 2 3 2 3 4 2 2 5" xfId="31774" xr:uid="{00000000-0005-0000-0000-00001E6E0000}"/>
    <cellStyle name="Normal 4 2 3 2 3 4 2 3" xfId="11582" xr:uid="{00000000-0005-0000-0000-00001F6E0000}"/>
    <cellStyle name="Normal 4 2 3 2 3 4 2 3 2" xfId="25016" xr:uid="{00000000-0005-0000-0000-0000206E0000}"/>
    <cellStyle name="Normal 4 2 3 2 3 4 2 3 2 2" xfId="51928" xr:uid="{00000000-0005-0000-0000-0000216E0000}"/>
    <cellStyle name="Normal 4 2 3 2 3 4 2 3 3" xfId="38494" xr:uid="{00000000-0005-0000-0000-0000226E0000}"/>
    <cellStyle name="Normal 4 2 3 2 3 4 2 4" xfId="7104" xr:uid="{00000000-0005-0000-0000-0000236E0000}"/>
    <cellStyle name="Normal 4 2 3 2 3 4 2 4 2" xfId="20538" xr:uid="{00000000-0005-0000-0000-0000246E0000}"/>
    <cellStyle name="Normal 4 2 3 2 3 4 2 4 2 2" xfId="47450" xr:uid="{00000000-0005-0000-0000-0000256E0000}"/>
    <cellStyle name="Normal 4 2 3 2 3 4 2 4 3" xfId="34016" xr:uid="{00000000-0005-0000-0000-0000266E0000}"/>
    <cellStyle name="Normal 4 2 3 2 3 4 2 5" xfId="16059" xr:uid="{00000000-0005-0000-0000-0000276E0000}"/>
    <cellStyle name="Normal 4 2 3 2 3 4 2 5 2" xfId="42971" xr:uid="{00000000-0005-0000-0000-0000286E0000}"/>
    <cellStyle name="Normal 4 2 3 2 3 4 2 6" xfId="29537" xr:uid="{00000000-0005-0000-0000-0000296E0000}"/>
    <cellStyle name="Normal 4 2 3 2 3 4 3" xfId="3744" xr:uid="{00000000-0005-0000-0000-00002A6E0000}"/>
    <cellStyle name="Normal 4 2 3 2 3 4 3 2" xfId="12701" xr:uid="{00000000-0005-0000-0000-00002B6E0000}"/>
    <cellStyle name="Normal 4 2 3 2 3 4 3 2 2" xfId="26135" xr:uid="{00000000-0005-0000-0000-00002C6E0000}"/>
    <cellStyle name="Normal 4 2 3 2 3 4 3 2 2 2" xfId="53047" xr:uid="{00000000-0005-0000-0000-00002D6E0000}"/>
    <cellStyle name="Normal 4 2 3 2 3 4 3 2 3" xfId="39613" xr:uid="{00000000-0005-0000-0000-00002E6E0000}"/>
    <cellStyle name="Normal 4 2 3 2 3 4 3 3" xfId="8223" xr:uid="{00000000-0005-0000-0000-00002F6E0000}"/>
    <cellStyle name="Normal 4 2 3 2 3 4 3 3 2" xfId="21657" xr:uid="{00000000-0005-0000-0000-0000306E0000}"/>
    <cellStyle name="Normal 4 2 3 2 3 4 3 3 2 2" xfId="48569" xr:uid="{00000000-0005-0000-0000-0000316E0000}"/>
    <cellStyle name="Normal 4 2 3 2 3 4 3 3 3" xfId="35135" xr:uid="{00000000-0005-0000-0000-0000326E0000}"/>
    <cellStyle name="Normal 4 2 3 2 3 4 3 4" xfId="17178" xr:uid="{00000000-0005-0000-0000-0000336E0000}"/>
    <cellStyle name="Normal 4 2 3 2 3 4 3 4 2" xfId="44090" xr:uid="{00000000-0005-0000-0000-0000346E0000}"/>
    <cellStyle name="Normal 4 2 3 2 3 4 3 5" xfId="30656" xr:uid="{00000000-0005-0000-0000-0000356E0000}"/>
    <cellStyle name="Normal 4 2 3 2 3 4 4" xfId="10464" xr:uid="{00000000-0005-0000-0000-0000366E0000}"/>
    <cellStyle name="Normal 4 2 3 2 3 4 4 2" xfId="23898" xr:uid="{00000000-0005-0000-0000-0000376E0000}"/>
    <cellStyle name="Normal 4 2 3 2 3 4 4 2 2" xfId="50810" xr:uid="{00000000-0005-0000-0000-0000386E0000}"/>
    <cellStyle name="Normal 4 2 3 2 3 4 4 3" xfId="37376" xr:uid="{00000000-0005-0000-0000-0000396E0000}"/>
    <cellStyle name="Normal 4 2 3 2 3 4 5" xfId="5986" xr:uid="{00000000-0005-0000-0000-00003A6E0000}"/>
    <cellStyle name="Normal 4 2 3 2 3 4 5 2" xfId="19420" xr:uid="{00000000-0005-0000-0000-00003B6E0000}"/>
    <cellStyle name="Normal 4 2 3 2 3 4 5 2 2" xfId="46332" xr:uid="{00000000-0005-0000-0000-00003C6E0000}"/>
    <cellStyle name="Normal 4 2 3 2 3 4 5 3" xfId="32898" xr:uid="{00000000-0005-0000-0000-00003D6E0000}"/>
    <cellStyle name="Normal 4 2 3 2 3 4 6" xfId="14941" xr:uid="{00000000-0005-0000-0000-00003E6E0000}"/>
    <cellStyle name="Normal 4 2 3 2 3 4 6 2" xfId="41853" xr:uid="{00000000-0005-0000-0000-00003F6E0000}"/>
    <cellStyle name="Normal 4 2 3 2 3 4 7" xfId="28419" xr:uid="{00000000-0005-0000-0000-0000406E0000}"/>
    <cellStyle name="Normal 4 2 3 2 3 5" xfId="1955" xr:uid="{00000000-0005-0000-0000-0000416E0000}"/>
    <cellStyle name="Normal 4 2 3 2 3 5 2" xfId="4192" xr:uid="{00000000-0005-0000-0000-0000426E0000}"/>
    <cellStyle name="Normal 4 2 3 2 3 5 2 2" xfId="13149" xr:uid="{00000000-0005-0000-0000-0000436E0000}"/>
    <cellStyle name="Normal 4 2 3 2 3 5 2 2 2" xfId="26583" xr:uid="{00000000-0005-0000-0000-0000446E0000}"/>
    <cellStyle name="Normal 4 2 3 2 3 5 2 2 2 2" xfId="53495" xr:uid="{00000000-0005-0000-0000-0000456E0000}"/>
    <cellStyle name="Normal 4 2 3 2 3 5 2 2 3" xfId="40061" xr:uid="{00000000-0005-0000-0000-0000466E0000}"/>
    <cellStyle name="Normal 4 2 3 2 3 5 2 3" xfId="8671" xr:uid="{00000000-0005-0000-0000-0000476E0000}"/>
    <cellStyle name="Normal 4 2 3 2 3 5 2 3 2" xfId="22105" xr:uid="{00000000-0005-0000-0000-0000486E0000}"/>
    <cellStyle name="Normal 4 2 3 2 3 5 2 3 2 2" xfId="49017" xr:uid="{00000000-0005-0000-0000-0000496E0000}"/>
    <cellStyle name="Normal 4 2 3 2 3 5 2 3 3" xfId="35583" xr:uid="{00000000-0005-0000-0000-00004A6E0000}"/>
    <cellStyle name="Normal 4 2 3 2 3 5 2 4" xfId="17626" xr:uid="{00000000-0005-0000-0000-00004B6E0000}"/>
    <cellStyle name="Normal 4 2 3 2 3 5 2 4 2" xfId="44538" xr:uid="{00000000-0005-0000-0000-00004C6E0000}"/>
    <cellStyle name="Normal 4 2 3 2 3 5 2 5" xfId="31104" xr:uid="{00000000-0005-0000-0000-00004D6E0000}"/>
    <cellStyle name="Normal 4 2 3 2 3 5 3" xfId="10912" xr:uid="{00000000-0005-0000-0000-00004E6E0000}"/>
    <cellStyle name="Normal 4 2 3 2 3 5 3 2" xfId="24346" xr:uid="{00000000-0005-0000-0000-00004F6E0000}"/>
    <cellStyle name="Normal 4 2 3 2 3 5 3 2 2" xfId="51258" xr:uid="{00000000-0005-0000-0000-0000506E0000}"/>
    <cellStyle name="Normal 4 2 3 2 3 5 3 3" xfId="37824" xr:uid="{00000000-0005-0000-0000-0000516E0000}"/>
    <cellStyle name="Normal 4 2 3 2 3 5 4" xfId="6434" xr:uid="{00000000-0005-0000-0000-0000526E0000}"/>
    <cellStyle name="Normal 4 2 3 2 3 5 4 2" xfId="19868" xr:uid="{00000000-0005-0000-0000-0000536E0000}"/>
    <cellStyle name="Normal 4 2 3 2 3 5 4 2 2" xfId="46780" xr:uid="{00000000-0005-0000-0000-0000546E0000}"/>
    <cellStyle name="Normal 4 2 3 2 3 5 4 3" xfId="33346" xr:uid="{00000000-0005-0000-0000-0000556E0000}"/>
    <cellStyle name="Normal 4 2 3 2 3 5 5" xfId="15389" xr:uid="{00000000-0005-0000-0000-0000566E0000}"/>
    <cellStyle name="Normal 4 2 3 2 3 5 5 2" xfId="42301" xr:uid="{00000000-0005-0000-0000-0000576E0000}"/>
    <cellStyle name="Normal 4 2 3 2 3 5 6" xfId="28867" xr:uid="{00000000-0005-0000-0000-0000586E0000}"/>
    <cellStyle name="Normal 4 2 3 2 3 6" xfId="3074" xr:uid="{00000000-0005-0000-0000-0000596E0000}"/>
    <cellStyle name="Normal 4 2 3 2 3 6 2" xfId="12031" xr:uid="{00000000-0005-0000-0000-00005A6E0000}"/>
    <cellStyle name="Normal 4 2 3 2 3 6 2 2" xfId="25465" xr:uid="{00000000-0005-0000-0000-00005B6E0000}"/>
    <cellStyle name="Normal 4 2 3 2 3 6 2 2 2" xfId="52377" xr:uid="{00000000-0005-0000-0000-00005C6E0000}"/>
    <cellStyle name="Normal 4 2 3 2 3 6 2 3" xfId="38943" xr:uid="{00000000-0005-0000-0000-00005D6E0000}"/>
    <cellStyle name="Normal 4 2 3 2 3 6 3" xfId="7553" xr:uid="{00000000-0005-0000-0000-00005E6E0000}"/>
    <cellStyle name="Normal 4 2 3 2 3 6 3 2" xfId="20987" xr:uid="{00000000-0005-0000-0000-00005F6E0000}"/>
    <cellStyle name="Normal 4 2 3 2 3 6 3 2 2" xfId="47899" xr:uid="{00000000-0005-0000-0000-0000606E0000}"/>
    <cellStyle name="Normal 4 2 3 2 3 6 3 3" xfId="34465" xr:uid="{00000000-0005-0000-0000-0000616E0000}"/>
    <cellStyle name="Normal 4 2 3 2 3 6 4" xfId="16508" xr:uid="{00000000-0005-0000-0000-0000626E0000}"/>
    <cellStyle name="Normal 4 2 3 2 3 6 4 2" xfId="43420" xr:uid="{00000000-0005-0000-0000-0000636E0000}"/>
    <cellStyle name="Normal 4 2 3 2 3 6 5" xfId="29986" xr:uid="{00000000-0005-0000-0000-0000646E0000}"/>
    <cellStyle name="Normal 4 2 3 2 3 7" xfId="9794" xr:uid="{00000000-0005-0000-0000-0000656E0000}"/>
    <cellStyle name="Normal 4 2 3 2 3 7 2" xfId="23228" xr:uid="{00000000-0005-0000-0000-0000666E0000}"/>
    <cellStyle name="Normal 4 2 3 2 3 7 2 2" xfId="50140" xr:uid="{00000000-0005-0000-0000-0000676E0000}"/>
    <cellStyle name="Normal 4 2 3 2 3 7 3" xfId="36706" xr:uid="{00000000-0005-0000-0000-0000686E0000}"/>
    <cellStyle name="Normal 4 2 3 2 3 8" xfId="5316" xr:uid="{00000000-0005-0000-0000-0000696E0000}"/>
    <cellStyle name="Normal 4 2 3 2 3 8 2" xfId="18750" xr:uid="{00000000-0005-0000-0000-00006A6E0000}"/>
    <cellStyle name="Normal 4 2 3 2 3 8 2 2" xfId="45662" xr:uid="{00000000-0005-0000-0000-00006B6E0000}"/>
    <cellStyle name="Normal 4 2 3 2 3 8 3" xfId="32228" xr:uid="{00000000-0005-0000-0000-00006C6E0000}"/>
    <cellStyle name="Normal 4 2 3 2 3 9" xfId="14271" xr:uid="{00000000-0005-0000-0000-00006D6E0000}"/>
    <cellStyle name="Normal 4 2 3 2 3 9 2" xfId="41183" xr:uid="{00000000-0005-0000-0000-00006E6E0000}"/>
    <cellStyle name="Normal 4 2 3 2 4" xfId="987" xr:uid="{00000000-0005-0000-0000-00006F6E0000}"/>
    <cellStyle name="Normal 4 2 3 2 4 2" xfId="1658" xr:uid="{00000000-0005-0000-0000-0000706E0000}"/>
    <cellStyle name="Normal 4 2 3 2 4 2 2" xfId="2776" xr:uid="{00000000-0005-0000-0000-0000716E0000}"/>
    <cellStyle name="Normal 4 2 3 2 4 2 2 2" xfId="5013" xr:uid="{00000000-0005-0000-0000-0000726E0000}"/>
    <cellStyle name="Normal 4 2 3 2 4 2 2 2 2" xfId="13970" xr:uid="{00000000-0005-0000-0000-0000736E0000}"/>
    <cellStyle name="Normal 4 2 3 2 4 2 2 2 2 2" xfId="27404" xr:uid="{00000000-0005-0000-0000-0000746E0000}"/>
    <cellStyle name="Normal 4 2 3 2 4 2 2 2 2 2 2" xfId="54316" xr:uid="{00000000-0005-0000-0000-0000756E0000}"/>
    <cellStyle name="Normal 4 2 3 2 4 2 2 2 2 3" xfId="40882" xr:uid="{00000000-0005-0000-0000-0000766E0000}"/>
    <cellStyle name="Normal 4 2 3 2 4 2 2 2 3" xfId="9492" xr:uid="{00000000-0005-0000-0000-0000776E0000}"/>
    <cellStyle name="Normal 4 2 3 2 4 2 2 2 3 2" xfId="22926" xr:uid="{00000000-0005-0000-0000-0000786E0000}"/>
    <cellStyle name="Normal 4 2 3 2 4 2 2 2 3 2 2" xfId="49838" xr:uid="{00000000-0005-0000-0000-0000796E0000}"/>
    <cellStyle name="Normal 4 2 3 2 4 2 2 2 3 3" xfId="36404" xr:uid="{00000000-0005-0000-0000-00007A6E0000}"/>
    <cellStyle name="Normal 4 2 3 2 4 2 2 2 4" xfId="18447" xr:uid="{00000000-0005-0000-0000-00007B6E0000}"/>
    <cellStyle name="Normal 4 2 3 2 4 2 2 2 4 2" xfId="45359" xr:uid="{00000000-0005-0000-0000-00007C6E0000}"/>
    <cellStyle name="Normal 4 2 3 2 4 2 2 2 5" xfId="31925" xr:uid="{00000000-0005-0000-0000-00007D6E0000}"/>
    <cellStyle name="Normal 4 2 3 2 4 2 2 3" xfId="11733" xr:uid="{00000000-0005-0000-0000-00007E6E0000}"/>
    <cellStyle name="Normal 4 2 3 2 4 2 2 3 2" xfId="25167" xr:uid="{00000000-0005-0000-0000-00007F6E0000}"/>
    <cellStyle name="Normal 4 2 3 2 4 2 2 3 2 2" xfId="52079" xr:uid="{00000000-0005-0000-0000-0000806E0000}"/>
    <cellStyle name="Normal 4 2 3 2 4 2 2 3 3" xfId="38645" xr:uid="{00000000-0005-0000-0000-0000816E0000}"/>
    <cellStyle name="Normal 4 2 3 2 4 2 2 4" xfId="7255" xr:uid="{00000000-0005-0000-0000-0000826E0000}"/>
    <cellStyle name="Normal 4 2 3 2 4 2 2 4 2" xfId="20689" xr:uid="{00000000-0005-0000-0000-0000836E0000}"/>
    <cellStyle name="Normal 4 2 3 2 4 2 2 4 2 2" xfId="47601" xr:uid="{00000000-0005-0000-0000-0000846E0000}"/>
    <cellStyle name="Normal 4 2 3 2 4 2 2 4 3" xfId="34167" xr:uid="{00000000-0005-0000-0000-0000856E0000}"/>
    <cellStyle name="Normal 4 2 3 2 4 2 2 5" xfId="16210" xr:uid="{00000000-0005-0000-0000-0000866E0000}"/>
    <cellStyle name="Normal 4 2 3 2 4 2 2 5 2" xfId="43122" xr:uid="{00000000-0005-0000-0000-0000876E0000}"/>
    <cellStyle name="Normal 4 2 3 2 4 2 2 6" xfId="29688" xr:uid="{00000000-0005-0000-0000-0000886E0000}"/>
    <cellStyle name="Normal 4 2 3 2 4 2 3" xfId="3895" xr:uid="{00000000-0005-0000-0000-0000896E0000}"/>
    <cellStyle name="Normal 4 2 3 2 4 2 3 2" xfId="12852" xr:uid="{00000000-0005-0000-0000-00008A6E0000}"/>
    <cellStyle name="Normal 4 2 3 2 4 2 3 2 2" xfId="26286" xr:uid="{00000000-0005-0000-0000-00008B6E0000}"/>
    <cellStyle name="Normal 4 2 3 2 4 2 3 2 2 2" xfId="53198" xr:uid="{00000000-0005-0000-0000-00008C6E0000}"/>
    <cellStyle name="Normal 4 2 3 2 4 2 3 2 3" xfId="39764" xr:uid="{00000000-0005-0000-0000-00008D6E0000}"/>
    <cellStyle name="Normal 4 2 3 2 4 2 3 3" xfId="8374" xr:uid="{00000000-0005-0000-0000-00008E6E0000}"/>
    <cellStyle name="Normal 4 2 3 2 4 2 3 3 2" xfId="21808" xr:uid="{00000000-0005-0000-0000-00008F6E0000}"/>
    <cellStyle name="Normal 4 2 3 2 4 2 3 3 2 2" xfId="48720" xr:uid="{00000000-0005-0000-0000-0000906E0000}"/>
    <cellStyle name="Normal 4 2 3 2 4 2 3 3 3" xfId="35286" xr:uid="{00000000-0005-0000-0000-0000916E0000}"/>
    <cellStyle name="Normal 4 2 3 2 4 2 3 4" xfId="17329" xr:uid="{00000000-0005-0000-0000-0000926E0000}"/>
    <cellStyle name="Normal 4 2 3 2 4 2 3 4 2" xfId="44241" xr:uid="{00000000-0005-0000-0000-0000936E0000}"/>
    <cellStyle name="Normal 4 2 3 2 4 2 3 5" xfId="30807" xr:uid="{00000000-0005-0000-0000-0000946E0000}"/>
    <cellStyle name="Normal 4 2 3 2 4 2 4" xfId="10615" xr:uid="{00000000-0005-0000-0000-0000956E0000}"/>
    <cellStyle name="Normal 4 2 3 2 4 2 4 2" xfId="24049" xr:uid="{00000000-0005-0000-0000-0000966E0000}"/>
    <cellStyle name="Normal 4 2 3 2 4 2 4 2 2" xfId="50961" xr:uid="{00000000-0005-0000-0000-0000976E0000}"/>
    <cellStyle name="Normal 4 2 3 2 4 2 4 3" xfId="37527" xr:uid="{00000000-0005-0000-0000-0000986E0000}"/>
    <cellStyle name="Normal 4 2 3 2 4 2 5" xfId="6137" xr:uid="{00000000-0005-0000-0000-0000996E0000}"/>
    <cellStyle name="Normal 4 2 3 2 4 2 5 2" xfId="19571" xr:uid="{00000000-0005-0000-0000-00009A6E0000}"/>
    <cellStyle name="Normal 4 2 3 2 4 2 5 2 2" xfId="46483" xr:uid="{00000000-0005-0000-0000-00009B6E0000}"/>
    <cellStyle name="Normal 4 2 3 2 4 2 5 3" xfId="33049" xr:uid="{00000000-0005-0000-0000-00009C6E0000}"/>
    <cellStyle name="Normal 4 2 3 2 4 2 6" xfId="15092" xr:uid="{00000000-0005-0000-0000-00009D6E0000}"/>
    <cellStyle name="Normal 4 2 3 2 4 2 6 2" xfId="42004" xr:uid="{00000000-0005-0000-0000-00009E6E0000}"/>
    <cellStyle name="Normal 4 2 3 2 4 2 7" xfId="28570" xr:uid="{00000000-0005-0000-0000-00009F6E0000}"/>
    <cellStyle name="Normal 4 2 3 2 4 3" xfId="2106" xr:uid="{00000000-0005-0000-0000-0000A06E0000}"/>
    <cellStyle name="Normal 4 2 3 2 4 3 2" xfId="4343" xr:uid="{00000000-0005-0000-0000-0000A16E0000}"/>
    <cellStyle name="Normal 4 2 3 2 4 3 2 2" xfId="13300" xr:uid="{00000000-0005-0000-0000-0000A26E0000}"/>
    <cellStyle name="Normal 4 2 3 2 4 3 2 2 2" xfId="26734" xr:uid="{00000000-0005-0000-0000-0000A36E0000}"/>
    <cellStyle name="Normal 4 2 3 2 4 3 2 2 2 2" xfId="53646" xr:uid="{00000000-0005-0000-0000-0000A46E0000}"/>
    <cellStyle name="Normal 4 2 3 2 4 3 2 2 3" xfId="40212" xr:uid="{00000000-0005-0000-0000-0000A56E0000}"/>
    <cellStyle name="Normal 4 2 3 2 4 3 2 3" xfId="8822" xr:uid="{00000000-0005-0000-0000-0000A66E0000}"/>
    <cellStyle name="Normal 4 2 3 2 4 3 2 3 2" xfId="22256" xr:uid="{00000000-0005-0000-0000-0000A76E0000}"/>
    <cellStyle name="Normal 4 2 3 2 4 3 2 3 2 2" xfId="49168" xr:uid="{00000000-0005-0000-0000-0000A86E0000}"/>
    <cellStyle name="Normal 4 2 3 2 4 3 2 3 3" xfId="35734" xr:uid="{00000000-0005-0000-0000-0000A96E0000}"/>
    <cellStyle name="Normal 4 2 3 2 4 3 2 4" xfId="17777" xr:uid="{00000000-0005-0000-0000-0000AA6E0000}"/>
    <cellStyle name="Normal 4 2 3 2 4 3 2 4 2" xfId="44689" xr:uid="{00000000-0005-0000-0000-0000AB6E0000}"/>
    <cellStyle name="Normal 4 2 3 2 4 3 2 5" xfId="31255" xr:uid="{00000000-0005-0000-0000-0000AC6E0000}"/>
    <cellStyle name="Normal 4 2 3 2 4 3 3" xfId="11063" xr:uid="{00000000-0005-0000-0000-0000AD6E0000}"/>
    <cellStyle name="Normal 4 2 3 2 4 3 3 2" xfId="24497" xr:uid="{00000000-0005-0000-0000-0000AE6E0000}"/>
    <cellStyle name="Normal 4 2 3 2 4 3 3 2 2" xfId="51409" xr:uid="{00000000-0005-0000-0000-0000AF6E0000}"/>
    <cellStyle name="Normal 4 2 3 2 4 3 3 3" xfId="37975" xr:uid="{00000000-0005-0000-0000-0000B06E0000}"/>
    <cellStyle name="Normal 4 2 3 2 4 3 4" xfId="6585" xr:uid="{00000000-0005-0000-0000-0000B16E0000}"/>
    <cellStyle name="Normal 4 2 3 2 4 3 4 2" xfId="20019" xr:uid="{00000000-0005-0000-0000-0000B26E0000}"/>
    <cellStyle name="Normal 4 2 3 2 4 3 4 2 2" xfId="46931" xr:uid="{00000000-0005-0000-0000-0000B36E0000}"/>
    <cellStyle name="Normal 4 2 3 2 4 3 4 3" xfId="33497" xr:uid="{00000000-0005-0000-0000-0000B46E0000}"/>
    <cellStyle name="Normal 4 2 3 2 4 3 5" xfId="15540" xr:uid="{00000000-0005-0000-0000-0000B56E0000}"/>
    <cellStyle name="Normal 4 2 3 2 4 3 5 2" xfId="42452" xr:uid="{00000000-0005-0000-0000-0000B66E0000}"/>
    <cellStyle name="Normal 4 2 3 2 4 3 6" xfId="29018" xr:uid="{00000000-0005-0000-0000-0000B76E0000}"/>
    <cellStyle name="Normal 4 2 3 2 4 4" xfId="3225" xr:uid="{00000000-0005-0000-0000-0000B86E0000}"/>
    <cellStyle name="Normal 4 2 3 2 4 4 2" xfId="12182" xr:uid="{00000000-0005-0000-0000-0000B96E0000}"/>
    <cellStyle name="Normal 4 2 3 2 4 4 2 2" xfId="25616" xr:uid="{00000000-0005-0000-0000-0000BA6E0000}"/>
    <cellStyle name="Normal 4 2 3 2 4 4 2 2 2" xfId="52528" xr:uid="{00000000-0005-0000-0000-0000BB6E0000}"/>
    <cellStyle name="Normal 4 2 3 2 4 4 2 3" xfId="39094" xr:uid="{00000000-0005-0000-0000-0000BC6E0000}"/>
    <cellStyle name="Normal 4 2 3 2 4 4 3" xfId="7704" xr:uid="{00000000-0005-0000-0000-0000BD6E0000}"/>
    <cellStyle name="Normal 4 2 3 2 4 4 3 2" xfId="21138" xr:uid="{00000000-0005-0000-0000-0000BE6E0000}"/>
    <cellStyle name="Normal 4 2 3 2 4 4 3 2 2" xfId="48050" xr:uid="{00000000-0005-0000-0000-0000BF6E0000}"/>
    <cellStyle name="Normal 4 2 3 2 4 4 3 3" xfId="34616" xr:uid="{00000000-0005-0000-0000-0000C06E0000}"/>
    <cellStyle name="Normal 4 2 3 2 4 4 4" xfId="16659" xr:uid="{00000000-0005-0000-0000-0000C16E0000}"/>
    <cellStyle name="Normal 4 2 3 2 4 4 4 2" xfId="43571" xr:uid="{00000000-0005-0000-0000-0000C26E0000}"/>
    <cellStyle name="Normal 4 2 3 2 4 4 5" xfId="30137" xr:uid="{00000000-0005-0000-0000-0000C36E0000}"/>
    <cellStyle name="Normal 4 2 3 2 4 5" xfId="9945" xr:uid="{00000000-0005-0000-0000-0000C46E0000}"/>
    <cellStyle name="Normal 4 2 3 2 4 5 2" xfId="23379" xr:uid="{00000000-0005-0000-0000-0000C56E0000}"/>
    <cellStyle name="Normal 4 2 3 2 4 5 2 2" xfId="50291" xr:uid="{00000000-0005-0000-0000-0000C66E0000}"/>
    <cellStyle name="Normal 4 2 3 2 4 5 3" xfId="36857" xr:uid="{00000000-0005-0000-0000-0000C76E0000}"/>
    <cellStyle name="Normal 4 2 3 2 4 6" xfId="5467" xr:uid="{00000000-0005-0000-0000-0000C86E0000}"/>
    <cellStyle name="Normal 4 2 3 2 4 6 2" xfId="18901" xr:uid="{00000000-0005-0000-0000-0000C96E0000}"/>
    <cellStyle name="Normal 4 2 3 2 4 6 2 2" xfId="45813" xr:uid="{00000000-0005-0000-0000-0000CA6E0000}"/>
    <cellStyle name="Normal 4 2 3 2 4 6 3" xfId="32379" xr:uid="{00000000-0005-0000-0000-0000CB6E0000}"/>
    <cellStyle name="Normal 4 2 3 2 4 7" xfId="14422" xr:uid="{00000000-0005-0000-0000-0000CC6E0000}"/>
    <cellStyle name="Normal 4 2 3 2 4 7 2" xfId="41334" xr:uid="{00000000-0005-0000-0000-0000CD6E0000}"/>
    <cellStyle name="Normal 4 2 3 2 4 8" xfId="27900" xr:uid="{00000000-0005-0000-0000-0000CE6E0000}"/>
    <cellStyle name="Normal 4 2 3 2 5" xfId="1212" xr:uid="{00000000-0005-0000-0000-0000CF6E0000}"/>
    <cellStyle name="Normal 4 2 3 2 5 2" xfId="2330" xr:uid="{00000000-0005-0000-0000-0000D06E0000}"/>
    <cellStyle name="Normal 4 2 3 2 5 2 2" xfId="4567" xr:uid="{00000000-0005-0000-0000-0000D16E0000}"/>
    <cellStyle name="Normal 4 2 3 2 5 2 2 2" xfId="13524" xr:uid="{00000000-0005-0000-0000-0000D26E0000}"/>
    <cellStyle name="Normal 4 2 3 2 5 2 2 2 2" xfId="26958" xr:uid="{00000000-0005-0000-0000-0000D36E0000}"/>
    <cellStyle name="Normal 4 2 3 2 5 2 2 2 2 2" xfId="53870" xr:uid="{00000000-0005-0000-0000-0000D46E0000}"/>
    <cellStyle name="Normal 4 2 3 2 5 2 2 2 3" xfId="40436" xr:uid="{00000000-0005-0000-0000-0000D56E0000}"/>
    <cellStyle name="Normal 4 2 3 2 5 2 2 3" xfId="9046" xr:uid="{00000000-0005-0000-0000-0000D66E0000}"/>
    <cellStyle name="Normal 4 2 3 2 5 2 2 3 2" xfId="22480" xr:uid="{00000000-0005-0000-0000-0000D76E0000}"/>
    <cellStyle name="Normal 4 2 3 2 5 2 2 3 2 2" xfId="49392" xr:uid="{00000000-0005-0000-0000-0000D86E0000}"/>
    <cellStyle name="Normal 4 2 3 2 5 2 2 3 3" xfId="35958" xr:uid="{00000000-0005-0000-0000-0000D96E0000}"/>
    <cellStyle name="Normal 4 2 3 2 5 2 2 4" xfId="18001" xr:uid="{00000000-0005-0000-0000-0000DA6E0000}"/>
    <cellStyle name="Normal 4 2 3 2 5 2 2 4 2" xfId="44913" xr:uid="{00000000-0005-0000-0000-0000DB6E0000}"/>
    <cellStyle name="Normal 4 2 3 2 5 2 2 5" xfId="31479" xr:uid="{00000000-0005-0000-0000-0000DC6E0000}"/>
    <cellStyle name="Normal 4 2 3 2 5 2 3" xfId="11287" xr:uid="{00000000-0005-0000-0000-0000DD6E0000}"/>
    <cellStyle name="Normal 4 2 3 2 5 2 3 2" xfId="24721" xr:uid="{00000000-0005-0000-0000-0000DE6E0000}"/>
    <cellStyle name="Normal 4 2 3 2 5 2 3 2 2" xfId="51633" xr:uid="{00000000-0005-0000-0000-0000DF6E0000}"/>
    <cellStyle name="Normal 4 2 3 2 5 2 3 3" xfId="38199" xr:uid="{00000000-0005-0000-0000-0000E06E0000}"/>
    <cellStyle name="Normal 4 2 3 2 5 2 4" xfId="6809" xr:uid="{00000000-0005-0000-0000-0000E16E0000}"/>
    <cellStyle name="Normal 4 2 3 2 5 2 4 2" xfId="20243" xr:uid="{00000000-0005-0000-0000-0000E26E0000}"/>
    <cellStyle name="Normal 4 2 3 2 5 2 4 2 2" xfId="47155" xr:uid="{00000000-0005-0000-0000-0000E36E0000}"/>
    <cellStyle name="Normal 4 2 3 2 5 2 4 3" xfId="33721" xr:uid="{00000000-0005-0000-0000-0000E46E0000}"/>
    <cellStyle name="Normal 4 2 3 2 5 2 5" xfId="15764" xr:uid="{00000000-0005-0000-0000-0000E56E0000}"/>
    <cellStyle name="Normal 4 2 3 2 5 2 5 2" xfId="42676" xr:uid="{00000000-0005-0000-0000-0000E66E0000}"/>
    <cellStyle name="Normal 4 2 3 2 5 2 6" xfId="29242" xr:uid="{00000000-0005-0000-0000-0000E76E0000}"/>
    <cellStyle name="Normal 4 2 3 2 5 3" xfId="3449" xr:uid="{00000000-0005-0000-0000-0000E86E0000}"/>
    <cellStyle name="Normal 4 2 3 2 5 3 2" xfId="12406" xr:uid="{00000000-0005-0000-0000-0000E96E0000}"/>
    <cellStyle name="Normal 4 2 3 2 5 3 2 2" xfId="25840" xr:uid="{00000000-0005-0000-0000-0000EA6E0000}"/>
    <cellStyle name="Normal 4 2 3 2 5 3 2 2 2" xfId="52752" xr:uid="{00000000-0005-0000-0000-0000EB6E0000}"/>
    <cellStyle name="Normal 4 2 3 2 5 3 2 3" xfId="39318" xr:uid="{00000000-0005-0000-0000-0000EC6E0000}"/>
    <cellStyle name="Normal 4 2 3 2 5 3 3" xfId="7928" xr:uid="{00000000-0005-0000-0000-0000ED6E0000}"/>
    <cellStyle name="Normal 4 2 3 2 5 3 3 2" xfId="21362" xr:uid="{00000000-0005-0000-0000-0000EE6E0000}"/>
    <cellStyle name="Normal 4 2 3 2 5 3 3 2 2" xfId="48274" xr:uid="{00000000-0005-0000-0000-0000EF6E0000}"/>
    <cellStyle name="Normal 4 2 3 2 5 3 3 3" xfId="34840" xr:uid="{00000000-0005-0000-0000-0000F06E0000}"/>
    <cellStyle name="Normal 4 2 3 2 5 3 4" xfId="16883" xr:uid="{00000000-0005-0000-0000-0000F16E0000}"/>
    <cellStyle name="Normal 4 2 3 2 5 3 4 2" xfId="43795" xr:uid="{00000000-0005-0000-0000-0000F26E0000}"/>
    <cellStyle name="Normal 4 2 3 2 5 3 5" xfId="30361" xr:uid="{00000000-0005-0000-0000-0000F36E0000}"/>
    <cellStyle name="Normal 4 2 3 2 5 4" xfId="10169" xr:uid="{00000000-0005-0000-0000-0000F46E0000}"/>
    <cellStyle name="Normal 4 2 3 2 5 4 2" xfId="23603" xr:uid="{00000000-0005-0000-0000-0000F56E0000}"/>
    <cellStyle name="Normal 4 2 3 2 5 4 2 2" xfId="50515" xr:uid="{00000000-0005-0000-0000-0000F66E0000}"/>
    <cellStyle name="Normal 4 2 3 2 5 4 3" xfId="37081" xr:uid="{00000000-0005-0000-0000-0000F76E0000}"/>
    <cellStyle name="Normal 4 2 3 2 5 5" xfId="5691" xr:uid="{00000000-0005-0000-0000-0000F86E0000}"/>
    <cellStyle name="Normal 4 2 3 2 5 5 2" xfId="19125" xr:uid="{00000000-0005-0000-0000-0000F96E0000}"/>
    <cellStyle name="Normal 4 2 3 2 5 5 2 2" xfId="46037" xr:uid="{00000000-0005-0000-0000-0000FA6E0000}"/>
    <cellStyle name="Normal 4 2 3 2 5 5 3" xfId="32603" xr:uid="{00000000-0005-0000-0000-0000FB6E0000}"/>
    <cellStyle name="Normal 4 2 3 2 5 6" xfId="14646" xr:uid="{00000000-0005-0000-0000-0000FC6E0000}"/>
    <cellStyle name="Normal 4 2 3 2 5 6 2" xfId="41558" xr:uid="{00000000-0005-0000-0000-0000FD6E0000}"/>
    <cellStyle name="Normal 4 2 3 2 5 7" xfId="28124" xr:uid="{00000000-0005-0000-0000-0000FE6E0000}"/>
    <cellStyle name="Normal 4 2 3 2 6" xfId="1435" xr:uid="{00000000-0005-0000-0000-0000FF6E0000}"/>
    <cellStyle name="Normal 4 2 3 2 6 2" xfId="2553" xr:uid="{00000000-0005-0000-0000-0000006F0000}"/>
    <cellStyle name="Normal 4 2 3 2 6 2 2" xfId="4790" xr:uid="{00000000-0005-0000-0000-0000016F0000}"/>
    <cellStyle name="Normal 4 2 3 2 6 2 2 2" xfId="13747" xr:uid="{00000000-0005-0000-0000-0000026F0000}"/>
    <cellStyle name="Normal 4 2 3 2 6 2 2 2 2" xfId="27181" xr:uid="{00000000-0005-0000-0000-0000036F0000}"/>
    <cellStyle name="Normal 4 2 3 2 6 2 2 2 2 2" xfId="54093" xr:uid="{00000000-0005-0000-0000-0000046F0000}"/>
    <cellStyle name="Normal 4 2 3 2 6 2 2 2 3" xfId="40659" xr:uid="{00000000-0005-0000-0000-0000056F0000}"/>
    <cellStyle name="Normal 4 2 3 2 6 2 2 3" xfId="9269" xr:uid="{00000000-0005-0000-0000-0000066F0000}"/>
    <cellStyle name="Normal 4 2 3 2 6 2 2 3 2" xfId="22703" xr:uid="{00000000-0005-0000-0000-0000076F0000}"/>
    <cellStyle name="Normal 4 2 3 2 6 2 2 3 2 2" xfId="49615" xr:uid="{00000000-0005-0000-0000-0000086F0000}"/>
    <cellStyle name="Normal 4 2 3 2 6 2 2 3 3" xfId="36181" xr:uid="{00000000-0005-0000-0000-0000096F0000}"/>
    <cellStyle name="Normal 4 2 3 2 6 2 2 4" xfId="18224" xr:uid="{00000000-0005-0000-0000-00000A6F0000}"/>
    <cellStyle name="Normal 4 2 3 2 6 2 2 4 2" xfId="45136" xr:uid="{00000000-0005-0000-0000-00000B6F0000}"/>
    <cellStyle name="Normal 4 2 3 2 6 2 2 5" xfId="31702" xr:uid="{00000000-0005-0000-0000-00000C6F0000}"/>
    <cellStyle name="Normal 4 2 3 2 6 2 3" xfId="11510" xr:uid="{00000000-0005-0000-0000-00000D6F0000}"/>
    <cellStyle name="Normal 4 2 3 2 6 2 3 2" xfId="24944" xr:uid="{00000000-0005-0000-0000-00000E6F0000}"/>
    <cellStyle name="Normal 4 2 3 2 6 2 3 2 2" xfId="51856" xr:uid="{00000000-0005-0000-0000-00000F6F0000}"/>
    <cellStyle name="Normal 4 2 3 2 6 2 3 3" xfId="38422" xr:uid="{00000000-0005-0000-0000-0000106F0000}"/>
    <cellStyle name="Normal 4 2 3 2 6 2 4" xfId="7032" xr:uid="{00000000-0005-0000-0000-0000116F0000}"/>
    <cellStyle name="Normal 4 2 3 2 6 2 4 2" xfId="20466" xr:uid="{00000000-0005-0000-0000-0000126F0000}"/>
    <cellStyle name="Normal 4 2 3 2 6 2 4 2 2" xfId="47378" xr:uid="{00000000-0005-0000-0000-0000136F0000}"/>
    <cellStyle name="Normal 4 2 3 2 6 2 4 3" xfId="33944" xr:uid="{00000000-0005-0000-0000-0000146F0000}"/>
    <cellStyle name="Normal 4 2 3 2 6 2 5" xfId="15987" xr:uid="{00000000-0005-0000-0000-0000156F0000}"/>
    <cellStyle name="Normal 4 2 3 2 6 2 5 2" xfId="42899" xr:uid="{00000000-0005-0000-0000-0000166F0000}"/>
    <cellStyle name="Normal 4 2 3 2 6 2 6" xfId="29465" xr:uid="{00000000-0005-0000-0000-0000176F0000}"/>
    <cellStyle name="Normal 4 2 3 2 6 3" xfId="3672" xr:uid="{00000000-0005-0000-0000-0000186F0000}"/>
    <cellStyle name="Normal 4 2 3 2 6 3 2" xfId="12629" xr:uid="{00000000-0005-0000-0000-0000196F0000}"/>
    <cellStyle name="Normal 4 2 3 2 6 3 2 2" xfId="26063" xr:uid="{00000000-0005-0000-0000-00001A6F0000}"/>
    <cellStyle name="Normal 4 2 3 2 6 3 2 2 2" xfId="52975" xr:uid="{00000000-0005-0000-0000-00001B6F0000}"/>
    <cellStyle name="Normal 4 2 3 2 6 3 2 3" xfId="39541" xr:uid="{00000000-0005-0000-0000-00001C6F0000}"/>
    <cellStyle name="Normal 4 2 3 2 6 3 3" xfId="8151" xr:uid="{00000000-0005-0000-0000-00001D6F0000}"/>
    <cellStyle name="Normal 4 2 3 2 6 3 3 2" xfId="21585" xr:uid="{00000000-0005-0000-0000-00001E6F0000}"/>
    <cellStyle name="Normal 4 2 3 2 6 3 3 2 2" xfId="48497" xr:uid="{00000000-0005-0000-0000-00001F6F0000}"/>
    <cellStyle name="Normal 4 2 3 2 6 3 3 3" xfId="35063" xr:uid="{00000000-0005-0000-0000-0000206F0000}"/>
    <cellStyle name="Normal 4 2 3 2 6 3 4" xfId="17106" xr:uid="{00000000-0005-0000-0000-0000216F0000}"/>
    <cellStyle name="Normal 4 2 3 2 6 3 4 2" xfId="44018" xr:uid="{00000000-0005-0000-0000-0000226F0000}"/>
    <cellStyle name="Normal 4 2 3 2 6 3 5" xfId="30584" xr:uid="{00000000-0005-0000-0000-0000236F0000}"/>
    <cellStyle name="Normal 4 2 3 2 6 4" xfId="10392" xr:uid="{00000000-0005-0000-0000-0000246F0000}"/>
    <cellStyle name="Normal 4 2 3 2 6 4 2" xfId="23826" xr:uid="{00000000-0005-0000-0000-0000256F0000}"/>
    <cellStyle name="Normal 4 2 3 2 6 4 2 2" xfId="50738" xr:uid="{00000000-0005-0000-0000-0000266F0000}"/>
    <cellStyle name="Normal 4 2 3 2 6 4 3" xfId="37304" xr:uid="{00000000-0005-0000-0000-0000276F0000}"/>
    <cellStyle name="Normal 4 2 3 2 6 5" xfId="5914" xr:uid="{00000000-0005-0000-0000-0000286F0000}"/>
    <cellStyle name="Normal 4 2 3 2 6 5 2" xfId="19348" xr:uid="{00000000-0005-0000-0000-0000296F0000}"/>
    <cellStyle name="Normal 4 2 3 2 6 5 2 2" xfId="46260" xr:uid="{00000000-0005-0000-0000-00002A6F0000}"/>
    <cellStyle name="Normal 4 2 3 2 6 5 3" xfId="32826" xr:uid="{00000000-0005-0000-0000-00002B6F0000}"/>
    <cellStyle name="Normal 4 2 3 2 6 6" xfId="14869" xr:uid="{00000000-0005-0000-0000-00002C6F0000}"/>
    <cellStyle name="Normal 4 2 3 2 6 6 2" xfId="41781" xr:uid="{00000000-0005-0000-0000-00002D6F0000}"/>
    <cellStyle name="Normal 4 2 3 2 6 7" xfId="28347" xr:uid="{00000000-0005-0000-0000-00002E6F0000}"/>
    <cellStyle name="Normal 4 2 3 2 7" xfId="1883" xr:uid="{00000000-0005-0000-0000-00002F6F0000}"/>
    <cellStyle name="Normal 4 2 3 2 7 2" xfId="4120" xr:uid="{00000000-0005-0000-0000-0000306F0000}"/>
    <cellStyle name="Normal 4 2 3 2 7 2 2" xfId="13077" xr:uid="{00000000-0005-0000-0000-0000316F0000}"/>
    <cellStyle name="Normal 4 2 3 2 7 2 2 2" xfId="26511" xr:uid="{00000000-0005-0000-0000-0000326F0000}"/>
    <cellStyle name="Normal 4 2 3 2 7 2 2 2 2" xfId="53423" xr:uid="{00000000-0005-0000-0000-0000336F0000}"/>
    <cellStyle name="Normal 4 2 3 2 7 2 2 3" xfId="39989" xr:uid="{00000000-0005-0000-0000-0000346F0000}"/>
    <cellStyle name="Normal 4 2 3 2 7 2 3" xfId="8599" xr:uid="{00000000-0005-0000-0000-0000356F0000}"/>
    <cellStyle name="Normal 4 2 3 2 7 2 3 2" xfId="22033" xr:uid="{00000000-0005-0000-0000-0000366F0000}"/>
    <cellStyle name="Normal 4 2 3 2 7 2 3 2 2" xfId="48945" xr:uid="{00000000-0005-0000-0000-0000376F0000}"/>
    <cellStyle name="Normal 4 2 3 2 7 2 3 3" xfId="35511" xr:uid="{00000000-0005-0000-0000-0000386F0000}"/>
    <cellStyle name="Normal 4 2 3 2 7 2 4" xfId="17554" xr:uid="{00000000-0005-0000-0000-0000396F0000}"/>
    <cellStyle name="Normal 4 2 3 2 7 2 4 2" xfId="44466" xr:uid="{00000000-0005-0000-0000-00003A6F0000}"/>
    <cellStyle name="Normal 4 2 3 2 7 2 5" xfId="31032" xr:uid="{00000000-0005-0000-0000-00003B6F0000}"/>
    <cellStyle name="Normal 4 2 3 2 7 3" xfId="10840" xr:uid="{00000000-0005-0000-0000-00003C6F0000}"/>
    <cellStyle name="Normal 4 2 3 2 7 3 2" xfId="24274" xr:uid="{00000000-0005-0000-0000-00003D6F0000}"/>
    <cellStyle name="Normal 4 2 3 2 7 3 2 2" xfId="51186" xr:uid="{00000000-0005-0000-0000-00003E6F0000}"/>
    <cellStyle name="Normal 4 2 3 2 7 3 3" xfId="37752" xr:uid="{00000000-0005-0000-0000-00003F6F0000}"/>
    <cellStyle name="Normal 4 2 3 2 7 4" xfId="6362" xr:uid="{00000000-0005-0000-0000-0000406F0000}"/>
    <cellStyle name="Normal 4 2 3 2 7 4 2" xfId="19796" xr:uid="{00000000-0005-0000-0000-0000416F0000}"/>
    <cellStyle name="Normal 4 2 3 2 7 4 2 2" xfId="46708" xr:uid="{00000000-0005-0000-0000-0000426F0000}"/>
    <cellStyle name="Normal 4 2 3 2 7 4 3" xfId="33274" xr:uid="{00000000-0005-0000-0000-0000436F0000}"/>
    <cellStyle name="Normal 4 2 3 2 7 5" xfId="15317" xr:uid="{00000000-0005-0000-0000-0000446F0000}"/>
    <cellStyle name="Normal 4 2 3 2 7 5 2" xfId="42229" xr:uid="{00000000-0005-0000-0000-0000456F0000}"/>
    <cellStyle name="Normal 4 2 3 2 7 6" xfId="28795" xr:uid="{00000000-0005-0000-0000-0000466F0000}"/>
    <cellStyle name="Normal 4 2 3 2 8" xfId="3002" xr:uid="{00000000-0005-0000-0000-0000476F0000}"/>
    <cellStyle name="Normal 4 2 3 2 8 2" xfId="11959" xr:uid="{00000000-0005-0000-0000-0000486F0000}"/>
    <cellStyle name="Normal 4 2 3 2 8 2 2" xfId="25393" xr:uid="{00000000-0005-0000-0000-0000496F0000}"/>
    <cellStyle name="Normal 4 2 3 2 8 2 2 2" xfId="52305" xr:uid="{00000000-0005-0000-0000-00004A6F0000}"/>
    <cellStyle name="Normal 4 2 3 2 8 2 3" xfId="38871" xr:uid="{00000000-0005-0000-0000-00004B6F0000}"/>
    <cellStyle name="Normal 4 2 3 2 8 3" xfId="7481" xr:uid="{00000000-0005-0000-0000-00004C6F0000}"/>
    <cellStyle name="Normal 4 2 3 2 8 3 2" xfId="20915" xr:uid="{00000000-0005-0000-0000-00004D6F0000}"/>
    <cellStyle name="Normal 4 2 3 2 8 3 2 2" xfId="47827" xr:uid="{00000000-0005-0000-0000-00004E6F0000}"/>
    <cellStyle name="Normal 4 2 3 2 8 3 3" xfId="34393" xr:uid="{00000000-0005-0000-0000-00004F6F0000}"/>
    <cellStyle name="Normal 4 2 3 2 8 4" xfId="16436" xr:uid="{00000000-0005-0000-0000-0000506F0000}"/>
    <cellStyle name="Normal 4 2 3 2 8 4 2" xfId="43348" xr:uid="{00000000-0005-0000-0000-0000516F0000}"/>
    <cellStyle name="Normal 4 2 3 2 8 5" xfId="29914" xr:uid="{00000000-0005-0000-0000-0000526F0000}"/>
    <cellStyle name="Normal 4 2 3 2 9" xfId="9722" xr:uid="{00000000-0005-0000-0000-0000536F0000}"/>
    <cellStyle name="Normal 4 2 3 2 9 2" xfId="23156" xr:uid="{00000000-0005-0000-0000-0000546F0000}"/>
    <cellStyle name="Normal 4 2 3 2 9 2 2" xfId="50068" xr:uid="{00000000-0005-0000-0000-0000556F0000}"/>
    <cellStyle name="Normal 4 2 3 2 9 3" xfId="36634" xr:uid="{00000000-0005-0000-0000-0000566F0000}"/>
    <cellStyle name="Normal 4 2 3 3" xfId="838" xr:uid="{00000000-0005-0000-0000-0000576F0000}"/>
    <cellStyle name="Normal 4 2 3 3 10" xfId="27796" xr:uid="{00000000-0005-0000-0000-0000586F0000}"/>
    <cellStyle name="Normal 4 2 3 3 2" xfId="1106" xr:uid="{00000000-0005-0000-0000-0000596F0000}"/>
    <cellStyle name="Normal 4 2 3 3 2 2" xfId="1777" xr:uid="{00000000-0005-0000-0000-00005A6F0000}"/>
    <cellStyle name="Normal 4 2 3 3 2 2 2" xfId="2895" xr:uid="{00000000-0005-0000-0000-00005B6F0000}"/>
    <cellStyle name="Normal 4 2 3 3 2 2 2 2" xfId="5132" xr:uid="{00000000-0005-0000-0000-00005C6F0000}"/>
    <cellStyle name="Normal 4 2 3 3 2 2 2 2 2" xfId="14089" xr:uid="{00000000-0005-0000-0000-00005D6F0000}"/>
    <cellStyle name="Normal 4 2 3 3 2 2 2 2 2 2" xfId="27523" xr:uid="{00000000-0005-0000-0000-00005E6F0000}"/>
    <cellStyle name="Normal 4 2 3 3 2 2 2 2 2 2 2" xfId="54435" xr:uid="{00000000-0005-0000-0000-00005F6F0000}"/>
    <cellStyle name="Normal 4 2 3 3 2 2 2 2 2 3" xfId="41001" xr:uid="{00000000-0005-0000-0000-0000606F0000}"/>
    <cellStyle name="Normal 4 2 3 3 2 2 2 2 3" xfId="9611" xr:uid="{00000000-0005-0000-0000-0000616F0000}"/>
    <cellStyle name="Normal 4 2 3 3 2 2 2 2 3 2" xfId="23045" xr:uid="{00000000-0005-0000-0000-0000626F0000}"/>
    <cellStyle name="Normal 4 2 3 3 2 2 2 2 3 2 2" xfId="49957" xr:uid="{00000000-0005-0000-0000-0000636F0000}"/>
    <cellStyle name="Normal 4 2 3 3 2 2 2 2 3 3" xfId="36523" xr:uid="{00000000-0005-0000-0000-0000646F0000}"/>
    <cellStyle name="Normal 4 2 3 3 2 2 2 2 4" xfId="18566" xr:uid="{00000000-0005-0000-0000-0000656F0000}"/>
    <cellStyle name="Normal 4 2 3 3 2 2 2 2 4 2" xfId="45478" xr:uid="{00000000-0005-0000-0000-0000666F0000}"/>
    <cellStyle name="Normal 4 2 3 3 2 2 2 2 5" xfId="32044" xr:uid="{00000000-0005-0000-0000-0000676F0000}"/>
    <cellStyle name="Normal 4 2 3 3 2 2 2 3" xfId="11852" xr:uid="{00000000-0005-0000-0000-0000686F0000}"/>
    <cellStyle name="Normal 4 2 3 3 2 2 2 3 2" xfId="25286" xr:uid="{00000000-0005-0000-0000-0000696F0000}"/>
    <cellStyle name="Normal 4 2 3 3 2 2 2 3 2 2" xfId="52198" xr:uid="{00000000-0005-0000-0000-00006A6F0000}"/>
    <cellStyle name="Normal 4 2 3 3 2 2 2 3 3" xfId="38764" xr:uid="{00000000-0005-0000-0000-00006B6F0000}"/>
    <cellStyle name="Normal 4 2 3 3 2 2 2 4" xfId="7374" xr:uid="{00000000-0005-0000-0000-00006C6F0000}"/>
    <cellStyle name="Normal 4 2 3 3 2 2 2 4 2" xfId="20808" xr:uid="{00000000-0005-0000-0000-00006D6F0000}"/>
    <cellStyle name="Normal 4 2 3 3 2 2 2 4 2 2" xfId="47720" xr:uid="{00000000-0005-0000-0000-00006E6F0000}"/>
    <cellStyle name="Normal 4 2 3 3 2 2 2 4 3" xfId="34286" xr:uid="{00000000-0005-0000-0000-00006F6F0000}"/>
    <cellStyle name="Normal 4 2 3 3 2 2 2 5" xfId="16329" xr:uid="{00000000-0005-0000-0000-0000706F0000}"/>
    <cellStyle name="Normal 4 2 3 3 2 2 2 5 2" xfId="43241" xr:uid="{00000000-0005-0000-0000-0000716F0000}"/>
    <cellStyle name="Normal 4 2 3 3 2 2 2 6" xfId="29807" xr:uid="{00000000-0005-0000-0000-0000726F0000}"/>
    <cellStyle name="Normal 4 2 3 3 2 2 3" xfId="4014" xr:uid="{00000000-0005-0000-0000-0000736F0000}"/>
    <cellStyle name="Normal 4 2 3 3 2 2 3 2" xfId="12971" xr:uid="{00000000-0005-0000-0000-0000746F0000}"/>
    <cellStyle name="Normal 4 2 3 3 2 2 3 2 2" xfId="26405" xr:uid="{00000000-0005-0000-0000-0000756F0000}"/>
    <cellStyle name="Normal 4 2 3 3 2 2 3 2 2 2" xfId="53317" xr:uid="{00000000-0005-0000-0000-0000766F0000}"/>
    <cellStyle name="Normal 4 2 3 3 2 2 3 2 3" xfId="39883" xr:uid="{00000000-0005-0000-0000-0000776F0000}"/>
    <cellStyle name="Normal 4 2 3 3 2 2 3 3" xfId="8493" xr:uid="{00000000-0005-0000-0000-0000786F0000}"/>
    <cellStyle name="Normal 4 2 3 3 2 2 3 3 2" xfId="21927" xr:uid="{00000000-0005-0000-0000-0000796F0000}"/>
    <cellStyle name="Normal 4 2 3 3 2 2 3 3 2 2" xfId="48839" xr:uid="{00000000-0005-0000-0000-00007A6F0000}"/>
    <cellStyle name="Normal 4 2 3 3 2 2 3 3 3" xfId="35405" xr:uid="{00000000-0005-0000-0000-00007B6F0000}"/>
    <cellStyle name="Normal 4 2 3 3 2 2 3 4" xfId="17448" xr:uid="{00000000-0005-0000-0000-00007C6F0000}"/>
    <cellStyle name="Normal 4 2 3 3 2 2 3 4 2" xfId="44360" xr:uid="{00000000-0005-0000-0000-00007D6F0000}"/>
    <cellStyle name="Normal 4 2 3 3 2 2 3 5" xfId="30926" xr:uid="{00000000-0005-0000-0000-00007E6F0000}"/>
    <cellStyle name="Normal 4 2 3 3 2 2 4" xfId="10734" xr:uid="{00000000-0005-0000-0000-00007F6F0000}"/>
    <cellStyle name="Normal 4 2 3 3 2 2 4 2" xfId="24168" xr:uid="{00000000-0005-0000-0000-0000806F0000}"/>
    <cellStyle name="Normal 4 2 3 3 2 2 4 2 2" xfId="51080" xr:uid="{00000000-0005-0000-0000-0000816F0000}"/>
    <cellStyle name="Normal 4 2 3 3 2 2 4 3" xfId="37646" xr:uid="{00000000-0005-0000-0000-0000826F0000}"/>
    <cellStyle name="Normal 4 2 3 3 2 2 5" xfId="6256" xr:uid="{00000000-0005-0000-0000-0000836F0000}"/>
    <cellStyle name="Normal 4 2 3 3 2 2 5 2" xfId="19690" xr:uid="{00000000-0005-0000-0000-0000846F0000}"/>
    <cellStyle name="Normal 4 2 3 3 2 2 5 2 2" xfId="46602" xr:uid="{00000000-0005-0000-0000-0000856F0000}"/>
    <cellStyle name="Normal 4 2 3 3 2 2 5 3" xfId="33168" xr:uid="{00000000-0005-0000-0000-0000866F0000}"/>
    <cellStyle name="Normal 4 2 3 3 2 2 6" xfId="15211" xr:uid="{00000000-0005-0000-0000-0000876F0000}"/>
    <cellStyle name="Normal 4 2 3 3 2 2 6 2" xfId="42123" xr:uid="{00000000-0005-0000-0000-0000886F0000}"/>
    <cellStyle name="Normal 4 2 3 3 2 2 7" xfId="28689" xr:uid="{00000000-0005-0000-0000-0000896F0000}"/>
    <cellStyle name="Normal 4 2 3 3 2 3" xfId="2225" xr:uid="{00000000-0005-0000-0000-00008A6F0000}"/>
    <cellStyle name="Normal 4 2 3 3 2 3 2" xfId="4462" xr:uid="{00000000-0005-0000-0000-00008B6F0000}"/>
    <cellStyle name="Normal 4 2 3 3 2 3 2 2" xfId="13419" xr:uid="{00000000-0005-0000-0000-00008C6F0000}"/>
    <cellStyle name="Normal 4 2 3 3 2 3 2 2 2" xfId="26853" xr:uid="{00000000-0005-0000-0000-00008D6F0000}"/>
    <cellStyle name="Normal 4 2 3 3 2 3 2 2 2 2" xfId="53765" xr:uid="{00000000-0005-0000-0000-00008E6F0000}"/>
    <cellStyle name="Normal 4 2 3 3 2 3 2 2 3" xfId="40331" xr:uid="{00000000-0005-0000-0000-00008F6F0000}"/>
    <cellStyle name="Normal 4 2 3 3 2 3 2 3" xfId="8941" xr:uid="{00000000-0005-0000-0000-0000906F0000}"/>
    <cellStyle name="Normal 4 2 3 3 2 3 2 3 2" xfId="22375" xr:uid="{00000000-0005-0000-0000-0000916F0000}"/>
    <cellStyle name="Normal 4 2 3 3 2 3 2 3 2 2" xfId="49287" xr:uid="{00000000-0005-0000-0000-0000926F0000}"/>
    <cellStyle name="Normal 4 2 3 3 2 3 2 3 3" xfId="35853" xr:uid="{00000000-0005-0000-0000-0000936F0000}"/>
    <cellStyle name="Normal 4 2 3 3 2 3 2 4" xfId="17896" xr:uid="{00000000-0005-0000-0000-0000946F0000}"/>
    <cellStyle name="Normal 4 2 3 3 2 3 2 4 2" xfId="44808" xr:uid="{00000000-0005-0000-0000-0000956F0000}"/>
    <cellStyle name="Normal 4 2 3 3 2 3 2 5" xfId="31374" xr:uid="{00000000-0005-0000-0000-0000966F0000}"/>
    <cellStyle name="Normal 4 2 3 3 2 3 3" xfId="11182" xr:uid="{00000000-0005-0000-0000-0000976F0000}"/>
    <cellStyle name="Normal 4 2 3 3 2 3 3 2" xfId="24616" xr:uid="{00000000-0005-0000-0000-0000986F0000}"/>
    <cellStyle name="Normal 4 2 3 3 2 3 3 2 2" xfId="51528" xr:uid="{00000000-0005-0000-0000-0000996F0000}"/>
    <cellStyle name="Normal 4 2 3 3 2 3 3 3" xfId="38094" xr:uid="{00000000-0005-0000-0000-00009A6F0000}"/>
    <cellStyle name="Normal 4 2 3 3 2 3 4" xfId="6704" xr:uid="{00000000-0005-0000-0000-00009B6F0000}"/>
    <cellStyle name="Normal 4 2 3 3 2 3 4 2" xfId="20138" xr:uid="{00000000-0005-0000-0000-00009C6F0000}"/>
    <cellStyle name="Normal 4 2 3 3 2 3 4 2 2" xfId="47050" xr:uid="{00000000-0005-0000-0000-00009D6F0000}"/>
    <cellStyle name="Normal 4 2 3 3 2 3 4 3" xfId="33616" xr:uid="{00000000-0005-0000-0000-00009E6F0000}"/>
    <cellStyle name="Normal 4 2 3 3 2 3 5" xfId="15659" xr:uid="{00000000-0005-0000-0000-00009F6F0000}"/>
    <cellStyle name="Normal 4 2 3 3 2 3 5 2" xfId="42571" xr:uid="{00000000-0005-0000-0000-0000A06F0000}"/>
    <cellStyle name="Normal 4 2 3 3 2 3 6" xfId="29137" xr:uid="{00000000-0005-0000-0000-0000A16F0000}"/>
    <cellStyle name="Normal 4 2 3 3 2 4" xfId="3344" xr:uid="{00000000-0005-0000-0000-0000A26F0000}"/>
    <cellStyle name="Normal 4 2 3 3 2 4 2" xfId="12301" xr:uid="{00000000-0005-0000-0000-0000A36F0000}"/>
    <cellStyle name="Normal 4 2 3 3 2 4 2 2" xfId="25735" xr:uid="{00000000-0005-0000-0000-0000A46F0000}"/>
    <cellStyle name="Normal 4 2 3 3 2 4 2 2 2" xfId="52647" xr:uid="{00000000-0005-0000-0000-0000A56F0000}"/>
    <cellStyle name="Normal 4 2 3 3 2 4 2 3" xfId="39213" xr:uid="{00000000-0005-0000-0000-0000A66F0000}"/>
    <cellStyle name="Normal 4 2 3 3 2 4 3" xfId="7823" xr:uid="{00000000-0005-0000-0000-0000A76F0000}"/>
    <cellStyle name="Normal 4 2 3 3 2 4 3 2" xfId="21257" xr:uid="{00000000-0005-0000-0000-0000A86F0000}"/>
    <cellStyle name="Normal 4 2 3 3 2 4 3 2 2" xfId="48169" xr:uid="{00000000-0005-0000-0000-0000A96F0000}"/>
    <cellStyle name="Normal 4 2 3 3 2 4 3 3" xfId="34735" xr:uid="{00000000-0005-0000-0000-0000AA6F0000}"/>
    <cellStyle name="Normal 4 2 3 3 2 4 4" xfId="16778" xr:uid="{00000000-0005-0000-0000-0000AB6F0000}"/>
    <cellStyle name="Normal 4 2 3 3 2 4 4 2" xfId="43690" xr:uid="{00000000-0005-0000-0000-0000AC6F0000}"/>
    <cellStyle name="Normal 4 2 3 3 2 4 5" xfId="30256" xr:uid="{00000000-0005-0000-0000-0000AD6F0000}"/>
    <cellStyle name="Normal 4 2 3 3 2 5" xfId="10064" xr:uid="{00000000-0005-0000-0000-0000AE6F0000}"/>
    <cellStyle name="Normal 4 2 3 3 2 5 2" xfId="23498" xr:uid="{00000000-0005-0000-0000-0000AF6F0000}"/>
    <cellStyle name="Normal 4 2 3 3 2 5 2 2" xfId="50410" xr:uid="{00000000-0005-0000-0000-0000B06F0000}"/>
    <cellStyle name="Normal 4 2 3 3 2 5 3" xfId="36976" xr:uid="{00000000-0005-0000-0000-0000B16F0000}"/>
    <cellStyle name="Normal 4 2 3 3 2 6" xfId="5586" xr:uid="{00000000-0005-0000-0000-0000B26F0000}"/>
    <cellStyle name="Normal 4 2 3 3 2 6 2" xfId="19020" xr:uid="{00000000-0005-0000-0000-0000B36F0000}"/>
    <cellStyle name="Normal 4 2 3 3 2 6 2 2" xfId="45932" xr:uid="{00000000-0005-0000-0000-0000B46F0000}"/>
    <cellStyle name="Normal 4 2 3 3 2 6 3" xfId="32498" xr:uid="{00000000-0005-0000-0000-0000B56F0000}"/>
    <cellStyle name="Normal 4 2 3 3 2 7" xfId="14541" xr:uid="{00000000-0005-0000-0000-0000B66F0000}"/>
    <cellStyle name="Normal 4 2 3 3 2 7 2" xfId="41453" xr:uid="{00000000-0005-0000-0000-0000B76F0000}"/>
    <cellStyle name="Normal 4 2 3 3 2 8" xfId="28019" xr:uid="{00000000-0005-0000-0000-0000B86F0000}"/>
    <cellStyle name="Normal 4 2 3 3 3" xfId="1331" xr:uid="{00000000-0005-0000-0000-0000B96F0000}"/>
    <cellStyle name="Normal 4 2 3 3 3 2" xfId="2449" xr:uid="{00000000-0005-0000-0000-0000BA6F0000}"/>
    <cellStyle name="Normal 4 2 3 3 3 2 2" xfId="4686" xr:uid="{00000000-0005-0000-0000-0000BB6F0000}"/>
    <cellStyle name="Normal 4 2 3 3 3 2 2 2" xfId="13643" xr:uid="{00000000-0005-0000-0000-0000BC6F0000}"/>
    <cellStyle name="Normal 4 2 3 3 3 2 2 2 2" xfId="27077" xr:uid="{00000000-0005-0000-0000-0000BD6F0000}"/>
    <cellStyle name="Normal 4 2 3 3 3 2 2 2 2 2" xfId="53989" xr:uid="{00000000-0005-0000-0000-0000BE6F0000}"/>
    <cellStyle name="Normal 4 2 3 3 3 2 2 2 3" xfId="40555" xr:uid="{00000000-0005-0000-0000-0000BF6F0000}"/>
    <cellStyle name="Normal 4 2 3 3 3 2 2 3" xfId="9165" xr:uid="{00000000-0005-0000-0000-0000C06F0000}"/>
    <cellStyle name="Normal 4 2 3 3 3 2 2 3 2" xfId="22599" xr:uid="{00000000-0005-0000-0000-0000C16F0000}"/>
    <cellStyle name="Normal 4 2 3 3 3 2 2 3 2 2" xfId="49511" xr:uid="{00000000-0005-0000-0000-0000C26F0000}"/>
    <cellStyle name="Normal 4 2 3 3 3 2 2 3 3" xfId="36077" xr:uid="{00000000-0005-0000-0000-0000C36F0000}"/>
    <cellStyle name="Normal 4 2 3 3 3 2 2 4" xfId="18120" xr:uid="{00000000-0005-0000-0000-0000C46F0000}"/>
    <cellStyle name="Normal 4 2 3 3 3 2 2 4 2" xfId="45032" xr:uid="{00000000-0005-0000-0000-0000C56F0000}"/>
    <cellStyle name="Normal 4 2 3 3 3 2 2 5" xfId="31598" xr:uid="{00000000-0005-0000-0000-0000C66F0000}"/>
    <cellStyle name="Normal 4 2 3 3 3 2 3" xfId="11406" xr:uid="{00000000-0005-0000-0000-0000C76F0000}"/>
    <cellStyle name="Normal 4 2 3 3 3 2 3 2" xfId="24840" xr:uid="{00000000-0005-0000-0000-0000C86F0000}"/>
    <cellStyle name="Normal 4 2 3 3 3 2 3 2 2" xfId="51752" xr:uid="{00000000-0005-0000-0000-0000C96F0000}"/>
    <cellStyle name="Normal 4 2 3 3 3 2 3 3" xfId="38318" xr:uid="{00000000-0005-0000-0000-0000CA6F0000}"/>
    <cellStyle name="Normal 4 2 3 3 3 2 4" xfId="6928" xr:uid="{00000000-0005-0000-0000-0000CB6F0000}"/>
    <cellStyle name="Normal 4 2 3 3 3 2 4 2" xfId="20362" xr:uid="{00000000-0005-0000-0000-0000CC6F0000}"/>
    <cellStyle name="Normal 4 2 3 3 3 2 4 2 2" xfId="47274" xr:uid="{00000000-0005-0000-0000-0000CD6F0000}"/>
    <cellStyle name="Normal 4 2 3 3 3 2 4 3" xfId="33840" xr:uid="{00000000-0005-0000-0000-0000CE6F0000}"/>
    <cellStyle name="Normal 4 2 3 3 3 2 5" xfId="15883" xr:uid="{00000000-0005-0000-0000-0000CF6F0000}"/>
    <cellStyle name="Normal 4 2 3 3 3 2 5 2" xfId="42795" xr:uid="{00000000-0005-0000-0000-0000D06F0000}"/>
    <cellStyle name="Normal 4 2 3 3 3 2 6" xfId="29361" xr:uid="{00000000-0005-0000-0000-0000D16F0000}"/>
    <cellStyle name="Normal 4 2 3 3 3 3" xfId="3568" xr:uid="{00000000-0005-0000-0000-0000D26F0000}"/>
    <cellStyle name="Normal 4 2 3 3 3 3 2" xfId="12525" xr:uid="{00000000-0005-0000-0000-0000D36F0000}"/>
    <cellStyle name="Normal 4 2 3 3 3 3 2 2" xfId="25959" xr:uid="{00000000-0005-0000-0000-0000D46F0000}"/>
    <cellStyle name="Normal 4 2 3 3 3 3 2 2 2" xfId="52871" xr:uid="{00000000-0005-0000-0000-0000D56F0000}"/>
    <cellStyle name="Normal 4 2 3 3 3 3 2 3" xfId="39437" xr:uid="{00000000-0005-0000-0000-0000D66F0000}"/>
    <cellStyle name="Normal 4 2 3 3 3 3 3" xfId="8047" xr:uid="{00000000-0005-0000-0000-0000D76F0000}"/>
    <cellStyle name="Normal 4 2 3 3 3 3 3 2" xfId="21481" xr:uid="{00000000-0005-0000-0000-0000D86F0000}"/>
    <cellStyle name="Normal 4 2 3 3 3 3 3 2 2" xfId="48393" xr:uid="{00000000-0005-0000-0000-0000D96F0000}"/>
    <cellStyle name="Normal 4 2 3 3 3 3 3 3" xfId="34959" xr:uid="{00000000-0005-0000-0000-0000DA6F0000}"/>
    <cellStyle name="Normal 4 2 3 3 3 3 4" xfId="17002" xr:uid="{00000000-0005-0000-0000-0000DB6F0000}"/>
    <cellStyle name="Normal 4 2 3 3 3 3 4 2" xfId="43914" xr:uid="{00000000-0005-0000-0000-0000DC6F0000}"/>
    <cellStyle name="Normal 4 2 3 3 3 3 5" xfId="30480" xr:uid="{00000000-0005-0000-0000-0000DD6F0000}"/>
    <cellStyle name="Normal 4 2 3 3 3 4" xfId="10288" xr:uid="{00000000-0005-0000-0000-0000DE6F0000}"/>
    <cellStyle name="Normal 4 2 3 3 3 4 2" xfId="23722" xr:uid="{00000000-0005-0000-0000-0000DF6F0000}"/>
    <cellStyle name="Normal 4 2 3 3 3 4 2 2" xfId="50634" xr:uid="{00000000-0005-0000-0000-0000E06F0000}"/>
    <cellStyle name="Normal 4 2 3 3 3 4 3" xfId="37200" xr:uid="{00000000-0005-0000-0000-0000E16F0000}"/>
    <cellStyle name="Normal 4 2 3 3 3 5" xfId="5810" xr:uid="{00000000-0005-0000-0000-0000E26F0000}"/>
    <cellStyle name="Normal 4 2 3 3 3 5 2" xfId="19244" xr:uid="{00000000-0005-0000-0000-0000E36F0000}"/>
    <cellStyle name="Normal 4 2 3 3 3 5 2 2" xfId="46156" xr:uid="{00000000-0005-0000-0000-0000E46F0000}"/>
    <cellStyle name="Normal 4 2 3 3 3 5 3" xfId="32722" xr:uid="{00000000-0005-0000-0000-0000E56F0000}"/>
    <cellStyle name="Normal 4 2 3 3 3 6" xfId="14765" xr:uid="{00000000-0005-0000-0000-0000E66F0000}"/>
    <cellStyle name="Normal 4 2 3 3 3 6 2" xfId="41677" xr:uid="{00000000-0005-0000-0000-0000E76F0000}"/>
    <cellStyle name="Normal 4 2 3 3 3 7" xfId="28243" xr:uid="{00000000-0005-0000-0000-0000E86F0000}"/>
    <cellStyle name="Normal 4 2 3 3 4" xfId="1554" xr:uid="{00000000-0005-0000-0000-0000E96F0000}"/>
    <cellStyle name="Normal 4 2 3 3 4 2" xfId="2672" xr:uid="{00000000-0005-0000-0000-0000EA6F0000}"/>
    <cellStyle name="Normal 4 2 3 3 4 2 2" xfId="4909" xr:uid="{00000000-0005-0000-0000-0000EB6F0000}"/>
    <cellStyle name="Normal 4 2 3 3 4 2 2 2" xfId="13866" xr:uid="{00000000-0005-0000-0000-0000EC6F0000}"/>
    <cellStyle name="Normal 4 2 3 3 4 2 2 2 2" xfId="27300" xr:uid="{00000000-0005-0000-0000-0000ED6F0000}"/>
    <cellStyle name="Normal 4 2 3 3 4 2 2 2 2 2" xfId="54212" xr:uid="{00000000-0005-0000-0000-0000EE6F0000}"/>
    <cellStyle name="Normal 4 2 3 3 4 2 2 2 3" xfId="40778" xr:uid="{00000000-0005-0000-0000-0000EF6F0000}"/>
    <cellStyle name="Normal 4 2 3 3 4 2 2 3" xfId="9388" xr:uid="{00000000-0005-0000-0000-0000F06F0000}"/>
    <cellStyle name="Normal 4 2 3 3 4 2 2 3 2" xfId="22822" xr:uid="{00000000-0005-0000-0000-0000F16F0000}"/>
    <cellStyle name="Normal 4 2 3 3 4 2 2 3 2 2" xfId="49734" xr:uid="{00000000-0005-0000-0000-0000F26F0000}"/>
    <cellStyle name="Normal 4 2 3 3 4 2 2 3 3" xfId="36300" xr:uid="{00000000-0005-0000-0000-0000F36F0000}"/>
    <cellStyle name="Normal 4 2 3 3 4 2 2 4" xfId="18343" xr:uid="{00000000-0005-0000-0000-0000F46F0000}"/>
    <cellStyle name="Normal 4 2 3 3 4 2 2 4 2" xfId="45255" xr:uid="{00000000-0005-0000-0000-0000F56F0000}"/>
    <cellStyle name="Normal 4 2 3 3 4 2 2 5" xfId="31821" xr:uid="{00000000-0005-0000-0000-0000F66F0000}"/>
    <cellStyle name="Normal 4 2 3 3 4 2 3" xfId="11629" xr:uid="{00000000-0005-0000-0000-0000F76F0000}"/>
    <cellStyle name="Normal 4 2 3 3 4 2 3 2" xfId="25063" xr:uid="{00000000-0005-0000-0000-0000F86F0000}"/>
    <cellStyle name="Normal 4 2 3 3 4 2 3 2 2" xfId="51975" xr:uid="{00000000-0005-0000-0000-0000F96F0000}"/>
    <cellStyle name="Normal 4 2 3 3 4 2 3 3" xfId="38541" xr:uid="{00000000-0005-0000-0000-0000FA6F0000}"/>
    <cellStyle name="Normal 4 2 3 3 4 2 4" xfId="7151" xr:uid="{00000000-0005-0000-0000-0000FB6F0000}"/>
    <cellStyle name="Normal 4 2 3 3 4 2 4 2" xfId="20585" xr:uid="{00000000-0005-0000-0000-0000FC6F0000}"/>
    <cellStyle name="Normal 4 2 3 3 4 2 4 2 2" xfId="47497" xr:uid="{00000000-0005-0000-0000-0000FD6F0000}"/>
    <cellStyle name="Normal 4 2 3 3 4 2 4 3" xfId="34063" xr:uid="{00000000-0005-0000-0000-0000FE6F0000}"/>
    <cellStyle name="Normal 4 2 3 3 4 2 5" xfId="16106" xr:uid="{00000000-0005-0000-0000-0000FF6F0000}"/>
    <cellStyle name="Normal 4 2 3 3 4 2 5 2" xfId="43018" xr:uid="{00000000-0005-0000-0000-000000700000}"/>
    <cellStyle name="Normal 4 2 3 3 4 2 6" xfId="29584" xr:uid="{00000000-0005-0000-0000-000001700000}"/>
    <cellStyle name="Normal 4 2 3 3 4 3" xfId="3791" xr:uid="{00000000-0005-0000-0000-000002700000}"/>
    <cellStyle name="Normal 4 2 3 3 4 3 2" xfId="12748" xr:uid="{00000000-0005-0000-0000-000003700000}"/>
    <cellStyle name="Normal 4 2 3 3 4 3 2 2" xfId="26182" xr:uid="{00000000-0005-0000-0000-000004700000}"/>
    <cellStyle name="Normal 4 2 3 3 4 3 2 2 2" xfId="53094" xr:uid="{00000000-0005-0000-0000-000005700000}"/>
    <cellStyle name="Normal 4 2 3 3 4 3 2 3" xfId="39660" xr:uid="{00000000-0005-0000-0000-000006700000}"/>
    <cellStyle name="Normal 4 2 3 3 4 3 3" xfId="8270" xr:uid="{00000000-0005-0000-0000-000007700000}"/>
    <cellStyle name="Normal 4 2 3 3 4 3 3 2" xfId="21704" xr:uid="{00000000-0005-0000-0000-000008700000}"/>
    <cellStyle name="Normal 4 2 3 3 4 3 3 2 2" xfId="48616" xr:uid="{00000000-0005-0000-0000-000009700000}"/>
    <cellStyle name="Normal 4 2 3 3 4 3 3 3" xfId="35182" xr:uid="{00000000-0005-0000-0000-00000A700000}"/>
    <cellStyle name="Normal 4 2 3 3 4 3 4" xfId="17225" xr:uid="{00000000-0005-0000-0000-00000B700000}"/>
    <cellStyle name="Normal 4 2 3 3 4 3 4 2" xfId="44137" xr:uid="{00000000-0005-0000-0000-00000C700000}"/>
    <cellStyle name="Normal 4 2 3 3 4 3 5" xfId="30703" xr:uid="{00000000-0005-0000-0000-00000D700000}"/>
    <cellStyle name="Normal 4 2 3 3 4 4" xfId="10511" xr:uid="{00000000-0005-0000-0000-00000E700000}"/>
    <cellStyle name="Normal 4 2 3 3 4 4 2" xfId="23945" xr:uid="{00000000-0005-0000-0000-00000F700000}"/>
    <cellStyle name="Normal 4 2 3 3 4 4 2 2" xfId="50857" xr:uid="{00000000-0005-0000-0000-000010700000}"/>
    <cellStyle name="Normal 4 2 3 3 4 4 3" xfId="37423" xr:uid="{00000000-0005-0000-0000-000011700000}"/>
    <cellStyle name="Normal 4 2 3 3 4 5" xfId="6033" xr:uid="{00000000-0005-0000-0000-000012700000}"/>
    <cellStyle name="Normal 4 2 3 3 4 5 2" xfId="19467" xr:uid="{00000000-0005-0000-0000-000013700000}"/>
    <cellStyle name="Normal 4 2 3 3 4 5 2 2" xfId="46379" xr:uid="{00000000-0005-0000-0000-000014700000}"/>
    <cellStyle name="Normal 4 2 3 3 4 5 3" xfId="32945" xr:uid="{00000000-0005-0000-0000-000015700000}"/>
    <cellStyle name="Normal 4 2 3 3 4 6" xfId="14988" xr:uid="{00000000-0005-0000-0000-000016700000}"/>
    <cellStyle name="Normal 4 2 3 3 4 6 2" xfId="41900" xr:uid="{00000000-0005-0000-0000-000017700000}"/>
    <cellStyle name="Normal 4 2 3 3 4 7" xfId="28466" xr:uid="{00000000-0005-0000-0000-000018700000}"/>
    <cellStyle name="Normal 4 2 3 3 5" xfId="2002" xr:uid="{00000000-0005-0000-0000-000019700000}"/>
    <cellStyle name="Normal 4 2 3 3 5 2" xfId="4239" xr:uid="{00000000-0005-0000-0000-00001A700000}"/>
    <cellStyle name="Normal 4 2 3 3 5 2 2" xfId="13196" xr:uid="{00000000-0005-0000-0000-00001B700000}"/>
    <cellStyle name="Normal 4 2 3 3 5 2 2 2" xfId="26630" xr:uid="{00000000-0005-0000-0000-00001C700000}"/>
    <cellStyle name="Normal 4 2 3 3 5 2 2 2 2" xfId="53542" xr:uid="{00000000-0005-0000-0000-00001D700000}"/>
    <cellStyle name="Normal 4 2 3 3 5 2 2 3" xfId="40108" xr:uid="{00000000-0005-0000-0000-00001E700000}"/>
    <cellStyle name="Normal 4 2 3 3 5 2 3" xfId="8718" xr:uid="{00000000-0005-0000-0000-00001F700000}"/>
    <cellStyle name="Normal 4 2 3 3 5 2 3 2" xfId="22152" xr:uid="{00000000-0005-0000-0000-000020700000}"/>
    <cellStyle name="Normal 4 2 3 3 5 2 3 2 2" xfId="49064" xr:uid="{00000000-0005-0000-0000-000021700000}"/>
    <cellStyle name="Normal 4 2 3 3 5 2 3 3" xfId="35630" xr:uid="{00000000-0005-0000-0000-000022700000}"/>
    <cellStyle name="Normal 4 2 3 3 5 2 4" xfId="17673" xr:uid="{00000000-0005-0000-0000-000023700000}"/>
    <cellStyle name="Normal 4 2 3 3 5 2 4 2" xfId="44585" xr:uid="{00000000-0005-0000-0000-000024700000}"/>
    <cellStyle name="Normal 4 2 3 3 5 2 5" xfId="31151" xr:uid="{00000000-0005-0000-0000-000025700000}"/>
    <cellStyle name="Normal 4 2 3 3 5 3" xfId="10959" xr:uid="{00000000-0005-0000-0000-000026700000}"/>
    <cellStyle name="Normal 4 2 3 3 5 3 2" xfId="24393" xr:uid="{00000000-0005-0000-0000-000027700000}"/>
    <cellStyle name="Normal 4 2 3 3 5 3 2 2" xfId="51305" xr:uid="{00000000-0005-0000-0000-000028700000}"/>
    <cellStyle name="Normal 4 2 3 3 5 3 3" xfId="37871" xr:uid="{00000000-0005-0000-0000-000029700000}"/>
    <cellStyle name="Normal 4 2 3 3 5 4" xfId="6481" xr:uid="{00000000-0005-0000-0000-00002A700000}"/>
    <cellStyle name="Normal 4 2 3 3 5 4 2" xfId="19915" xr:uid="{00000000-0005-0000-0000-00002B700000}"/>
    <cellStyle name="Normal 4 2 3 3 5 4 2 2" xfId="46827" xr:uid="{00000000-0005-0000-0000-00002C700000}"/>
    <cellStyle name="Normal 4 2 3 3 5 4 3" xfId="33393" xr:uid="{00000000-0005-0000-0000-00002D700000}"/>
    <cellStyle name="Normal 4 2 3 3 5 5" xfId="15436" xr:uid="{00000000-0005-0000-0000-00002E700000}"/>
    <cellStyle name="Normal 4 2 3 3 5 5 2" xfId="42348" xr:uid="{00000000-0005-0000-0000-00002F700000}"/>
    <cellStyle name="Normal 4 2 3 3 5 6" xfId="28914" xr:uid="{00000000-0005-0000-0000-000030700000}"/>
    <cellStyle name="Normal 4 2 3 3 6" xfId="3121" xr:uid="{00000000-0005-0000-0000-000031700000}"/>
    <cellStyle name="Normal 4 2 3 3 6 2" xfId="12078" xr:uid="{00000000-0005-0000-0000-000032700000}"/>
    <cellStyle name="Normal 4 2 3 3 6 2 2" xfId="25512" xr:uid="{00000000-0005-0000-0000-000033700000}"/>
    <cellStyle name="Normal 4 2 3 3 6 2 2 2" xfId="52424" xr:uid="{00000000-0005-0000-0000-000034700000}"/>
    <cellStyle name="Normal 4 2 3 3 6 2 3" xfId="38990" xr:uid="{00000000-0005-0000-0000-000035700000}"/>
    <cellStyle name="Normal 4 2 3 3 6 3" xfId="7600" xr:uid="{00000000-0005-0000-0000-000036700000}"/>
    <cellStyle name="Normal 4 2 3 3 6 3 2" xfId="21034" xr:uid="{00000000-0005-0000-0000-000037700000}"/>
    <cellStyle name="Normal 4 2 3 3 6 3 2 2" xfId="47946" xr:uid="{00000000-0005-0000-0000-000038700000}"/>
    <cellStyle name="Normal 4 2 3 3 6 3 3" xfId="34512" xr:uid="{00000000-0005-0000-0000-000039700000}"/>
    <cellStyle name="Normal 4 2 3 3 6 4" xfId="16555" xr:uid="{00000000-0005-0000-0000-00003A700000}"/>
    <cellStyle name="Normal 4 2 3 3 6 4 2" xfId="43467" xr:uid="{00000000-0005-0000-0000-00003B700000}"/>
    <cellStyle name="Normal 4 2 3 3 6 5" xfId="30033" xr:uid="{00000000-0005-0000-0000-00003C700000}"/>
    <cellStyle name="Normal 4 2 3 3 7" xfId="9841" xr:uid="{00000000-0005-0000-0000-00003D700000}"/>
    <cellStyle name="Normal 4 2 3 3 7 2" xfId="23275" xr:uid="{00000000-0005-0000-0000-00003E700000}"/>
    <cellStyle name="Normal 4 2 3 3 7 2 2" xfId="50187" xr:uid="{00000000-0005-0000-0000-00003F700000}"/>
    <cellStyle name="Normal 4 2 3 3 7 3" xfId="36753" xr:uid="{00000000-0005-0000-0000-000040700000}"/>
    <cellStyle name="Normal 4 2 3 3 8" xfId="5363" xr:uid="{00000000-0005-0000-0000-000041700000}"/>
    <cellStyle name="Normal 4 2 3 3 8 2" xfId="18797" xr:uid="{00000000-0005-0000-0000-000042700000}"/>
    <cellStyle name="Normal 4 2 3 3 8 2 2" xfId="45709" xr:uid="{00000000-0005-0000-0000-000043700000}"/>
    <cellStyle name="Normal 4 2 3 3 8 3" xfId="32275" xr:uid="{00000000-0005-0000-0000-000044700000}"/>
    <cellStyle name="Normal 4 2 3 3 9" xfId="14318" xr:uid="{00000000-0005-0000-0000-000045700000}"/>
    <cellStyle name="Normal 4 2 3 3 9 2" xfId="41230" xr:uid="{00000000-0005-0000-0000-000046700000}"/>
    <cellStyle name="Normal 4 2 3 4" xfId="766" xr:uid="{00000000-0005-0000-0000-000047700000}"/>
    <cellStyle name="Normal 4 2 3 4 10" xfId="27724" xr:uid="{00000000-0005-0000-0000-000048700000}"/>
    <cellStyle name="Normal 4 2 3 4 2" xfId="1034" xr:uid="{00000000-0005-0000-0000-000049700000}"/>
    <cellStyle name="Normal 4 2 3 4 2 2" xfId="1705" xr:uid="{00000000-0005-0000-0000-00004A700000}"/>
    <cellStyle name="Normal 4 2 3 4 2 2 2" xfId="2823" xr:uid="{00000000-0005-0000-0000-00004B700000}"/>
    <cellStyle name="Normal 4 2 3 4 2 2 2 2" xfId="5060" xr:uid="{00000000-0005-0000-0000-00004C700000}"/>
    <cellStyle name="Normal 4 2 3 4 2 2 2 2 2" xfId="14017" xr:uid="{00000000-0005-0000-0000-00004D700000}"/>
    <cellStyle name="Normal 4 2 3 4 2 2 2 2 2 2" xfId="27451" xr:uid="{00000000-0005-0000-0000-00004E700000}"/>
    <cellStyle name="Normal 4 2 3 4 2 2 2 2 2 2 2" xfId="54363" xr:uid="{00000000-0005-0000-0000-00004F700000}"/>
    <cellStyle name="Normal 4 2 3 4 2 2 2 2 2 3" xfId="40929" xr:uid="{00000000-0005-0000-0000-000050700000}"/>
    <cellStyle name="Normal 4 2 3 4 2 2 2 2 3" xfId="9539" xr:uid="{00000000-0005-0000-0000-000051700000}"/>
    <cellStyle name="Normal 4 2 3 4 2 2 2 2 3 2" xfId="22973" xr:uid="{00000000-0005-0000-0000-000052700000}"/>
    <cellStyle name="Normal 4 2 3 4 2 2 2 2 3 2 2" xfId="49885" xr:uid="{00000000-0005-0000-0000-000053700000}"/>
    <cellStyle name="Normal 4 2 3 4 2 2 2 2 3 3" xfId="36451" xr:uid="{00000000-0005-0000-0000-000054700000}"/>
    <cellStyle name="Normal 4 2 3 4 2 2 2 2 4" xfId="18494" xr:uid="{00000000-0005-0000-0000-000055700000}"/>
    <cellStyle name="Normal 4 2 3 4 2 2 2 2 4 2" xfId="45406" xr:uid="{00000000-0005-0000-0000-000056700000}"/>
    <cellStyle name="Normal 4 2 3 4 2 2 2 2 5" xfId="31972" xr:uid="{00000000-0005-0000-0000-000057700000}"/>
    <cellStyle name="Normal 4 2 3 4 2 2 2 3" xfId="11780" xr:uid="{00000000-0005-0000-0000-000058700000}"/>
    <cellStyle name="Normal 4 2 3 4 2 2 2 3 2" xfId="25214" xr:uid="{00000000-0005-0000-0000-000059700000}"/>
    <cellStyle name="Normal 4 2 3 4 2 2 2 3 2 2" xfId="52126" xr:uid="{00000000-0005-0000-0000-00005A700000}"/>
    <cellStyle name="Normal 4 2 3 4 2 2 2 3 3" xfId="38692" xr:uid="{00000000-0005-0000-0000-00005B700000}"/>
    <cellStyle name="Normal 4 2 3 4 2 2 2 4" xfId="7302" xr:uid="{00000000-0005-0000-0000-00005C700000}"/>
    <cellStyle name="Normal 4 2 3 4 2 2 2 4 2" xfId="20736" xr:uid="{00000000-0005-0000-0000-00005D700000}"/>
    <cellStyle name="Normal 4 2 3 4 2 2 2 4 2 2" xfId="47648" xr:uid="{00000000-0005-0000-0000-00005E700000}"/>
    <cellStyle name="Normal 4 2 3 4 2 2 2 4 3" xfId="34214" xr:uid="{00000000-0005-0000-0000-00005F700000}"/>
    <cellStyle name="Normal 4 2 3 4 2 2 2 5" xfId="16257" xr:uid="{00000000-0005-0000-0000-000060700000}"/>
    <cellStyle name="Normal 4 2 3 4 2 2 2 5 2" xfId="43169" xr:uid="{00000000-0005-0000-0000-000061700000}"/>
    <cellStyle name="Normal 4 2 3 4 2 2 2 6" xfId="29735" xr:uid="{00000000-0005-0000-0000-000062700000}"/>
    <cellStyle name="Normal 4 2 3 4 2 2 3" xfId="3942" xr:uid="{00000000-0005-0000-0000-000063700000}"/>
    <cellStyle name="Normal 4 2 3 4 2 2 3 2" xfId="12899" xr:uid="{00000000-0005-0000-0000-000064700000}"/>
    <cellStyle name="Normal 4 2 3 4 2 2 3 2 2" xfId="26333" xr:uid="{00000000-0005-0000-0000-000065700000}"/>
    <cellStyle name="Normal 4 2 3 4 2 2 3 2 2 2" xfId="53245" xr:uid="{00000000-0005-0000-0000-000066700000}"/>
    <cellStyle name="Normal 4 2 3 4 2 2 3 2 3" xfId="39811" xr:uid="{00000000-0005-0000-0000-000067700000}"/>
    <cellStyle name="Normal 4 2 3 4 2 2 3 3" xfId="8421" xr:uid="{00000000-0005-0000-0000-000068700000}"/>
    <cellStyle name="Normal 4 2 3 4 2 2 3 3 2" xfId="21855" xr:uid="{00000000-0005-0000-0000-000069700000}"/>
    <cellStyle name="Normal 4 2 3 4 2 2 3 3 2 2" xfId="48767" xr:uid="{00000000-0005-0000-0000-00006A700000}"/>
    <cellStyle name="Normal 4 2 3 4 2 2 3 3 3" xfId="35333" xr:uid="{00000000-0005-0000-0000-00006B700000}"/>
    <cellStyle name="Normal 4 2 3 4 2 2 3 4" xfId="17376" xr:uid="{00000000-0005-0000-0000-00006C700000}"/>
    <cellStyle name="Normal 4 2 3 4 2 2 3 4 2" xfId="44288" xr:uid="{00000000-0005-0000-0000-00006D700000}"/>
    <cellStyle name="Normal 4 2 3 4 2 2 3 5" xfId="30854" xr:uid="{00000000-0005-0000-0000-00006E700000}"/>
    <cellStyle name="Normal 4 2 3 4 2 2 4" xfId="10662" xr:uid="{00000000-0005-0000-0000-00006F700000}"/>
    <cellStyle name="Normal 4 2 3 4 2 2 4 2" xfId="24096" xr:uid="{00000000-0005-0000-0000-000070700000}"/>
    <cellStyle name="Normal 4 2 3 4 2 2 4 2 2" xfId="51008" xr:uid="{00000000-0005-0000-0000-000071700000}"/>
    <cellStyle name="Normal 4 2 3 4 2 2 4 3" xfId="37574" xr:uid="{00000000-0005-0000-0000-000072700000}"/>
    <cellStyle name="Normal 4 2 3 4 2 2 5" xfId="6184" xr:uid="{00000000-0005-0000-0000-000073700000}"/>
    <cellStyle name="Normal 4 2 3 4 2 2 5 2" xfId="19618" xr:uid="{00000000-0005-0000-0000-000074700000}"/>
    <cellStyle name="Normal 4 2 3 4 2 2 5 2 2" xfId="46530" xr:uid="{00000000-0005-0000-0000-000075700000}"/>
    <cellStyle name="Normal 4 2 3 4 2 2 5 3" xfId="33096" xr:uid="{00000000-0005-0000-0000-000076700000}"/>
    <cellStyle name="Normal 4 2 3 4 2 2 6" xfId="15139" xr:uid="{00000000-0005-0000-0000-000077700000}"/>
    <cellStyle name="Normal 4 2 3 4 2 2 6 2" xfId="42051" xr:uid="{00000000-0005-0000-0000-000078700000}"/>
    <cellStyle name="Normal 4 2 3 4 2 2 7" xfId="28617" xr:uid="{00000000-0005-0000-0000-000079700000}"/>
    <cellStyle name="Normal 4 2 3 4 2 3" xfId="2153" xr:uid="{00000000-0005-0000-0000-00007A700000}"/>
    <cellStyle name="Normal 4 2 3 4 2 3 2" xfId="4390" xr:uid="{00000000-0005-0000-0000-00007B700000}"/>
    <cellStyle name="Normal 4 2 3 4 2 3 2 2" xfId="13347" xr:uid="{00000000-0005-0000-0000-00007C700000}"/>
    <cellStyle name="Normal 4 2 3 4 2 3 2 2 2" xfId="26781" xr:uid="{00000000-0005-0000-0000-00007D700000}"/>
    <cellStyle name="Normal 4 2 3 4 2 3 2 2 2 2" xfId="53693" xr:uid="{00000000-0005-0000-0000-00007E700000}"/>
    <cellStyle name="Normal 4 2 3 4 2 3 2 2 3" xfId="40259" xr:uid="{00000000-0005-0000-0000-00007F700000}"/>
    <cellStyle name="Normal 4 2 3 4 2 3 2 3" xfId="8869" xr:uid="{00000000-0005-0000-0000-000080700000}"/>
    <cellStyle name="Normal 4 2 3 4 2 3 2 3 2" xfId="22303" xr:uid="{00000000-0005-0000-0000-000081700000}"/>
    <cellStyle name="Normal 4 2 3 4 2 3 2 3 2 2" xfId="49215" xr:uid="{00000000-0005-0000-0000-000082700000}"/>
    <cellStyle name="Normal 4 2 3 4 2 3 2 3 3" xfId="35781" xr:uid="{00000000-0005-0000-0000-000083700000}"/>
    <cellStyle name="Normal 4 2 3 4 2 3 2 4" xfId="17824" xr:uid="{00000000-0005-0000-0000-000084700000}"/>
    <cellStyle name="Normal 4 2 3 4 2 3 2 4 2" xfId="44736" xr:uid="{00000000-0005-0000-0000-000085700000}"/>
    <cellStyle name="Normal 4 2 3 4 2 3 2 5" xfId="31302" xr:uid="{00000000-0005-0000-0000-000086700000}"/>
    <cellStyle name="Normal 4 2 3 4 2 3 3" xfId="11110" xr:uid="{00000000-0005-0000-0000-000087700000}"/>
    <cellStyle name="Normal 4 2 3 4 2 3 3 2" xfId="24544" xr:uid="{00000000-0005-0000-0000-000088700000}"/>
    <cellStyle name="Normal 4 2 3 4 2 3 3 2 2" xfId="51456" xr:uid="{00000000-0005-0000-0000-000089700000}"/>
    <cellStyle name="Normal 4 2 3 4 2 3 3 3" xfId="38022" xr:uid="{00000000-0005-0000-0000-00008A700000}"/>
    <cellStyle name="Normal 4 2 3 4 2 3 4" xfId="6632" xr:uid="{00000000-0005-0000-0000-00008B700000}"/>
    <cellStyle name="Normal 4 2 3 4 2 3 4 2" xfId="20066" xr:uid="{00000000-0005-0000-0000-00008C700000}"/>
    <cellStyle name="Normal 4 2 3 4 2 3 4 2 2" xfId="46978" xr:uid="{00000000-0005-0000-0000-00008D700000}"/>
    <cellStyle name="Normal 4 2 3 4 2 3 4 3" xfId="33544" xr:uid="{00000000-0005-0000-0000-00008E700000}"/>
    <cellStyle name="Normal 4 2 3 4 2 3 5" xfId="15587" xr:uid="{00000000-0005-0000-0000-00008F700000}"/>
    <cellStyle name="Normal 4 2 3 4 2 3 5 2" xfId="42499" xr:uid="{00000000-0005-0000-0000-000090700000}"/>
    <cellStyle name="Normal 4 2 3 4 2 3 6" xfId="29065" xr:uid="{00000000-0005-0000-0000-000091700000}"/>
    <cellStyle name="Normal 4 2 3 4 2 4" xfId="3272" xr:uid="{00000000-0005-0000-0000-000092700000}"/>
    <cellStyle name="Normal 4 2 3 4 2 4 2" xfId="12229" xr:uid="{00000000-0005-0000-0000-000093700000}"/>
    <cellStyle name="Normal 4 2 3 4 2 4 2 2" xfId="25663" xr:uid="{00000000-0005-0000-0000-000094700000}"/>
    <cellStyle name="Normal 4 2 3 4 2 4 2 2 2" xfId="52575" xr:uid="{00000000-0005-0000-0000-000095700000}"/>
    <cellStyle name="Normal 4 2 3 4 2 4 2 3" xfId="39141" xr:uid="{00000000-0005-0000-0000-000096700000}"/>
    <cellStyle name="Normal 4 2 3 4 2 4 3" xfId="7751" xr:uid="{00000000-0005-0000-0000-000097700000}"/>
    <cellStyle name="Normal 4 2 3 4 2 4 3 2" xfId="21185" xr:uid="{00000000-0005-0000-0000-000098700000}"/>
    <cellStyle name="Normal 4 2 3 4 2 4 3 2 2" xfId="48097" xr:uid="{00000000-0005-0000-0000-000099700000}"/>
    <cellStyle name="Normal 4 2 3 4 2 4 3 3" xfId="34663" xr:uid="{00000000-0005-0000-0000-00009A700000}"/>
    <cellStyle name="Normal 4 2 3 4 2 4 4" xfId="16706" xr:uid="{00000000-0005-0000-0000-00009B700000}"/>
    <cellStyle name="Normal 4 2 3 4 2 4 4 2" xfId="43618" xr:uid="{00000000-0005-0000-0000-00009C700000}"/>
    <cellStyle name="Normal 4 2 3 4 2 4 5" xfId="30184" xr:uid="{00000000-0005-0000-0000-00009D700000}"/>
    <cellStyle name="Normal 4 2 3 4 2 5" xfId="9992" xr:uid="{00000000-0005-0000-0000-00009E700000}"/>
    <cellStyle name="Normal 4 2 3 4 2 5 2" xfId="23426" xr:uid="{00000000-0005-0000-0000-00009F700000}"/>
    <cellStyle name="Normal 4 2 3 4 2 5 2 2" xfId="50338" xr:uid="{00000000-0005-0000-0000-0000A0700000}"/>
    <cellStyle name="Normal 4 2 3 4 2 5 3" xfId="36904" xr:uid="{00000000-0005-0000-0000-0000A1700000}"/>
    <cellStyle name="Normal 4 2 3 4 2 6" xfId="5514" xr:uid="{00000000-0005-0000-0000-0000A2700000}"/>
    <cellStyle name="Normal 4 2 3 4 2 6 2" xfId="18948" xr:uid="{00000000-0005-0000-0000-0000A3700000}"/>
    <cellStyle name="Normal 4 2 3 4 2 6 2 2" xfId="45860" xr:uid="{00000000-0005-0000-0000-0000A4700000}"/>
    <cellStyle name="Normal 4 2 3 4 2 6 3" xfId="32426" xr:uid="{00000000-0005-0000-0000-0000A5700000}"/>
    <cellStyle name="Normal 4 2 3 4 2 7" xfId="14469" xr:uid="{00000000-0005-0000-0000-0000A6700000}"/>
    <cellStyle name="Normal 4 2 3 4 2 7 2" xfId="41381" xr:uid="{00000000-0005-0000-0000-0000A7700000}"/>
    <cellStyle name="Normal 4 2 3 4 2 8" xfId="27947" xr:uid="{00000000-0005-0000-0000-0000A8700000}"/>
    <cellStyle name="Normal 4 2 3 4 3" xfId="1259" xr:uid="{00000000-0005-0000-0000-0000A9700000}"/>
    <cellStyle name="Normal 4 2 3 4 3 2" xfId="2377" xr:uid="{00000000-0005-0000-0000-0000AA700000}"/>
    <cellStyle name="Normal 4 2 3 4 3 2 2" xfId="4614" xr:uid="{00000000-0005-0000-0000-0000AB700000}"/>
    <cellStyle name="Normal 4 2 3 4 3 2 2 2" xfId="13571" xr:uid="{00000000-0005-0000-0000-0000AC700000}"/>
    <cellStyle name="Normal 4 2 3 4 3 2 2 2 2" xfId="27005" xr:uid="{00000000-0005-0000-0000-0000AD700000}"/>
    <cellStyle name="Normal 4 2 3 4 3 2 2 2 2 2" xfId="53917" xr:uid="{00000000-0005-0000-0000-0000AE700000}"/>
    <cellStyle name="Normal 4 2 3 4 3 2 2 2 3" xfId="40483" xr:uid="{00000000-0005-0000-0000-0000AF700000}"/>
    <cellStyle name="Normal 4 2 3 4 3 2 2 3" xfId="9093" xr:uid="{00000000-0005-0000-0000-0000B0700000}"/>
    <cellStyle name="Normal 4 2 3 4 3 2 2 3 2" xfId="22527" xr:uid="{00000000-0005-0000-0000-0000B1700000}"/>
    <cellStyle name="Normal 4 2 3 4 3 2 2 3 2 2" xfId="49439" xr:uid="{00000000-0005-0000-0000-0000B2700000}"/>
    <cellStyle name="Normal 4 2 3 4 3 2 2 3 3" xfId="36005" xr:uid="{00000000-0005-0000-0000-0000B3700000}"/>
    <cellStyle name="Normal 4 2 3 4 3 2 2 4" xfId="18048" xr:uid="{00000000-0005-0000-0000-0000B4700000}"/>
    <cellStyle name="Normal 4 2 3 4 3 2 2 4 2" xfId="44960" xr:uid="{00000000-0005-0000-0000-0000B5700000}"/>
    <cellStyle name="Normal 4 2 3 4 3 2 2 5" xfId="31526" xr:uid="{00000000-0005-0000-0000-0000B6700000}"/>
    <cellStyle name="Normal 4 2 3 4 3 2 3" xfId="11334" xr:uid="{00000000-0005-0000-0000-0000B7700000}"/>
    <cellStyle name="Normal 4 2 3 4 3 2 3 2" xfId="24768" xr:uid="{00000000-0005-0000-0000-0000B8700000}"/>
    <cellStyle name="Normal 4 2 3 4 3 2 3 2 2" xfId="51680" xr:uid="{00000000-0005-0000-0000-0000B9700000}"/>
    <cellStyle name="Normal 4 2 3 4 3 2 3 3" xfId="38246" xr:uid="{00000000-0005-0000-0000-0000BA700000}"/>
    <cellStyle name="Normal 4 2 3 4 3 2 4" xfId="6856" xr:uid="{00000000-0005-0000-0000-0000BB700000}"/>
    <cellStyle name="Normal 4 2 3 4 3 2 4 2" xfId="20290" xr:uid="{00000000-0005-0000-0000-0000BC700000}"/>
    <cellStyle name="Normal 4 2 3 4 3 2 4 2 2" xfId="47202" xr:uid="{00000000-0005-0000-0000-0000BD700000}"/>
    <cellStyle name="Normal 4 2 3 4 3 2 4 3" xfId="33768" xr:uid="{00000000-0005-0000-0000-0000BE700000}"/>
    <cellStyle name="Normal 4 2 3 4 3 2 5" xfId="15811" xr:uid="{00000000-0005-0000-0000-0000BF700000}"/>
    <cellStyle name="Normal 4 2 3 4 3 2 5 2" xfId="42723" xr:uid="{00000000-0005-0000-0000-0000C0700000}"/>
    <cellStyle name="Normal 4 2 3 4 3 2 6" xfId="29289" xr:uid="{00000000-0005-0000-0000-0000C1700000}"/>
    <cellStyle name="Normal 4 2 3 4 3 3" xfId="3496" xr:uid="{00000000-0005-0000-0000-0000C2700000}"/>
    <cellStyle name="Normal 4 2 3 4 3 3 2" xfId="12453" xr:uid="{00000000-0005-0000-0000-0000C3700000}"/>
    <cellStyle name="Normal 4 2 3 4 3 3 2 2" xfId="25887" xr:uid="{00000000-0005-0000-0000-0000C4700000}"/>
    <cellStyle name="Normal 4 2 3 4 3 3 2 2 2" xfId="52799" xr:uid="{00000000-0005-0000-0000-0000C5700000}"/>
    <cellStyle name="Normal 4 2 3 4 3 3 2 3" xfId="39365" xr:uid="{00000000-0005-0000-0000-0000C6700000}"/>
    <cellStyle name="Normal 4 2 3 4 3 3 3" xfId="7975" xr:uid="{00000000-0005-0000-0000-0000C7700000}"/>
    <cellStyle name="Normal 4 2 3 4 3 3 3 2" xfId="21409" xr:uid="{00000000-0005-0000-0000-0000C8700000}"/>
    <cellStyle name="Normal 4 2 3 4 3 3 3 2 2" xfId="48321" xr:uid="{00000000-0005-0000-0000-0000C9700000}"/>
    <cellStyle name="Normal 4 2 3 4 3 3 3 3" xfId="34887" xr:uid="{00000000-0005-0000-0000-0000CA700000}"/>
    <cellStyle name="Normal 4 2 3 4 3 3 4" xfId="16930" xr:uid="{00000000-0005-0000-0000-0000CB700000}"/>
    <cellStyle name="Normal 4 2 3 4 3 3 4 2" xfId="43842" xr:uid="{00000000-0005-0000-0000-0000CC700000}"/>
    <cellStyle name="Normal 4 2 3 4 3 3 5" xfId="30408" xr:uid="{00000000-0005-0000-0000-0000CD700000}"/>
    <cellStyle name="Normal 4 2 3 4 3 4" xfId="10216" xr:uid="{00000000-0005-0000-0000-0000CE700000}"/>
    <cellStyle name="Normal 4 2 3 4 3 4 2" xfId="23650" xr:uid="{00000000-0005-0000-0000-0000CF700000}"/>
    <cellStyle name="Normal 4 2 3 4 3 4 2 2" xfId="50562" xr:uid="{00000000-0005-0000-0000-0000D0700000}"/>
    <cellStyle name="Normal 4 2 3 4 3 4 3" xfId="37128" xr:uid="{00000000-0005-0000-0000-0000D1700000}"/>
    <cellStyle name="Normal 4 2 3 4 3 5" xfId="5738" xr:uid="{00000000-0005-0000-0000-0000D2700000}"/>
    <cellStyle name="Normal 4 2 3 4 3 5 2" xfId="19172" xr:uid="{00000000-0005-0000-0000-0000D3700000}"/>
    <cellStyle name="Normal 4 2 3 4 3 5 2 2" xfId="46084" xr:uid="{00000000-0005-0000-0000-0000D4700000}"/>
    <cellStyle name="Normal 4 2 3 4 3 5 3" xfId="32650" xr:uid="{00000000-0005-0000-0000-0000D5700000}"/>
    <cellStyle name="Normal 4 2 3 4 3 6" xfId="14693" xr:uid="{00000000-0005-0000-0000-0000D6700000}"/>
    <cellStyle name="Normal 4 2 3 4 3 6 2" xfId="41605" xr:uid="{00000000-0005-0000-0000-0000D7700000}"/>
    <cellStyle name="Normal 4 2 3 4 3 7" xfId="28171" xr:uid="{00000000-0005-0000-0000-0000D8700000}"/>
    <cellStyle name="Normal 4 2 3 4 4" xfId="1482" xr:uid="{00000000-0005-0000-0000-0000D9700000}"/>
    <cellStyle name="Normal 4 2 3 4 4 2" xfId="2600" xr:uid="{00000000-0005-0000-0000-0000DA700000}"/>
    <cellStyle name="Normal 4 2 3 4 4 2 2" xfId="4837" xr:uid="{00000000-0005-0000-0000-0000DB700000}"/>
    <cellStyle name="Normal 4 2 3 4 4 2 2 2" xfId="13794" xr:uid="{00000000-0005-0000-0000-0000DC700000}"/>
    <cellStyle name="Normal 4 2 3 4 4 2 2 2 2" xfId="27228" xr:uid="{00000000-0005-0000-0000-0000DD700000}"/>
    <cellStyle name="Normal 4 2 3 4 4 2 2 2 2 2" xfId="54140" xr:uid="{00000000-0005-0000-0000-0000DE700000}"/>
    <cellStyle name="Normal 4 2 3 4 4 2 2 2 3" xfId="40706" xr:uid="{00000000-0005-0000-0000-0000DF700000}"/>
    <cellStyle name="Normal 4 2 3 4 4 2 2 3" xfId="9316" xr:uid="{00000000-0005-0000-0000-0000E0700000}"/>
    <cellStyle name="Normal 4 2 3 4 4 2 2 3 2" xfId="22750" xr:uid="{00000000-0005-0000-0000-0000E1700000}"/>
    <cellStyle name="Normal 4 2 3 4 4 2 2 3 2 2" xfId="49662" xr:uid="{00000000-0005-0000-0000-0000E2700000}"/>
    <cellStyle name="Normal 4 2 3 4 4 2 2 3 3" xfId="36228" xr:uid="{00000000-0005-0000-0000-0000E3700000}"/>
    <cellStyle name="Normal 4 2 3 4 4 2 2 4" xfId="18271" xr:uid="{00000000-0005-0000-0000-0000E4700000}"/>
    <cellStyle name="Normal 4 2 3 4 4 2 2 4 2" xfId="45183" xr:uid="{00000000-0005-0000-0000-0000E5700000}"/>
    <cellStyle name="Normal 4 2 3 4 4 2 2 5" xfId="31749" xr:uid="{00000000-0005-0000-0000-0000E6700000}"/>
    <cellStyle name="Normal 4 2 3 4 4 2 3" xfId="11557" xr:uid="{00000000-0005-0000-0000-0000E7700000}"/>
    <cellStyle name="Normal 4 2 3 4 4 2 3 2" xfId="24991" xr:uid="{00000000-0005-0000-0000-0000E8700000}"/>
    <cellStyle name="Normal 4 2 3 4 4 2 3 2 2" xfId="51903" xr:uid="{00000000-0005-0000-0000-0000E9700000}"/>
    <cellStyle name="Normal 4 2 3 4 4 2 3 3" xfId="38469" xr:uid="{00000000-0005-0000-0000-0000EA700000}"/>
    <cellStyle name="Normal 4 2 3 4 4 2 4" xfId="7079" xr:uid="{00000000-0005-0000-0000-0000EB700000}"/>
    <cellStyle name="Normal 4 2 3 4 4 2 4 2" xfId="20513" xr:uid="{00000000-0005-0000-0000-0000EC700000}"/>
    <cellStyle name="Normal 4 2 3 4 4 2 4 2 2" xfId="47425" xr:uid="{00000000-0005-0000-0000-0000ED700000}"/>
    <cellStyle name="Normal 4 2 3 4 4 2 4 3" xfId="33991" xr:uid="{00000000-0005-0000-0000-0000EE700000}"/>
    <cellStyle name="Normal 4 2 3 4 4 2 5" xfId="16034" xr:uid="{00000000-0005-0000-0000-0000EF700000}"/>
    <cellStyle name="Normal 4 2 3 4 4 2 5 2" xfId="42946" xr:uid="{00000000-0005-0000-0000-0000F0700000}"/>
    <cellStyle name="Normal 4 2 3 4 4 2 6" xfId="29512" xr:uid="{00000000-0005-0000-0000-0000F1700000}"/>
    <cellStyle name="Normal 4 2 3 4 4 3" xfId="3719" xr:uid="{00000000-0005-0000-0000-0000F2700000}"/>
    <cellStyle name="Normal 4 2 3 4 4 3 2" xfId="12676" xr:uid="{00000000-0005-0000-0000-0000F3700000}"/>
    <cellStyle name="Normal 4 2 3 4 4 3 2 2" xfId="26110" xr:uid="{00000000-0005-0000-0000-0000F4700000}"/>
    <cellStyle name="Normal 4 2 3 4 4 3 2 2 2" xfId="53022" xr:uid="{00000000-0005-0000-0000-0000F5700000}"/>
    <cellStyle name="Normal 4 2 3 4 4 3 2 3" xfId="39588" xr:uid="{00000000-0005-0000-0000-0000F6700000}"/>
    <cellStyle name="Normal 4 2 3 4 4 3 3" xfId="8198" xr:uid="{00000000-0005-0000-0000-0000F7700000}"/>
    <cellStyle name="Normal 4 2 3 4 4 3 3 2" xfId="21632" xr:uid="{00000000-0005-0000-0000-0000F8700000}"/>
    <cellStyle name="Normal 4 2 3 4 4 3 3 2 2" xfId="48544" xr:uid="{00000000-0005-0000-0000-0000F9700000}"/>
    <cellStyle name="Normal 4 2 3 4 4 3 3 3" xfId="35110" xr:uid="{00000000-0005-0000-0000-0000FA700000}"/>
    <cellStyle name="Normal 4 2 3 4 4 3 4" xfId="17153" xr:uid="{00000000-0005-0000-0000-0000FB700000}"/>
    <cellStyle name="Normal 4 2 3 4 4 3 4 2" xfId="44065" xr:uid="{00000000-0005-0000-0000-0000FC700000}"/>
    <cellStyle name="Normal 4 2 3 4 4 3 5" xfId="30631" xr:uid="{00000000-0005-0000-0000-0000FD700000}"/>
    <cellStyle name="Normal 4 2 3 4 4 4" xfId="10439" xr:uid="{00000000-0005-0000-0000-0000FE700000}"/>
    <cellStyle name="Normal 4 2 3 4 4 4 2" xfId="23873" xr:uid="{00000000-0005-0000-0000-0000FF700000}"/>
    <cellStyle name="Normal 4 2 3 4 4 4 2 2" xfId="50785" xr:uid="{00000000-0005-0000-0000-000000710000}"/>
    <cellStyle name="Normal 4 2 3 4 4 4 3" xfId="37351" xr:uid="{00000000-0005-0000-0000-000001710000}"/>
    <cellStyle name="Normal 4 2 3 4 4 5" xfId="5961" xr:uid="{00000000-0005-0000-0000-000002710000}"/>
    <cellStyle name="Normal 4 2 3 4 4 5 2" xfId="19395" xr:uid="{00000000-0005-0000-0000-000003710000}"/>
    <cellStyle name="Normal 4 2 3 4 4 5 2 2" xfId="46307" xr:uid="{00000000-0005-0000-0000-000004710000}"/>
    <cellStyle name="Normal 4 2 3 4 4 5 3" xfId="32873" xr:uid="{00000000-0005-0000-0000-000005710000}"/>
    <cellStyle name="Normal 4 2 3 4 4 6" xfId="14916" xr:uid="{00000000-0005-0000-0000-000006710000}"/>
    <cellStyle name="Normal 4 2 3 4 4 6 2" xfId="41828" xr:uid="{00000000-0005-0000-0000-000007710000}"/>
    <cellStyle name="Normal 4 2 3 4 4 7" xfId="28394" xr:uid="{00000000-0005-0000-0000-000008710000}"/>
    <cellStyle name="Normal 4 2 3 4 5" xfId="1930" xr:uid="{00000000-0005-0000-0000-000009710000}"/>
    <cellStyle name="Normal 4 2 3 4 5 2" xfId="4167" xr:uid="{00000000-0005-0000-0000-00000A710000}"/>
    <cellStyle name="Normal 4 2 3 4 5 2 2" xfId="13124" xr:uid="{00000000-0005-0000-0000-00000B710000}"/>
    <cellStyle name="Normal 4 2 3 4 5 2 2 2" xfId="26558" xr:uid="{00000000-0005-0000-0000-00000C710000}"/>
    <cellStyle name="Normal 4 2 3 4 5 2 2 2 2" xfId="53470" xr:uid="{00000000-0005-0000-0000-00000D710000}"/>
    <cellStyle name="Normal 4 2 3 4 5 2 2 3" xfId="40036" xr:uid="{00000000-0005-0000-0000-00000E710000}"/>
    <cellStyle name="Normal 4 2 3 4 5 2 3" xfId="8646" xr:uid="{00000000-0005-0000-0000-00000F710000}"/>
    <cellStyle name="Normal 4 2 3 4 5 2 3 2" xfId="22080" xr:uid="{00000000-0005-0000-0000-000010710000}"/>
    <cellStyle name="Normal 4 2 3 4 5 2 3 2 2" xfId="48992" xr:uid="{00000000-0005-0000-0000-000011710000}"/>
    <cellStyle name="Normal 4 2 3 4 5 2 3 3" xfId="35558" xr:uid="{00000000-0005-0000-0000-000012710000}"/>
    <cellStyle name="Normal 4 2 3 4 5 2 4" xfId="17601" xr:uid="{00000000-0005-0000-0000-000013710000}"/>
    <cellStyle name="Normal 4 2 3 4 5 2 4 2" xfId="44513" xr:uid="{00000000-0005-0000-0000-000014710000}"/>
    <cellStyle name="Normal 4 2 3 4 5 2 5" xfId="31079" xr:uid="{00000000-0005-0000-0000-000015710000}"/>
    <cellStyle name="Normal 4 2 3 4 5 3" xfId="10887" xr:uid="{00000000-0005-0000-0000-000016710000}"/>
    <cellStyle name="Normal 4 2 3 4 5 3 2" xfId="24321" xr:uid="{00000000-0005-0000-0000-000017710000}"/>
    <cellStyle name="Normal 4 2 3 4 5 3 2 2" xfId="51233" xr:uid="{00000000-0005-0000-0000-000018710000}"/>
    <cellStyle name="Normal 4 2 3 4 5 3 3" xfId="37799" xr:uid="{00000000-0005-0000-0000-000019710000}"/>
    <cellStyle name="Normal 4 2 3 4 5 4" xfId="6409" xr:uid="{00000000-0005-0000-0000-00001A710000}"/>
    <cellStyle name="Normal 4 2 3 4 5 4 2" xfId="19843" xr:uid="{00000000-0005-0000-0000-00001B710000}"/>
    <cellStyle name="Normal 4 2 3 4 5 4 2 2" xfId="46755" xr:uid="{00000000-0005-0000-0000-00001C710000}"/>
    <cellStyle name="Normal 4 2 3 4 5 4 3" xfId="33321" xr:uid="{00000000-0005-0000-0000-00001D710000}"/>
    <cellStyle name="Normal 4 2 3 4 5 5" xfId="15364" xr:uid="{00000000-0005-0000-0000-00001E710000}"/>
    <cellStyle name="Normal 4 2 3 4 5 5 2" xfId="42276" xr:uid="{00000000-0005-0000-0000-00001F710000}"/>
    <cellStyle name="Normal 4 2 3 4 5 6" xfId="28842" xr:uid="{00000000-0005-0000-0000-000020710000}"/>
    <cellStyle name="Normal 4 2 3 4 6" xfId="3049" xr:uid="{00000000-0005-0000-0000-000021710000}"/>
    <cellStyle name="Normal 4 2 3 4 6 2" xfId="12006" xr:uid="{00000000-0005-0000-0000-000022710000}"/>
    <cellStyle name="Normal 4 2 3 4 6 2 2" xfId="25440" xr:uid="{00000000-0005-0000-0000-000023710000}"/>
    <cellStyle name="Normal 4 2 3 4 6 2 2 2" xfId="52352" xr:uid="{00000000-0005-0000-0000-000024710000}"/>
    <cellStyle name="Normal 4 2 3 4 6 2 3" xfId="38918" xr:uid="{00000000-0005-0000-0000-000025710000}"/>
    <cellStyle name="Normal 4 2 3 4 6 3" xfId="7528" xr:uid="{00000000-0005-0000-0000-000026710000}"/>
    <cellStyle name="Normal 4 2 3 4 6 3 2" xfId="20962" xr:uid="{00000000-0005-0000-0000-000027710000}"/>
    <cellStyle name="Normal 4 2 3 4 6 3 2 2" xfId="47874" xr:uid="{00000000-0005-0000-0000-000028710000}"/>
    <cellStyle name="Normal 4 2 3 4 6 3 3" xfId="34440" xr:uid="{00000000-0005-0000-0000-000029710000}"/>
    <cellStyle name="Normal 4 2 3 4 6 4" xfId="16483" xr:uid="{00000000-0005-0000-0000-00002A710000}"/>
    <cellStyle name="Normal 4 2 3 4 6 4 2" xfId="43395" xr:uid="{00000000-0005-0000-0000-00002B710000}"/>
    <cellStyle name="Normal 4 2 3 4 6 5" xfId="29961" xr:uid="{00000000-0005-0000-0000-00002C710000}"/>
    <cellStyle name="Normal 4 2 3 4 7" xfId="9769" xr:uid="{00000000-0005-0000-0000-00002D710000}"/>
    <cellStyle name="Normal 4 2 3 4 7 2" xfId="23203" xr:uid="{00000000-0005-0000-0000-00002E710000}"/>
    <cellStyle name="Normal 4 2 3 4 7 2 2" xfId="50115" xr:uid="{00000000-0005-0000-0000-00002F710000}"/>
    <cellStyle name="Normal 4 2 3 4 7 3" xfId="36681" xr:uid="{00000000-0005-0000-0000-000030710000}"/>
    <cellStyle name="Normal 4 2 3 4 8" xfId="5291" xr:uid="{00000000-0005-0000-0000-000031710000}"/>
    <cellStyle name="Normal 4 2 3 4 8 2" xfId="18725" xr:uid="{00000000-0005-0000-0000-000032710000}"/>
    <cellStyle name="Normal 4 2 3 4 8 2 2" xfId="45637" xr:uid="{00000000-0005-0000-0000-000033710000}"/>
    <cellStyle name="Normal 4 2 3 4 8 3" xfId="32203" xr:uid="{00000000-0005-0000-0000-000034710000}"/>
    <cellStyle name="Normal 4 2 3 4 9" xfId="14246" xr:uid="{00000000-0005-0000-0000-000035710000}"/>
    <cellStyle name="Normal 4 2 3 4 9 2" xfId="41158" xr:uid="{00000000-0005-0000-0000-000036710000}"/>
    <cellStyle name="Normal 4 2 3 5" xfId="962" xr:uid="{00000000-0005-0000-0000-000037710000}"/>
    <cellStyle name="Normal 4 2 3 5 2" xfId="1633" xr:uid="{00000000-0005-0000-0000-000038710000}"/>
    <cellStyle name="Normal 4 2 3 5 2 2" xfId="2751" xr:uid="{00000000-0005-0000-0000-000039710000}"/>
    <cellStyle name="Normal 4 2 3 5 2 2 2" xfId="4988" xr:uid="{00000000-0005-0000-0000-00003A710000}"/>
    <cellStyle name="Normal 4 2 3 5 2 2 2 2" xfId="13945" xr:uid="{00000000-0005-0000-0000-00003B710000}"/>
    <cellStyle name="Normal 4 2 3 5 2 2 2 2 2" xfId="27379" xr:uid="{00000000-0005-0000-0000-00003C710000}"/>
    <cellStyle name="Normal 4 2 3 5 2 2 2 2 2 2" xfId="54291" xr:uid="{00000000-0005-0000-0000-00003D710000}"/>
    <cellStyle name="Normal 4 2 3 5 2 2 2 2 3" xfId="40857" xr:uid="{00000000-0005-0000-0000-00003E710000}"/>
    <cellStyle name="Normal 4 2 3 5 2 2 2 3" xfId="9467" xr:uid="{00000000-0005-0000-0000-00003F710000}"/>
    <cellStyle name="Normal 4 2 3 5 2 2 2 3 2" xfId="22901" xr:uid="{00000000-0005-0000-0000-000040710000}"/>
    <cellStyle name="Normal 4 2 3 5 2 2 2 3 2 2" xfId="49813" xr:uid="{00000000-0005-0000-0000-000041710000}"/>
    <cellStyle name="Normal 4 2 3 5 2 2 2 3 3" xfId="36379" xr:uid="{00000000-0005-0000-0000-000042710000}"/>
    <cellStyle name="Normal 4 2 3 5 2 2 2 4" xfId="18422" xr:uid="{00000000-0005-0000-0000-000043710000}"/>
    <cellStyle name="Normal 4 2 3 5 2 2 2 4 2" xfId="45334" xr:uid="{00000000-0005-0000-0000-000044710000}"/>
    <cellStyle name="Normal 4 2 3 5 2 2 2 5" xfId="31900" xr:uid="{00000000-0005-0000-0000-000045710000}"/>
    <cellStyle name="Normal 4 2 3 5 2 2 3" xfId="11708" xr:uid="{00000000-0005-0000-0000-000046710000}"/>
    <cellStyle name="Normal 4 2 3 5 2 2 3 2" xfId="25142" xr:uid="{00000000-0005-0000-0000-000047710000}"/>
    <cellStyle name="Normal 4 2 3 5 2 2 3 2 2" xfId="52054" xr:uid="{00000000-0005-0000-0000-000048710000}"/>
    <cellStyle name="Normal 4 2 3 5 2 2 3 3" xfId="38620" xr:uid="{00000000-0005-0000-0000-000049710000}"/>
    <cellStyle name="Normal 4 2 3 5 2 2 4" xfId="7230" xr:uid="{00000000-0005-0000-0000-00004A710000}"/>
    <cellStyle name="Normal 4 2 3 5 2 2 4 2" xfId="20664" xr:uid="{00000000-0005-0000-0000-00004B710000}"/>
    <cellStyle name="Normal 4 2 3 5 2 2 4 2 2" xfId="47576" xr:uid="{00000000-0005-0000-0000-00004C710000}"/>
    <cellStyle name="Normal 4 2 3 5 2 2 4 3" xfId="34142" xr:uid="{00000000-0005-0000-0000-00004D710000}"/>
    <cellStyle name="Normal 4 2 3 5 2 2 5" xfId="16185" xr:uid="{00000000-0005-0000-0000-00004E710000}"/>
    <cellStyle name="Normal 4 2 3 5 2 2 5 2" xfId="43097" xr:uid="{00000000-0005-0000-0000-00004F710000}"/>
    <cellStyle name="Normal 4 2 3 5 2 2 6" xfId="29663" xr:uid="{00000000-0005-0000-0000-000050710000}"/>
    <cellStyle name="Normal 4 2 3 5 2 3" xfId="3870" xr:uid="{00000000-0005-0000-0000-000051710000}"/>
    <cellStyle name="Normal 4 2 3 5 2 3 2" xfId="12827" xr:uid="{00000000-0005-0000-0000-000052710000}"/>
    <cellStyle name="Normal 4 2 3 5 2 3 2 2" xfId="26261" xr:uid="{00000000-0005-0000-0000-000053710000}"/>
    <cellStyle name="Normal 4 2 3 5 2 3 2 2 2" xfId="53173" xr:uid="{00000000-0005-0000-0000-000054710000}"/>
    <cellStyle name="Normal 4 2 3 5 2 3 2 3" xfId="39739" xr:uid="{00000000-0005-0000-0000-000055710000}"/>
    <cellStyle name="Normal 4 2 3 5 2 3 3" xfId="8349" xr:uid="{00000000-0005-0000-0000-000056710000}"/>
    <cellStyle name="Normal 4 2 3 5 2 3 3 2" xfId="21783" xr:uid="{00000000-0005-0000-0000-000057710000}"/>
    <cellStyle name="Normal 4 2 3 5 2 3 3 2 2" xfId="48695" xr:uid="{00000000-0005-0000-0000-000058710000}"/>
    <cellStyle name="Normal 4 2 3 5 2 3 3 3" xfId="35261" xr:uid="{00000000-0005-0000-0000-000059710000}"/>
    <cellStyle name="Normal 4 2 3 5 2 3 4" xfId="17304" xr:uid="{00000000-0005-0000-0000-00005A710000}"/>
    <cellStyle name="Normal 4 2 3 5 2 3 4 2" xfId="44216" xr:uid="{00000000-0005-0000-0000-00005B710000}"/>
    <cellStyle name="Normal 4 2 3 5 2 3 5" xfId="30782" xr:uid="{00000000-0005-0000-0000-00005C710000}"/>
    <cellStyle name="Normal 4 2 3 5 2 4" xfId="10590" xr:uid="{00000000-0005-0000-0000-00005D710000}"/>
    <cellStyle name="Normal 4 2 3 5 2 4 2" xfId="24024" xr:uid="{00000000-0005-0000-0000-00005E710000}"/>
    <cellStyle name="Normal 4 2 3 5 2 4 2 2" xfId="50936" xr:uid="{00000000-0005-0000-0000-00005F710000}"/>
    <cellStyle name="Normal 4 2 3 5 2 4 3" xfId="37502" xr:uid="{00000000-0005-0000-0000-000060710000}"/>
    <cellStyle name="Normal 4 2 3 5 2 5" xfId="6112" xr:uid="{00000000-0005-0000-0000-000061710000}"/>
    <cellStyle name="Normal 4 2 3 5 2 5 2" xfId="19546" xr:uid="{00000000-0005-0000-0000-000062710000}"/>
    <cellStyle name="Normal 4 2 3 5 2 5 2 2" xfId="46458" xr:uid="{00000000-0005-0000-0000-000063710000}"/>
    <cellStyle name="Normal 4 2 3 5 2 5 3" xfId="33024" xr:uid="{00000000-0005-0000-0000-000064710000}"/>
    <cellStyle name="Normal 4 2 3 5 2 6" xfId="15067" xr:uid="{00000000-0005-0000-0000-000065710000}"/>
    <cellStyle name="Normal 4 2 3 5 2 6 2" xfId="41979" xr:uid="{00000000-0005-0000-0000-000066710000}"/>
    <cellStyle name="Normal 4 2 3 5 2 7" xfId="28545" xr:uid="{00000000-0005-0000-0000-000067710000}"/>
    <cellStyle name="Normal 4 2 3 5 3" xfId="2081" xr:uid="{00000000-0005-0000-0000-000068710000}"/>
    <cellStyle name="Normal 4 2 3 5 3 2" xfId="4318" xr:uid="{00000000-0005-0000-0000-000069710000}"/>
    <cellStyle name="Normal 4 2 3 5 3 2 2" xfId="13275" xr:uid="{00000000-0005-0000-0000-00006A710000}"/>
    <cellStyle name="Normal 4 2 3 5 3 2 2 2" xfId="26709" xr:uid="{00000000-0005-0000-0000-00006B710000}"/>
    <cellStyle name="Normal 4 2 3 5 3 2 2 2 2" xfId="53621" xr:uid="{00000000-0005-0000-0000-00006C710000}"/>
    <cellStyle name="Normal 4 2 3 5 3 2 2 3" xfId="40187" xr:uid="{00000000-0005-0000-0000-00006D710000}"/>
    <cellStyle name="Normal 4 2 3 5 3 2 3" xfId="8797" xr:uid="{00000000-0005-0000-0000-00006E710000}"/>
    <cellStyle name="Normal 4 2 3 5 3 2 3 2" xfId="22231" xr:uid="{00000000-0005-0000-0000-00006F710000}"/>
    <cellStyle name="Normal 4 2 3 5 3 2 3 2 2" xfId="49143" xr:uid="{00000000-0005-0000-0000-000070710000}"/>
    <cellStyle name="Normal 4 2 3 5 3 2 3 3" xfId="35709" xr:uid="{00000000-0005-0000-0000-000071710000}"/>
    <cellStyle name="Normal 4 2 3 5 3 2 4" xfId="17752" xr:uid="{00000000-0005-0000-0000-000072710000}"/>
    <cellStyle name="Normal 4 2 3 5 3 2 4 2" xfId="44664" xr:uid="{00000000-0005-0000-0000-000073710000}"/>
    <cellStyle name="Normal 4 2 3 5 3 2 5" xfId="31230" xr:uid="{00000000-0005-0000-0000-000074710000}"/>
    <cellStyle name="Normal 4 2 3 5 3 3" xfId="11038" xr:uid="{00000000-0005-0000-0000-000075710000}"/>
    <cellStyle name="Normal 4 2 3 5 3 3 2" xfId="24472" xr:uid="{00000000-0005-0000-0000-000076710000}"/>
    <cellStyle name="Normal 4 2 3 5 3 3 2 2" xfId="51384" xr:uid="{00000000-0005-0000-0000-000077710000}"/>
    <cellStyle name="Normal 4 2 3 5 3 3 3" xfId="37950" xr:uid="{00000000-0005-0000-0000-000078710000}"/>
    <cellStyle name="Normal 4 2 3 5 3 4" xfId="6560" xr:uid="{00000000-0005-0000-0000-000079710000}"/>
    <cellStyle name="Normal 4 2 3 5 3 4 2" xfId="19994" xr:uid="{00000000-0005-0000-0000-00007A710000}"/>
    <cellStyle name="Normal 4 2 3 5 3 4 2 2" xfId="46906" xr:uid="{00000000-0005-0000-0000-00007B710000}"/>
    <cellStyle name="Normal 4 2 3 5 3 4 3" xfId="33472" xr:uid="{00000000-0005-0000-0000-00007C710000}"/>
    <cellStyle name="Normal 4 2 3 5 3 5" xfId="15515" xr:uid="{00000000-0005-0000-0000-00007D710000}"/>
    <cellStyle name="Normal 4 2 3 5 3 5 2" xfId="42427" xr:uid="{00000000-0005-0000-0000-00007E710000}"/>
    <cellStyle name="Normal 4 2 3 5 3 6" xfId="28993" xr:uid="{00000000-0005-0000-0000-00007F710000}"/>
    <cellStyle name="Normal 4 2 3 5 4" xfId="3200" xr:uid="{00000000-0005-0000-0000-000080710000}"/>
    <cellStyle name="Normal 4 2 3 5 4 2" xfId="12157" xr:uid="{00000000-0005-0000-0000-000081710000}"/>
    <cellStyle name="Normal 4 2 3 5 4 2 2" xfId="25591" xr:uid="{00000000-0005-0000-0000-000082710000}"/>
    <cellStyle name="Normal 4 2 3 5 4 2 2 2" xfId="52503" xr:uid="{00000000-0005-0000-0000-000083710000}"/>
    <cellStyle name="Normal 4 2 3 5 4 2 3" xfId="39069" xr:uid="{00000000-0005-0000-0000-000084710000}"/>
    <cellStyle name="Normal 4 2 3 5 4 3" xfId="7679" xr:uid="{00000000-0005-0000-0000-000085710000}"/>
    <cellStyle name="Normal 4 2 3 5 4 3 2" xfId="21113" xr:uid="{00000000-0005-0000-0000-000086710000}"/>
    <cellStyle name="Normal 4 2 3 5 4 3 2 2" xfId="48025" xr:uid="{00000000-0005-0000-0000-000087710000}"/>
    <cellStyle name="Normal 4 2 3 5 4 3 3" xfId="34591" xr:uid="{00000000-0005-0000-0000-000088710000}"/>
    <cellStyle name="Normal 4 2 3 5 4 4" xfId="16634" xr:uid="{00000000-0005-0000-0000-000089710000}"/>
    <cellStyle name="Normal 4 2 3 5 4 4 2" xfId="43546" xr:uid="{00000000-0005-0000-0000-00008A710000}"/>
    <cellStyle name="Normal 4 2 3 5 4 5" xfId="30112" xr:uid="{00000000-0005-0000-0000-00008B710000}"/>
    <cellStyle name="Normal 4 2 3 5 5" xfId="9920" xr:uid="{00000000-0005-0000-0000-00008C710000}"/>
    <cellStyle name="Normal 4 2 3 5 5 2" xfId="23354" xr:uid="{00000000-0005-0000-0000-00008D710000}"/>
    <cellStyle name="Normal 4 2 3 5 5 2 2" xfId="50266" xr:uid="{00000000-0005-0000-0000-00008E710000}"/>
    <cellStyle name="Normal 4 2 3 5 5 3" xfId="36832" xr:uid="{00000000-0005-0000-0000-00008F710000}"/>
    <cellStyle name="Normal 4 2 3 5 6" xfId="5442" xr:uid="{00000000-0005-0000-0000-000090710000}"/>
    <cellStyle name="Normal 4 2 3 5 6 2" xfId="18876" xr:uid="{00000000-0005-0000-0000-000091710000}"/>
    <cellStyle name="Normal 4 2 3 5 6 2 2" xfId="45788" xr:uid="{00000000-0005-0000-0000-000092710000}"/>
    <cellStyle name="Normal 4 2 3 5 6 3" xfId="32354" xr:uid="{00000000-0005-0000-0000-000093710000}"/>
    <cellStyle name="Normal 4 2 3 5 7" xfId="14397" xr:uid="{00000000-0005-0000-0000-000094710000}"/>
    <cellStyle name="Normal 4 2 3 5 7 2" xfId="41309" xr:uid="{00000000-0005-0000-0000-000095710000}"/>
    <cellStyle name="Normal 4 2 3 5 8" xfId="27875" xr:uid="{00000000-0005-0000-0000-000096710000}"/>
    <cellStyle name="Normal 4 2 3 6" xfId="1187" xr:uid="{00000000-0005-0000-0000-000097710000}"/>
    <cellStyle name="Normal 4 2 3 6 2" xfId="2305" xr:uid="{00000000-0005-0000-0000-000098710000}"/>
    <cellStyle name="Normal 4 2 3 6 2 2" xfId="4542" xr:uid="{00000000-0005-0000-0000-000099710000}"/>
    <cellStyle name="Normal 4 2 3 6 2 2 2" xfId="13499" xr:uid="{00000000-0005-0000-0000-00009A710000}"/>
    <cellStyle name="Normal 4 2 3 6 2 2 2 2" xfId="26933" xr:uid="{00000000-0005-0000-0000-00009B710000}"/>
    <cellStyle name="Normal 4 2 3 6 2 2 2 2 2" xfId="53845" xr:uid="{00000000-0005-0000-0000-00009C710000}"/>
    <cellStyle name="Normal 4 2 3 6 2 2 2 3" xfId="40411" xr:uid="{00000000-0005-0000-0000-00009D710000}"/>
    <cellStyle name="Normal 4 2 3 6 2 2 3" xfId="9021" xr:uid="{00000000-0005-0000-0000-00009E710000}"/>
    <cellStyle name="Normal 4 2 3 6 2 2 3 2" xfId="22455" xr:uid="{00000000-0005-0000-0000-00009F710000}"/>
    <cellStyle name="Normal 4 2 3 6 2 2 3 2 2" xfId="49367" xr:uid="{00000000-0005-0000-0000-0000A0710000}"/>
    <cellStyle name="Normal 4 2 3 6 2 2 3 3" xfId="35933" xr:uid="{00000000-0005-0000-0000-0000A1710000}"/>
    <cellStyle name="Normal 4 2 3 6 2 2 4" xfId="17976" xr:uid="{00000000-0005-0000-0000-0000A2710000}"/>
    <cellStyle name="Normal 4 2 3 6 2 2 4 2" xfId="44888" xr:uid="{00000000-0005-0000-0000-0000A3710000}"/>
    <cellStyle name="Normal 4 2 3 6 2 2 5" xfId="31454" xr:uid="{00000000-0005-0000-0000-0000A4710000}"/>
    <cellStyle name="Normal 4 2 3 6 2 3" xfId="11262" xr:uid="{00000000-0005-0000-0000-0000A5710000}"/>
    <cellStyle name="Normal 4 2 3 6 2 3 2" xfId="24696" xr:uid="{00000000-0005-0000-0000-0000A6710000}"/>
    <cellStyle name="Normal 4 2 3 6 2 3 2 2" xfId="51608" xr:uid="{00000000-0005-0000-0000-0000A7710000}"/>
    <cellStyle name="Normal 4 2 3 6 2 3 3" xfId="38174" xr:uid="{00000000-0005-0000-0000-0000A8710000}"/>
    <cellStyle name="Normal 4 2 3 6 2 4" xfId="6784" xr:uid="{00000000-0005-0000-0000-0000A9710000}"/>
    <cellStyle name="Normal 4 2 3 6 2 4 2" xfId="20218" xr:uid="{00000000-0005-0000-0000-0000AA710000}"/>
    <cellStyle name="Normal 4 2 3 6 2 4 2 2" xfId="47130" xr:uid="{00000000-0005-0000-0000-0000AB710000}"/>
    <cellStyle name="Normal 4 2 3 6 2 4 3" xfId="33696" xr:uid="{00000000-0005-0000-0000-0000AC710000}"/>
    <cellStyle name="Normal 4 2 3 6 2 5" xfId="15739" xr:uid="{00000000-0005-0000-0000-0000AD710000}"/>
    <cellStyle name="Normal 4 2 3 6 2 5 2" xfId="42651" xr:uid="{00000000-0005-0000-0000-0000AE710000}"/>
    <cellStyle name="Normal 4 2 3 6 2 6" xfId="29217" xr:uid="{00000000-0005-0000-0000-0000AF710000}"/>
    <cellStyle name="Normal 4 2 3 6 3" xfId="3424" xr:uid="{00000000-0005-0000-0000-0000B0710000}"/>
    <cellStyle name="Normal 4 2 3 6 3 2" xfId="12381" xr:uid="{00000000-0005-0000-0000-0000B1710000}"/>
    <cellStyle name="Normal 4 2 3 6 3 2 2" xfId="25815" xr:uid="{00000000-0005-0000-0000-0000B2710000}"/>
    <cellStyle name="Normal 4 2 3 6 3 2 2 2" xfId="52727" xr:uid="{00000000-0005-0000-0000-0000B3710000}"/>
    <cellStyle name="Normal 4 2 3 6 3 2 3" xfId="39293" xr:uid="{00000000-0005-0000-0000-0000B4710000}"/>
    <cellStyle name="Normal 4 2 3 6 3 3" xfId="7903" xr:uid="{00000000-0005-0000-0000-0000B5710000}"/>
    <cellStyle name="Normal 4 2 3 6 3 3 2" xfId="21337" xr:uid="{00000000-0005-0000-0000-0000B6710000}"/>
    <cellStyle name="Normal 4 2 3 6 3 3 2 2" xfId="48249" xr:uid="{00000000-0005-0000-0000-0000B7710000}"/>
    <cellStyle name="Normal 4 2 3 6 3 3 3" xfId="34815" xr:uid="{00000000-0005-0000-0000-0000B8710000}"/>
    <cellStyle name="Normal 4 2 3 6 3 4" xfId="16858" xr:uid="{00000000-0005-0000-0000-0000B9710000}"/>
    <cellStyle name="Normal 4 2 3 6 3 4 2" xfId="43770" xr:uid="{00000000-0005-0000-0000-0000BA710000}"/>
    <cellStyle name="Normal 4 2 3 6 3 5" xfId="30336" xr:uid="{00000000-0005-0000-0000-0000BB710000}"/>
    <cellStyle name="Normal 4 2 3 6 4" xfId="10144" xr:uid="{00000000-0005-0000-0000-0000BC710000}"/>
    <cellStyle name="Normal 4 2 3 6 4 2" xfId="23578" xr:uid="{00000000-0005-0000-0000-0000BD710000}"/>
    <cellStyle name="Normal 4 2 3 6 4 2 2" xfId="50490" xr:uid="{00000000-0005-0000-0000-0000BE710000}"/>
    <cellStyle name="Normal 4 2 3 6 4 3" xfId="37056" xr:uid="{00000000-0005-0000-0000-0000BF710000}"/>
    <cellStyle name="Normal 4 2 3 6 5" xfId="5666" xr:uid="{00000000-0005-0000-0000-0000C0710000}"/>
    <cellStyle name="Normal 4 2 3 6 5 2" xfId="19100" xr:uid="{00000000-0005-0000-0000-0000C1710000}"/>
    <cellStyle name="Normal 4 2 3 6 5 2 2" xfId="46012" xr:uid="{00000000-0005-0000-0000-0000C2710000}"/>
    <cellStyle name="Normal 4 2 3 6 5 3" xfId="32578" xr:uid="{00000000-0005-0000-0000-0000C3710000}"/>
    <cellStyle name="Normal 4 2 3 6 6" xfId="14621" xr:uid="{00000000-0005-0000-0000-0000C4710000}"/>
    <cellStyle name="Normal 4 2 3 6 6 2" xfId="41533" xr:uid="{00000000-0005-0000-0000-0000C5710000}"/>
    <cellStyle name="Normal 4 2 3 6 7" xfId="28099" xr:uid="{00000000-0005-0000-0000-0000C6710000}"/>
    <cellStyle name="Normal 4 2 3 7" xfId="1410" xr:uid="{00000000-0005-0000-0000-0000C7710000}"/>
    <cellStyle name="Normal 4 2 3 7 2" xfId="2528" xr:uid="{00000000-0005-0000-0000-0000C8710000}"/>
    <cellStyle name="Normal 4 2 3 7 2 2" xfId="4765" xr:uid="{00000000-0005-0000-0000-0000C9710000}"/>
    <cellStyle name="Normal 4 2 3 7 2 2 2" xfId="13722" xr:uid="{00000000-0005-0000-0000-0000CA710000}"/>
    <cellStyle name="Normal 4 2 3 7 2 2 2 2" xfId="27156" xr:uid="{00000000-0005-0000-0000-0000CB710000}"/>
    <cellStyle name="Normal 4 2 3 7 2 2 2 2 2" xfId="54068" xr:uid="{00000000-0005-0000-0000-0000CC710000}"/>
    <cellStyle name="Normal 4 2 3 7 2 2 2 3" xfId="40634" xr:uid="{00000000-0005-0000-0000-0000CD710000}"/>
    <cellStyle name="Normal 4 2 3 7 2 2 3" xfId="9244" xr:uid="{00000000-0005-0000-0000-0000CE710000}"/>
    <cellStyle name="Normal 4 2 3 7 2 2 3 2" xfId="22678" xr:uid="{00000000-0005-0000-0000-0000CF710000}"/>
    <cellStyle name="Normal 4 2 3 7 2 2 3 2 2" xfId="49590" xr:uid="{00000000-0005-0000-0000-0000D0710000}"/>
    <cellStyle name="Normal 4 2 3 7 2 2 3 3" xfId="36156" xr:uid="{00000000-0005-0000-0000-0000D1710000}"/>
    <cellStyle name="Normal 4 2 3 7 2 2 4" xfId="18199" xr:uid="{00000000-0005-0000-0000-0000D2710000}"/>
    <cellStyle name="Normal 4 2 3 7 2 2 4 2" xfId="45111" xr:uid="{00000000-0005-0000-0000-0000D3710000}"/>
    <cellStyle name="Normal 4 2 3 7 2 2 5" xfId="31677" xr:uid="{00000000-0005-0000-0000-0000D4710000}"/>
    <cellStyle name="Normal 4 2 3 7 2 3" xfId="11485" xr:uid="{00000000-0005-0000-0000-0000D5710000}"/>
    <cellStyle name="Normal 4 2 3 7 2 3 2" xfId="24919" xr:uid="{00000000-0005-0000-0000-0000D6710000}"/>
    <cellStyle name="Normal 4 2 3 7 2 3 2 2" xfId="51831" xr:uid="{00000000-0005-0000-0000-0000D7710000}"/>
    <cellStyle name="Normal 4 2 3 7 2 3 3" xfId="38397" xr:uid="{00000000-0005-0000-0000-0000D8710000}"/>
    <cellStyle name="Normal 4 2 3 7 2 4" xfId="7007" xr:uid="{00000000-0005-0000-0000-0000D9710000}"/>
    <cellStyle name="Normal 4 2 3 7 2 4 2" xfId="20441" xr:uid="{00000000-0005-0000-0000-0000DA710000}"/>
    <cellStyle name="Normal 4 2 3 7 2 4 2 2" xfId="47353" xr:uid="{00000000-0005-0000-0000-0000DB710000}"/>
    <cellStyle name="Normal 4 2 3 7 2 4 3" xfId="33919" xr:uid="{00000000-0005-0000-0000-0000DC710000}"/>
    <cellStyle name="Normal 4 2 3 7 2 5" xfId="15962" xr:uid="{00000000-0005-0000-0000-0000DD710000}"/>
    <cellStyle name="Normal 4 2 3 7 2 5 2" xfId="42874" xr:uid="{00000000-0005-0000-0000-0000DE710000}"/>
    <cellStyle name="Normal 4 2 3 7 2 6" xfId="29440" xr:uid="{00000000-0005-0000-0000-0000DF710000}"/>
    <cellStyle name="Normal 4 2 3 7 3" xfId="3647" xr:uid="{00000000-0005-0000-0000-0000E0710000}"/>
    <cellStyle name="Normal 4 2 3 7 3 2" xfId="12604" xr:uid="{00000000-0005-0000-0000-0000E1710000}"/>
    <cellStyle name="Normal 4 2 3 7 3 2 2" xfId="26038" xr:uid="{00000000-0005-0000-0000-0000E2710000}"/>
    <cellStyle name="Normal 4 2 3 7 3 2 2 2" xfId="52950" xr:uid="{00000000-0005-0000-0000-0000E3710000}"/>
    <cellStyle name="Normal 4 2 3 7 3 2 3" xfId="39516" xr:uid="{00000000-0005-0000-0000-0000E4710000}"/>
    <cellStyle name="Normal 4 2 3 7 3 3" xfId="8126" xr:uid="{00000000-0005-0000-0000-0000E5710000}"/>
    <cellStyle name="Normal 4 2 3 7 3 3 2" xfId="21560" xr:uid="{00000000-0005-0000-0000-0000E6710000}"/>
    <cellStyle name="Normal 4 2 3 7 3 3 2 2" xfId="48472" xr:uid="{00000000-0005-0000-0000-0000E7710000}"/>
    <cellStyle name="Normal 4 2 3 7 3 3 3" xfId="35038" xr:uid="{00000000-0005-0000-0000-0000E8710000}"/>
    <cellStyle name="Normal 4 2 3 7 3 4" xfId="17081" xr:uid="{00000000-0005-0000-0000-0000E9710000}"/>
    <cellStyle name="Normal 4 2 3 7 3 4 2" xfId="43993" xr:uid="{00000000-0005-0000-0000-0000EA710000}"/>
    <cellStyle name="Normal 4 2 3 7 3 5" xfId="30559" xr:uid="{00000000-0005-0000-0000-0000EB710000}"/>
    <cellStyle name="Normal 4 2 3 7 4" xfId="10367" xr:uid="{00000000-0005-0000-0000-0000EC710000}"/>
    <cellStyle name="Normal 4 2 3 7 4 2" xfId="23801" xr:uid="{00000000-0005-0000-0000-0000ED710000}"/>
    <cellStyle name="Normal 4 2 3 7 4 2 2" xfId="50713" xr:uid="{00000000-0005-0000-0000-0000EE710000}"/>
    <cellStyle name="Normal 4 2 3 7 4 3" xfId="37279" xr:uid="{00000000-0005-0000-0000-0000EF710000}"/>
    <cellStyle name="Normal 4 2 3 7 5" xfId="5889" xr:uid="{00000000-0005-0000-0000-0000F0710000}"/>
    <cellStyle name="Normal 4 2 3 7 5 2" xfId="19323" xr:uid="{00000000-0005-0000-0000-0000F1710000}"/>
    <cellStyle name="Normal 4 2 3 7 5 2 2" xfId="46235" xr:uid="{00000000-0005-0000-0000-0000F2710000}"/>
    <cellStyle name="Normal 4 2 3 7 5 3" xfId="32801" xr:uid="{00000000-0005-0000-0000-0000F3710000}"/>
    <cellStyle name="Normal 4 2 3 7 6" xfId="14844" xr:uid="{00000000-0005-0000-0000-0000F4710000}"/>
    <cellStyle name="Normal 4 2 3 7 6 2" xfId="41756" xr:uid="{00000000-0005-0000-0000-0000F5710000}"/>
    <cellStyle name="Normal 4 2 3 7 7" xfId="28322" xr:uid="{00000000-0005-0000-0000-0000F6710000}"/>
    <cellStyle name="Normal 4 2 3 8" xfId="1858" xr:uid="{00000000-0005-0000-0000-0000F7710000}"/>
    <cellStyle name="Normal 4 2 3 8 2" xfId="4095" xr:uid="{00000000-0005-0000-0000-0000F8710000}"/>
    <cellStyle name="Normal 4 2 3 8 2 2" xfId="13052" xr:uid="{00000000-0005-0000-0000-0000F9710000}"/>
    <cellStyle name="Normal 4 2 3 8 2 2 2" xfId="26486" xr:uid="{00000000-0005-0000-0000-0000FA710000}"/>
    <cellStyle name="Normal 4 2 3 8 2 2 2 2" xfId="53398" xr:uid="{00000000-0005-0000-0000-0000FB710000}"/>
    <cellStyle name="Normal 4 2 3 8 2 2 3" xfId="39964" xr:uid="{00000000-0005-0000-0000-0000FC710000}"/>
    <cellStyle name="Normal 4 2 3 8 2 3" xfId="8574" xr:uid="{00000000-0005-0000-0000-0000FD710000}"/>
    <cellStyle name="Normal 4 2 3 8 2 3 2" xfId="22008" xr:uid="{00000000-0005-0000-0000-0000FE710000}"/>
    <cellStyle name="Normal 4 2 3 8 2 3 2 2" xfId="48920" xr:uid="{00000000-0005-0000-0000-0000FF710000}"/>
    <cellStyle name="Normal 4 2 3 8 2 3 3" xfId="35486" xr:uid="{00000000-0005-0000-0000-000000720000}"/>
    <cellStyle name="Normal 4 2 3 8 2 4" xfId="17529" xr:uid="{00000000-0005-0000-0000-000001720000}"/>
    <cellStyle name="Normal 4 2 3 8 2 4 2" xfId="44441" xr:uid="{00000000-0005-0000-0000-000002720000}"/>
    <cellStyle name="Normal 4 2 3 8 2 5" xfId="31007" xr:uid="{00000000-0005-0000-0000-000003720000}"/>
    <cellStyle name="Normal 4 2 3 8 3" xfId="10815" xr:uid="{00000000-0005-0000-0000-000004720000}"/>
    <cellStyle name="Normal 4 2 3 8 3 2" xfId="24249" xr:uid="{00000000-0005-0000-0000-000005720000}"/>
    <cellStyle name="Normal 4 2 3 8 3 2 2" xfId="51161" xr:uid="{00000000-0005-0000-0000-000006720000}"/>
    <cellStyle name="Normal 4 2 3 8 3 3" xfId="37727" xr:uid="{00000000-0005-0000-0000-000007720000}"/>
    <cellStyle name="Normal 4 2 3 8 4" xfId="6337" xr:uid="{00000000-0005-0000-0000-000008720000}"/>
    <cellStyle name="Normal 4 2 3 8 4 2" xfId="19771" xr:uid="{00000000-0005-0000-0000-000009720000}"/>
    <cellStyle name="Normal 4 2 3 8 4 2 2" xfId="46683" xr:uid="{00000000-0005-0000-0000-00000A720000}"/>
    <cellStyle name="Normal 4 2 3 8 4 3" xfId="33249" xr:uid="{00000000-0005-0000-0000-00000B720000}"/>
    <cellStyle name="Normal 4 2 3 8 5" xfId="15292" xr:uid="{00000000-0005-0000-0000-00000C720000}"/>
    <cellStyle name="Normal 4 2 3 8 5 2" xfId="42204" xr:uid="{00000000-0005-0000-0000-00000D720000}"/>
    <cellStyle name="Normal 4 2 3 8 6" xfId="28770" xr:uid="{00000000-0005-0000-0000-00000E720000}"/>
    <cellStyle name="Normal 4 2 3 9" xfId="2977" xr:uid="{00000000-0005-0000-0000-00000F720000}"/>
    <cellStyle name="Normal 4 2 3 9 2" xfId="11934" xr:uid="{00000000-0005-0000-0000-000010720000}"/>
    <cellStyle name="Normal 4 2 3 9 2 2" xfId="25368" xr:uid="{00000000-0005-0000-0000-000011720000}"/>
    <cellStyle name="Normal 4 2 3 9 2 2 2" xfId="52280" xr:uid="{00000000-0005-0000-0000-000012720000}"/>
    <cellStyle name="Normal 4 2 3 9 2 3" xfId="38846" xr:uid="{00000000-0005-0000-0000-000013720000}"/>
    <cellStyle name="Normal 4 2 3 9 3" xfId="7456" xr:uid="{00000000-0005-0000-0000-000014720000}"/>
    <cellStyle name="Normal 4 2 3 9 3 2" xfId="20890" xr:uid="{00000000-0005-0000-0000-000015720000}"/>
    <cellStyle name="Normal 4 2 3 9 3 2 2" xfId="47802" xr:uid="{00000000-0005-0000-0000-000016720000}"/>
    <cellStyle name="Normal 4 2 3 9 3 3" xfId="34368" xr:uid="{00000000-0005-0000-0000-000017720000}"/>
    <cellStyle name="Normal 4 2 3 9 4" xfId="16411" xr:uid="{00000000-0005-0000-0000-000018720000}"/>
    <cellStyle name="Normal 4 2 3 9 4 2" xfId="43323" xr:uid="{00000000-0005-0000-0000-000019720000}"/>
    <cellStyle name="Normal 4 2 3 9 5" xfId="29889" xr:uid="{00000000-0005-0000-0000-00001A720000}"/>
    <cellStyle name="Normal 4 2 4" xfId="667" xr:uid="{00000000-0005-0000-0000-00001B720000}"/>
    <cellStyle name="Normal 4 2 4 10" xfId="5199" xr:uid="{00000000-0005-0000-0000-00001C720000}"/>
    <cellStyle name="Normal 4 2 4 10 2" xfId="18633" xr:uid="{00000000-0005-0000-0000-00001D720000}"/>
    <cellStyle name="Normal 4 2 4 10 2 2" xfId="45545" xr:uid="{00000000-0005-0000-0000-00001E720000}"/>
    <cellStyle name="Normal 4 2 4 10 3" xfId="32111" xr:uid="{00000000-0005-0000-0000-00001F720000}"/>
    <cellStyle name="Normal 4 2 4 11" xfId="14154" xr:uid="{00000000-0005-0000-0000-000020720000}"/>
    <cellStyle name="Normal 4 2 4 11 2" xfId="41066" xr:uid="{00000000-0005-0000-0000-000021720000}"/>
    <cellStyle name="Normal 4 2 4 12" xfId="27632" xr:uid="{00000000-0005-0000-0000-000022720000}"/>
    <cellStyle name="Normal 4 2 4 2" xfId="818" xr:uid="{00000000-0005-0000-0000-000023720000}"/>
    <cellStyle name="Normal 4 2 4 2 10" xfId="27776" xr:uid="{00000000-0005-0000-0000-000024720000}"/>
    <cellStyle name="Normal 4 2 4 2 2" xfId="1086" xr:uid="{00000000-0005-0000-0000-000025720000}"/>
    <cellStyle name="Normal 4 2 4 2 2 2" xfId="1757" xr:uid="{00000000-0005-0000-0000-000026720000}"/>
    <cellStyle name="Normal 4 2 4 2 2 2 2" xfId="2875" xr:uid="{00000000-0005-0000-0000-000027720000}"/>
    <cellStyle name="Normal 4 2 4 2 2 2 2 2" xfId="5112" xr:uid="{00000000-0005-0000-0000-000028720000}"/>
    <cellStyle name="Normal 4 2 4 2 2 2 2 2 2" xfId="14069" xr:uid="{00000000-0005-0000-0000-000029720000}"/>
    <cellStyle name="Normal 4 2 4 2 2 2 2 2 2 2" xfId="27503" xr:uid="{00000000-0005-0000-0000-00002A720000}"/>
    <cellStyle name="Normal 4 2 4 2 2 2 2 2 2 2 2" xfId="54415" xr:uid="{00000000-0005-0000-0000-00002B720000}"/>
    <cellStyle name="Normal 4 2 4 2 2 2 2 2 2 3" xfId="40981" xr:uid="{00000000-0005-0000-0000-00002C720000}"/>
    <cellStyle name="Normal 4 2 4 2 2 2 2 2 3" xfId="9591" xr:uid="{00000000-0005-0000-0000-00002D720000}"/>
    <cellStyle name="Normal 4 2 4 2 2 2 2 2 3 2" xfId="23025" xr:uid="{00000000-0005-0000-0000-00002E720000}"/>
    <cellStyle name="Normal 4 2 4 2 2 2 2 2 3 2 2" xfId="49937" xr:uid="{00000000-0005-0000-0000-00002F720000}"/>
    <cellStyle name="Normal 4 2 4 2 2 2 2 2 3 3" xfId="36503" xr:uid="{00000000-0005-0000-0000-000030720000}"/>
    <cellStyle name="Normal 4 2 4 2 2 2 2 2 4" xfId="18546" xr:uid="{00000000-0005-0000-0000-000031720000}"/>
    <cellStyle name="Normal 4 2 4 2 2 2 2 2 4 2" xfId="45458" xr:uid="{00000000-0005-0000-0000-000032720000}"/>
    <cellStyle name="Normal 4 2 4 2 2 2 2 2 5" xfId="32024" xr:uid="{00000000-0005-0000-0000-000033720000}"/>
    <cellStyle name="Normal 4 2 4 2 2 2 2 3" xfId="11832" xr:uid="{00000000-0005-0000-0000-000034720000}"/>
    <cellStyle name="Normal 4 2 4 2 2 2 2 3 2" xfId="25266" xr:uid="{00000000-0005-0000-0000-000035720000}"/>
    <cellStyle name="Normal 4 2 4 2 2 2 2 3 2 2" xfId="52178" xr:uid="{00000000-0005-0000-0000-000036720000}"/>
    <cellStyle name="Normal 4 2 4 2 2 2 2 3 3" xfId="38744" xr:uid="{00000000-0005-0000-0000-000037720000}"/>
    <cellStyle name="Normal 4 2 4 2 2 2 2 4" xfId="7354" xr:uid="{00000000-0005-0000-0000-000038720000}"/>
    <cellStyle name="Normal 4 2 4 2 2 2 2 4 2" xfId="20788" xr:uid="{00000000-0005-0000-0000-000039720000}"/>
    <cellStyle name="Normal 4 2 4 2 2 2 2 4 2 2" xfId="47700" xr:uid="{00000000-0005-0000-0000-00003A720000}"/>
    <cellStyle name="Normal 4 2 4 2 2 2 2 4 3" xfId="34266" xr:uid="{00000000-0005-0000-0000-00003B720000}"/>
    <cellStyle name="Normal 4 2 4 2 2 2 2 5" xfId="16309" xr:uid="{00000000-0005-0000-0000-00003C720000}"/>
    <cellStyle name="Normal 4 2 4 2 2 2 2 5 2" xfId="43221" xr:uid="{00000000-0005-0000-0000-00003D720000}"/>
    <cellStyle name="Normal 4 2 4 2 2 2 2 6" xfId="29787" xr:uid="{00000000-0005-0000-0000-00003E720000}"/>
    <cellStyle name="Normal 4 2 4 2 2 2 3" xfId="3994" xr:uid="{00000000-0005-0000-0000-00003F720000}"/>
    <cellStyle name="Normal 4 2 4 2 2 2 3 2" xfId="12951" xr:uid="{00000000-0005-0000-0000-000040720000}"/>
    <cellStyle name="Normal 4 2 4 2 2 2 3 2 2" xfId="26385" xr:uid="{00000000-0005-0000-0000-000041720000}"/>
    <cellStyle name="Normal 4 2 4 2 2 2 3 2 2 2" xfId="53297" xr:uid="{00000000-0005-0000-0000-000042720000}"/>
    <cellStyle name="Normal 4 2 4 2 2 2 3 2 3" xfId="39863" xr:uid="{00000000-0005-0000-0000-000043720000}"/>
    <cellStyle name="Normal 4 2 4 2 2 2 3 3" xfId="8473" xr:uid="{00000000-0005-0000-0000-000044720000}"/>
    <cellStyle name="Normal 4 2 4 2 2 2 3 3 2" xfId="21907" xr:uid="{00000000-0005-0000-0000-000045720000}"/>
    <cellStyle name="Normal 4 2 4 2 2 2 3 3 2 2" xfId="48819" xr:uid="{00000000-0005-0000-0000-000046720000}"/>
    <cellStyle name="Normal 4 2 4 2 2 2 3 3 3" xfId="35385" xr:uid="{00000000-0005-0000-0000-000047720000}"/>
    <cellStyle name="Normal 4 2 4 2 2 2 3 4" xfId="17428" xr:uid="{00000000-0005-0000-0000-000048720000}"/>
    <cellStyle name="Normal 4 2 4 2 2 2 3 4 2" xfId="44340" xr:uid="{00000000-0005-0000-0000-000049720000}"/>
    <cellStyle name="Normal 4 2 4 2 2 2 3 5" xfId="30906" xr:uid="{00000000-0005-0000-0000-00004A720000}"/>
    <cellStyle name="Normal 4 2 4 2 2 2 4" xfId="10714" xr:uid="{00000000-0005-0000-0000-00004B720000}"/>
    <cellStyle name="Normal 4 2 4 2 2 2 4 2" xfId="24148" xr:uid="{00000000-0005-0000-0000-00004C720000}"/>
    <cellStyle name="Normal 4 2 4 2 2 2 4 2 2" xfId="51060" xr:uid="{00000000-0005-0000-0000-00004D720000}"/>
    <cellStyle name="Normal 4 2 4 2 2 2 4 3" xfId="37626" xr:uid="{00000000-0005-0000-0000-00004E720000}"/>
    <cellStyle name="Normal 4 2 4 2 2 2 5" xfId="6236" xr:uid="{00000000-0005-0000-0000-00004F720000}"/>
    <cellStyle name="Normal 4 2 4 2 2 2 5 2" xfId="19670" xr:uid="{00000000-0005-0000-0000-000050720000}"/>
    <cellStyle name="Normal 4 2 4 2 2 2 5 2 2" xfId="46582" xr:uid="{00000000-0005-0000-0000-000051720000}"/>
    <cellStyle name="Normal 4 2 4 2 2 2 5 3" xfId="33148" xr:uid="{00000000-0005-0000-0000-000052720000}"/>
    <cellStyle name="Normal 4 2 4 2 2 2 6" xfId="15191" xr:uid="{00000000-0005-0000-0000-000053720000}"/>
    <cellStyle name="Normal 4 2 4 2 2 2 6 2" xfId="42103" xr:uid="{00000000-0005-0000-0000-000054720000}"/>
    <cellStyle name="Normal 4 2 4 2 2 2 7" xfId="28669" xr:uid="{00000000-0005-0000-0000-000055720000}"/>
    <cellStyle name="Normal 4 2 4 2 2 3" xfId="2205" xr:uid="{00000000-0005-0000-0000-000056720000}"/>
    <cellStyle name="Normal 4 2 4 2 2 3 2" xfId="4442" xr:uid="{00000000-0005-0000-0000-000057720000}"/>
    <cellStyle name="Normal 4 2 4 2 2 3 2 2" xfId="13399" xr:uid="{00000000-0005-0000-0000-000058720000}"/>
    <cellStyle name="Normal 4 2 4 2 2 3 2 2 2" xfId="26833" xr:uid="{00000000-0005-0000-0000-000059720000}"/>
    <cellStyle name="Normal 4 2 4 2 2 3 2 2 2 2" xfId="53745" xr:uid="{00000000-0005-0000-0000-00005A720000}"/>
    <cellStyle name="Normal 4 2 4 2 2 3 2 2 3" xfId="40311" xr:uid="{00000000-0005-0000-0000-00005B720000}"/>
    <cellStyle name="Normal 4 2 4 2 2 3 2 3" xfId="8921" xr:uid="{00000000-0005-0000-0000-00005C720000}"/>
    <cellStyle name="Normal 4 2 4 2 2 3 2 3 2" xfId="22355" xr:uid="{00000000-0005-0000-0000-00005D720000}"/>
    <cellStyle name="Normal 4 2 4 2 2 3 2 3 2 2" xfId="49267" xr:uid="{00000000-0005-0000-0000-00005E720000}"/>
    <cellStyle name="Normal 4 2 4 2 2 3 2 3 3" xfId="35833" xr:uid="{00000000-0005-0000-0000-00005F720000}"/>
    <cellStyle name="Normal 4 2 4 2 2 3 2 4" xfId="17876" xr:uid="{00000000-0005-0000-0000-000060720000}"/>
    <cellStyle name="Normal 4 2 4 2 2 3 2 4 2" xfId="44788" xr:uid="{00000000-0005-0000-0000-000061720000}"/>
    <cellStyle name="Normal 4 2 4 2 2 3 2 5" xfId="31354" xr:uid="{00000000-0005-0000-0000-000062720000}"/>
    <cellStyle name="Normal 4 2 4 2 2 3 3" xfId="11162" xr:uid="{00000000-0005-0000-0000-000063720000}"/>
    <cellStyle name="Normal 4 2 4 2 2 3 3 2" xfId="24596" xr:uid="{00000000-0005-0000-0000-000064720000}"/>
    <cellStyle name="Normal 4 2 4 2 2 3 3 2 2" xfId="51508" xr:uid="{00000000-0005-0000-0000-000065720000}"/>
    <cellStyle name="Normal 4 2 4 2 2 3 3 3" xfId="38074" xr:uid="{00000000-0005-0000-0000-000066720000}"/>
    <cellStyle name="Normal 4 2 4 2 2 3 4" xfId="6684" xr:uid="{00000000-0005-0000-0000-000067720000}"/>
    <cellStyle name="Normal 4 2 4 2 2 3 4 2" xfId="20118" xr:uid="{00000000-0005-0000-0000-000068720000}"/>
    <cellStyle name="Normal 4 2 4 2 2 3 4 2 2" xfId="47030" xr:uid="{00000000-0005-0000-0000-000069720000}"/>
    <cellStyle name="Normal 4 2 4 2 2 3 4 3" xfId="33596" xr:uid="{00000000-0005-0000-0000-00006A720000}"/>
    <cellStyle name="Normal 4 2 4 2 2 3 5" xfId="15639" xr:uid="{00000000-0005-0000-0000-00006B720000}"/>
    <cellStyle name="Normal 4 2 4 2 2 3 5 2" xfId="42551" xr:uid="{00000000-0005-0000-0000-00006C720000}"/>
    <cellStyle name="Normal 4 2 4 2 2 3 6" xfId="29117" xr:uid="{00000000-0005-0000-0000-00006D720000}"/>
    <cellStyle name="Normal 4 2 4 2 2 4" xfId="3324" xr:uid="{00000000-0005-0000-0000-00006E720000}"/>
    <cellStyle name="Normal 4 2 4 2 2 4 2" xfId="12281" xr:uid="{00000000-0005-0000-0000-00006F720000}"/>
    <cellStyle name="Normal 4 2 4 2 2 4 2 2" xfId="25715" xr:uid="{00000000-0005-0000-0000-000070720000}"/>
    <cellStyle name="Normal 4 2 4 2 2 4 2 2 2" xfId="52627" xr:uid="{00000000-0005-0000-0000-000071720000}"/>
    <cellStyle name="Normal 4 2 4 2 2 4 2 3" xfId="39193" xr:uid="{00000000-0005-0000-0000-000072720000}"/>
    <cellStyle name="Normal 4 2 4 2 2 4 3" xfId="7803" xr:uid="{00000000-0005-0000-0000-000073720000}"/>
    <cellStyle name="Normal 4 2 4 2 2 4 3 2" xfId="21237" xr:uid="{00000000-0005-0000-0000-000074720000}"/>
    <cellStyle name="Normal 4 2 4 2 2 4 3 2 2" xfId="48149" xr:uid="{00000000-0005-0000-0000-000075720000}"/>
    <cellStyle name="Normal 4 2 4 2 2 4 3 3" xfId="34715" xr:uid="{00000000-0005-0000-0000-000076720000}"/>
    <cellStyle name="Normal 4 2 4 2 2 4 4" xfId="16758" xr:uid="{00000000-0005-0000-0000-000077720000}"/>
    <cellStyle name="Normal 4 2 4 2 2 4 4 2" xfId="43670" xr:uid="{00000000-0005-0000-0000-000078720000}"/>
    <cellStyle name="Normal 4 2 4 2 2 4 5" xfId="30236" xr:uid="{00000000-0005-0000-0000-000079720000}"/>
    <cellStyle name="Normal 4 2 4 2 2 5" xfId="10044" xr:uid="{00000000-0005-0000-0000-00007A720000}"/>
    <cellStyle name="Normal 4 2 4 2 2 5 2" xfId="23478" xr:uid="{00000000-0005-0000-0000-00007B720000}"/>
    <cellStyle name="Normal 4 2 4 2 2 5 2 2" xfId="50390" xr:uid="{00000000-0005-0000-0000-00007C720000}"/>
    <cellStyle name="Normal 4 2 4 2 2 5 3" xfId="36956" xr:uid="{00000000-0005-0000-0000-00007D720000}"/>
    <cellStyle name="Normal 4 2 4 2 2 6" xfId="5566" xr:uid="{00000000-0005-0000-0000-00007E720000}"/>
    <cellStyle name="Normal 4 2 4 2 2 6 2" xfId="19000" xr:uid="{00000000-0005-0000-0000-00007F720000}"/>
    <cellStyle name="Normal 4 2 4 2 2 6 2 2" xfId="45912" xr:uid="{00000000-0005-0000-0000-000080720000}"/>
    <cellStyle name="Normal 4 2 4 2 2 6 3" xfId="32478" xr:uid="{00000000-0005-0000-0000-000081720000}"/>
    <cellStyle name="Normal 4 2 4 2 2 7" xfId="14521" xr:uid="{00000000-0005-0000-0000-000082720000}"/>
    <cellStyle name="Normal 4 2 4 2 2 7 2" xfId="41433" xr:uid="{00000000-0005-0000-0000-000083720000}"/>
    <cellStyle name="Normal 4 2 4 2 2 8" xfId="27999" xr:uid="{00000000-0005-0000-0000-000084720000}"/>
    <cellStyle name="Normal 4 2 4 2 3" xfId="1311" xr:uid="{00000000-0005-0000-0000-000085720000}"/>
    <cellStyle name="Normal 4 2 4 2 3 2" xfId="2429" xr:uid="{00000000-0005-0000-0000-000086720000}"/>
    <cellStyle name="Normal 4 2 4 2 3 2 2" xfId="4666" xr:uid="{00000000-0005-0000-0000-000087720000}"/>
    <cellStyle name="Normal 4 2 4 2 3 2 2 2" xfId="13623" xr:uid="{00000000-0005-0000-0000-000088720000}"/>
    <cellStyle name="Normal 4 2 4 2 3 2 2 2 2" xfId="27057" xr:uid="{00000000-0005-0000-0000-000089720000}"/>
    <cellStyle name="Normal 4 2 4 2 3 2 2 2 2 2" xfId="53969" xr:uid="{00000000-0005-0000-0000-00008A720000}"/>
    <cellStyle name="Normal 4 2 4 2 3 2 2 2 3" xfId="40535" xr:uid="{00000000-0005-0000-0000-00008B720000}"/>
    <cellStyle name="Normal 4 2 4 2 3 2 2 3" xfId="9145" xr:uid="{00000000-0005-0000-0000-00008C720000}"/>
    <cellStyle name="Normal 4 2 4 2 3 2 2 3 2" xfId="22579" xr:uid="{00000000-0005-0000-0000-00008D720000}"/>
    <cellStyle name="Normal 4 2 4 2 3 2 2 3 2 2" xfId="49491" xr:uid="{00000000-0005-0000-0000-00008E720000}"/>
    <cellStyle name="Normal 4 2 4 2 3 2 2 3 3" xfId="36057" xr:uid="{00000000-0005-0000-0000-00008F720000}"/>
    <cellStyle name="Normal 4 2 4 2 3 2 2 4" xfId="18100" xr:uid="{00000000-0005-0000-0000-000090720000}"/>
    <cellStyle name="Normal 4 2 4 2 3 2 2 4 2" xfId="45012" xr:uid="{00000000-0005-0000-0000-000091720000}"/>
    <cellStyle name="Normal 4 2 4 2 3 2 2 5" xfId="31578" xr:uid="{00000000-0005-0000-0000-000092720000}"/>
    <cellStyle name="Normal 4 2 4 2 3 2 3" xfId="11386" xr:uid="{00000000-0005-0000-0000-000093720000}"/>
    <cellStyle name="Normal 4 2 4 2 3 2 3 2" xfId="24820" xr:uid="{00000000-0005-0000-0000-000094720000}"/>
    <cellStyle name="Normal 4 2 4 2 3 2 3 2 2" xfId="51732" xr:uid="{00000000-0005-0000-0000-000095720000}"/>
    <cellStyle name="Normal 4 2 4 2 3 2 3 3" xfId="38298" xr:uid="{00000000-0005-0000-0000-000096720000}"/>
    <cellStyle name="Normal 4 2 4 2 3 2 4" xfId="6908" xr:uid="{00000000-0005-0000-0000-000097720000}"/>
    <cellStyle name="Normal 4 2 4 2 3 2 4 2" xfId="20342" xr:uid="{00000000-0005-0000-0000-000098720000}"/>
    <cellStyle name="Normal 4 2 4 2 3 2 4 2 2" xfId="47254" xr:uid="{00000000-0005-0000-0000-000099720000}"/>
    <cellStyle name="Normal 4 2 4 2 3 2 4 3" xfId="33820" xr:uid="{00000000-0005-0000-0000-00009A720000}"/>
    <cellStyle name="Normal 4 2 4 2 3 2 5" xfId="15863" xr:uid="{00000000-0005-0000-0000-00009B720000}"/>
    <cellStyle name="Normal 4 2 4 2 3 2 5 2" xfId="42775" xr:uid="{00000000-0005-0000-0000-00009C720000}"/>
    <cellStyle name="Normal 4 2 4 2 3 2 6" xfId="29341" xr:uid="{00000000-0005-0000-0000-00009D720000}"/>
    <cellStyle name="Normal 4 2 4 2 3 3" xfId="3548" xr:uid="{00000000-0005-0000-0000-00009E720000}"/>
    <cellStyle name="Normal 4 2 4 2 3 3 2" xfId="12505" xr:uid="{00000000-0005-0000-0000-00009F720000}"/>
    <cellStyle name="Normal 4 2 4 2 3 3 2 2" xfId="25939" xr:uid="{00000000-0005-0000-0000-0000A0720000}"/>
    <cellStyle name="Normal 4 2 4 2 3 3 2 2 2" xfId="52851" xr:uid="{00000000-0005-0000-0000-0000A1720000}"/>
    <cellStyle name="Normal 4 2 4 2 3 3 2 3" xfId="39417" xr:uid="{00000000-0005-0000-0000-0000A2720000}"/>
    <cellStyle name="Normal 4 2 4 2 3 3 3" xfId="8027" xr:uid="{00000000-0005-0000-0000-0000A3720000}"/>
    <cellStyle name="Normal 4 2 4 2 3 3 3 2" xfId="21461" xr:uid="{00000000-0005-0000-0000-0000A4720000}"/>
    <cellStyle name="Normal 4 2 4 2 3 3 3 2 2" xfId="48373" xr:uid="{00000000-0005-0000-0000-0000A5720000}"/>
    <cellStyle name="Normal 4 2 4 2 3 3 3 3" xfId="34939" xr:uid="{00000000-0005-0000-0000-0000A6720000}"/>
    <cellStyle name="Normal 4 2 4 2 3 3 4" xfId="16982" xr:uid="{00000000-0005-0000-0000-0000A7720000}"/>
    <cellStyle name="Normal 4 2 4 2 3 3 4 2" xfId="43894" xr:uid="{00000000-0005-0000-0000-0000A8720000}"/>
    <cellStyle name="Normal 4 2 4 2 3 3 5" xfId="30460" xr:uid="{00000000-0005-0000-0000-0000A9720000}"/>
    <cellStyle name="Normal 4 2 4 2 3 4" xfId="10268" xr:uid="{00000000-0005-0000-0000-0000AA720000}"/>
    <cellStyle name="Normal 4 2 4 2 3 4 2" xfId="23702" xr:uid="{00000000-0005-0000-0000-0000AB720000}"/>
    <cellStyle name="Normal 4 2 4 2 3 4 2 2" xfId="50614" xr:uid="{00000000-0005-0000-0000-0000AC720000}"/>
    <cellStyle name="Normal 4 2 4 2 3 4 3" xfId="37180" xr:uid="{00000000-0005-0000-0000-0000AD720000}"/>
    <cellStyle name="Normal 4 2 4 2 3 5" xfId="5790" xr:uid="{00000000-0005-0000-0000-0000AE720000}"/>
    <cellStyle name="Normal 4 2 4 2 3 5 2" xfId="19224" xr:uid="{00000000-0005-0000-0000-0000AF720000}"/>
    <cellStyle name="Normal 4 2 4 2 3 5 2 2" xfId="46136" xr:uid="{00000000-0005-0000-0000-0000B0720000}"/>
    <cellStyle name="Normal 4 2 4 2 3 5 3" xfId="32702" xr:uid="{00000000-0005-0000-0000-0000B1720000}"/>
    <cellStyle name="Normal 4 2 4 2 3 6" xfId="14745" xr:uid="{00000000-0005-0000-0000-0000B2720000}"/>
    <cellStyle name="Normal 4 2 4 2 3 6 2" xfId="41657" xr:uid="{00000000-0005-0000-0000-0000B3720000}"/>
    <cellStyle name="Normal 4 2 4 2 3 7" xfId="28223" xr:uid="{00000000-0005-0000-0000-0000B4720000}"/>
    <cellStyle name="Normal 4 2 4 2 4" xfId="1534" xr:uid="{00000000-0005-0000-0000-0000B5720000}"/>
    <cellStyle name="Normal 4 2 4 2 4 2" xfId="2652" xr:uid="{00000000-0005-0000-0000-0000B6720000}"/>
    <cellStyle name="Normal 4 2 4 2 4 2 2" xfId="4889" xr:uid="{00000000-0005-0000-0000-0000B7720000}"/>
    <cellStyle name="Normal 4 2 4 2 4 2 2 2" xfId="13846" xr:uid="{00000000-0005-0000-0000-0000B8720000}"/>
    <cellStyle name="Normal 4 2 4 2 4 2 2 2 2" xfId="27280" xr:uid="{00000000-0005-0000-0000-0000B9720000}"/>
    <cellStyle name="Normal 4 2 4 2 4 2 2 2 2 2" xfId="54192" xr:uid="{00000000-0005-0000-0000-0000BA720000}"/>
    <cellStyle name="Normal 4 2 4 2 4 2 2 2 3" xfId="40758" xr:uid="{00000000-0005-0000-0000-0000BB720000}"/>
    <cellStyle name="Normal 4 2 4 2 4 2 2 3" xfId="9368" xr:uid="{00000000-0005-0000-0000-0000BC720000}"/>
    <cellStyle name="Normal 4 2 4 2 4 2 2 3 2" xfId="22802" xr:uid="{00000000-0005-0000-0000-0000BD720000}"/>
    <cellStyle name="Normal 4 2 4 2 4 2 2 3 2 2" xfId="49714" xr:uid="{00000000-0005-0000-0000-0000BE720000}"/>
    <cellStyle name="Normal 4 2 4 2 4 2 2 3 3" xfId="36280" xr:uid="{00000000-0005-0000-0000-0000BF720000}"/>
    <cellStyle name="Normal 4 2 4 2 4 2 2 4" xfId="18323" xr:uid="{00000000-0005-0000-0000-0000C0720000}"/>
    <cellStyle name="Normal 4 2 4 2 4 2 2 4 2" xfId="45235" xr:uid="{00000000-0005-0000-0000-0000C1720000}"/>
    <cellStyle name="Normal 4 2 4 2 4 2 2 5" xfId="31801" xr:uid="{00000000-0005-0000-0000-0000C2720000}"/>
    <cellStyle name="Normal 4 2 4 2 4 2 3" xfId="11609" xr:uid="{00000000-0005-0000-0000-0000C3720000}"/>
    <cellStyle name="Normal 4 2 4 2 4 2 3 2" xfId="25043" xr:uid="{00000000-0005-0000-0000-0000C4720000}"/>
    <cellStyle name="Normal 4 2 4 2 4 2 3 2 2" xfId="51955" xr:uid="{00000000-0005-0000-0000-0000C5720000}"/>
    <cellStyle name="Normal 4 2 4 2 4 2 3 3" xfId="38521" xr:uid="{00000000-0005-0000-0000-0000C6720000}"/>
    <cellStyle name="Normal 4 2 4 2 4 2 4" xfId="7131" xr:uid="{00000000-0005-0000-0000-0000C7720000}"/>
    <cellStyle name="Normal 4 2 4 2 4 2 4 2" xfId="20565" xr:uid="{00000000-0005-0000-0000-0000C8720000}"/>
    <cellStyle name="Normal 4 2 4 2 4 2 4 2 2" xfId="47477" xr:uid="{00000000-0005-0000-0000-0000C9720000}"/>
    <cellStyle name="Normal 4 2 4 2 4 2 4 3" xfId="34043" xr:uid="{00000000-0005-0000-0000-0000CA720000}"/>
    <cellStyle name="Normal 4 2 4 2 4 2 5" xfId="16086" xr:uid="{00000000-0005-0000-0000-0000CB720000}"/>
    <cellStyle name="Normal 4 2 4 2 4 2 5 2" xfId="42998" xr:uid="{00000000-0005-0000-0000-0000CC720000}"/>
    <cellStyle name="Normal 4 2 4 2 4 2 6" xfId="29564" xr:uid="{00000000-0005-0000-0000-0000CD720000}"/>
    <cellStyle name="Normal 4 2 4 2 4 3" xfId="3771" xr:uid="{00000000-0005-0000-0000-0000CE720000}"/>
    <cellStyle name="Normal 4 2 4 2 4 3 2" xfId="12728" xr:uid="{00000000-0005-0000-0000-0000CF720000}"/>
    <cellStyle name="Normal 4 2 4 2 4 3 2 2" xfId="26162" xr:uid="{00000000-0005-0000-0000-0000D0720000}"/>
    <cellStyle name="Normal 4 2 4 2 4 3 2 2 2" xfId="53074" xr:uid="{00000000-0005-0000-0000-0000D1720000}"/>
    <cellStyle name="Normal 4 2 4 2 4 3 2 3" xfId="39640" xr:uid="{00000000-0005-0000-0000-0000D2720000}"/>
    <cellStyle name="Normal 4 2 4 2 4 3 3" xfId="8250" xr:uid="{00000000-0005-0000-0000-0000D3720000}"/>
    <cellStyle name="Normal 4 2 4 2 4 3 3 2" xfId="21684" xr:uid="{00000000-0005-0000-0000-0000D4720000}"/>
    <cellStyle name="Normal 4 2 4 2 4 3 3 2 2" xfId="48596" xr:uid="{00000000-0005-0000-0000-0000D5720000}"/>
    <cellStyle name="Normal 4 2 4 2 4 3 3 3" xfId="35162" xr:uid="{00000000-0005-0000-0000-0000D6720000}"/>
    <cellStyle name="Normal 4 2 4 2 4 3 4" xfId="17205" xr:uid="{00000000-0005-0000-0000-0000D7720000}"/>
    <cellStyle name="Normal 4 2 4 2 4 3 4 2" xfId="44117" xr:uid="{00000000-0005-0000-0000-0000D8720000}"/>
    <cellStyle name="Normal 4 2 4 2 4 3 5" xfId="30683" xr:uid="{00000000-0005-0000-0000-0000D9720000}"/>
    <cellStyle name="Normal 4 2 4 2 4 4" xfId="10491" xr:uid="{00000000-0005-0000-0000-0000DA720000}"/>
    <cellStyle name="Normal 4 2 4 2 4 4 2" xfId="23925" xr:uid="{00000000-0005-0000-0000-0000DB720000}"/>
    <cellStyle name="Normal 4 2 4 2 4 4 2 2" xfId="50837" xr:uid="{00000000-0005-0000-0000-0000DC720000}"/>
    <cellStyle name="Normal 4 2 4 2 4 4 3" xfId="37403" xr:uid="{00000000-0005-0000-0000-0000DD720000}"/>
    <cellStyle name="Normal 4 2 4 2 4 5" xfId="6013" xr:uid="{00000000-0005-0000-0000-0000DE720000}"/>
    <cellStyle name="Normal 4 2 4 2 4 5 2" xfId="19447" xr:uid="{00000000-0005-0000-0000-0000DF720000}"/>
    <cellStyle name="Normal 4 2 4 2 4 5 2 2" xfId="46359" xr:uid="{00000000-0005-0000-0000-0000E0720000}"/>
    <cellStyle name="Normal 4 2 4 2 4 5 3" xfId="32925" xr:uid="{00000000-0005-0000-0000-0000E1720000}"/>
    <cellStyle name="Normal 4 2 4 2 4 6" xfId="14968" xr:uid="{00000000-0005-0000-0000-0000E2720000}"/>
    <cellStyle name="Normal 4 2 4 2 4 6 2" xfId="41880" xr:uid="{00000000-0005-0000-0000-0000E3720000}"/>
    <cellStyle name="Normal 4 2 4 2 4 7" xfId="28446" xr:uid="{00000000-0005-0000-0000-0000E4720000}"/>
    <cellStyle name="Normal 4 2 4 2 5" xfId="1982" xr:uid="{00000000-0005-0000-0000-0000E5720000}"/>
    <cellStyle name="Normal 4 2 4 2 5 2" xfId="4219" xr:uid="{00000000-0005-0000-0000-0000E6720000}"/>
    <cellStyle name="Normal 4 2 4 2 5 2 2" xfId="13176" xr:uid="{00000000-0005-0000-0000-0000E7720000}"/>
    <cellStyle name="Normal 4 2 4 2 5 2 2 2" xfId="26610" xr:uid="{00000000-0005-0000-0000-0000E8720000}"/>
    <cellStyle name="Normal 4 2 4 2 5 2 2 2 2" xfId="53522" xr:uid="{00000000-0005-0000-0000-0000E9720000}"/>
    <cellStyle name="Normal 4 2 4 2 5 2 2 3" xfId="40088" xr:uid="{00000000-0005-0000-0000-0000EA720000}"/>
    <cellStyle name="Normal 4 2 4 2 5 2 3" xfId="8698" xr:uid="{00000000-0005-0000-0000-0000EB720000}"/>
    <cellStyle name="Normal 4 2 4 2 5 2 3 2" xfId="22132" xr:uid="{00000000-0005-0000-0000-0000EC720000}"/>
    <cellStyle name="Normal 4 2 4 2 5 2 3 2 2" xfId="49044" xr:uid="{00000000-0005-0000-0000-0000ED720000}"/>
    <cellStyle name="Normal 4 2 4 2 5 2 3 3" xfId="35610" xr:uid="{00000000-0005-0000-0000-0000EE720000}"/>
    <cellStyle name="Normal 4 2 4 2 5 2 4" xfId="17653" xr:uid="{00000000-0005-0000-0000-0000EF720000}"/>
    <cellStyle name="Normal 4 2 4 2 5 2 4 2" xfId="44565" xr:uid="{00000000-0005-0000-0000-0000F0720000}"/>
    <cellStyle name="Normal 4 2 4 2 5 2 5" xfId="31131" xr:uid="{00000000-0005-0000-0000-0000F1720000}"/>
    <cellStyle name="Normal 4 2 4 2 5 3" xfId="10939" xr:uid="{00000000-0005-0000-0000-0000F2720000}"/>
    <cellStyle name="Normal 4 2 4 2 5 3 2" xfId="24373" xr:uid="{00000000-0005-0000-0000-0000F3720000}"/>
    <cellStyle name="Normal 4 2 4 2 5 3 2 2" xfId="51285" xr:uid="{00000000-0005-0000-0000-0000F4720000}"/>
    <cellStyle name="Normal 4 2 4 2 5 3 3" xfId="37851" xr:uid="{00000000-0005-0000-0000-0000F5720000}"/>
    <cellStyle name="Normal 4 2 4 2 5 4" xfId="6461" xr:uid="{00000000-0005-0000-0000-0000F6720000}"/>
    <cellStyle name="Normal 4 2 4 2 5 4 2" xfId="19895" xr:uid="{00000000-0005-0000-0000-0000F7720000}"/>
    <cellStyle name="Normal 4 2 4 2 5 4 2 2" xfId="46807" xr:uid="{00000000-0005-0000-0000-0000F8720000}"/>
    <cellStyle name="Normal 4 2 4 2 5 4 3" xfId="33373" xr:uid="{00000000-0005-0000-0000-0000F9720000}"/>
    <cellStyle name="Normal 4 2 4 2 5 5" xfId="15416" xr:uid="{00000000-0005-0000-0000-0000FA720000}"/>
    <cellStyle name="Normal 4 2 4 2 5 5 2" xfId="42328" xr:uid="{00000000-0005-0000-0000-0000FB720000}"/>
    <cellStyle name="Normal 4 2 4 2 5 6" xfId="28894" xr:uid="{00000000-0005-0000-0000-0000FC720000}"/>
    <cellStyle name="Normal 4 2 4 2 6" xfId="3101" xr:uid="{00000000-0005-0000-0000-0000FD720000}"/>
    <cellStyle name="Normal 4 2 4 2 6 2" xfId="12058" xr:uid="{00000000-0005-0000-0000-0000FE720000}"/>
    <cellStyle name="Normal 4 2 4 2 6 2 2" xfId="25492" xr:uid="{00000000-0005-0000-0000-0000FF720000}"/>
    <cellStyle name="Normal 4 2 4 2 6 2 2 2" xfId="52404" xr:uid="{00000000-0005-0000-0000-000000730000}"/>
    <cellStyle name="Normal 4 2 4 2 6 2 3" xfId="38970" xr:uid="{00000000-0005-0000-0000-000001730000}"/>
    <cellStyle name="Normal 4 2 4 2 6 3" xfId="7580" xr:uid="{00000000-0005-0000-0000-000002730000}"/>
    <cellStyle name="Normal 4 2 4 2 6 3 2" xfId="21014" xr:uid="{00000000-0005-0000-0000-000003730000}"/>
    <cellStyle name="Normal 4 2 4 2 6 3 2 2" xfId="47926" xr:uid="{00000000-0005-0000-0000-000004730000}"/>
    <cellStyle name="Normal 4 2 4 2 6 3 3" xfId="34492" xr:uid="{00000000-0005-0000-0000-000005730000}"/>
    <cellStyle name="Normal 4 2 4 2 6 4" xfId="16535" xr:uid="{00000000-0005-0000-0000-000006730000}"/>
    <cellStyle name="Normal 4 2 4 2 6 4 2" xfId="43447" xr:uid="{00000000-0005-0000-0000-000007730000}"/>
    <cellStyle name="Normal 4 2 4 2 6 5" xfId="30013" xr:uid="{00000000-0005-0000-0000-000008730000}"/>
    <cellStyle name="Normal 4 2 4 2 7" xfId="9821" xr:uid="{00000000-0005-0000-0000-000009730000}"/>
    <cellStyle name="Normal 4 2 4 2 7 2" xfId="23255" xr:uid="{00000000-0005-0000-0000-00000A730000}"/>
    <cellStyle name="Normal 4 2 4 2 7 2 2" xfId="50167" xr:uid="{00000000-0005-0000-0000-00000B730000}"/>
    <cellStyle name="Normal 4 2 4 2 7 3" xfId="36733" xr:uid="{00000000-0005-0000-0000-00000C730000}"/>
    <cellStyle name="Normal 4 2 4 2 8" xfId="5343" xr:uid="{00000000-0005-0000-0000-00000D730000}"/>
    <cellStyle name="Normal 4 2 4 2 8 2" xfId="18777" xr:uid="{00000000-0005-0000-0000-00000E730000}"/>
    <cellStyle name="Normal 4 2 4 2 8 2 2" xfId="45689" xr:uid="{00000000-0005-0000-0000-00000F730000}"/>
    <cellStyle name="Normal 4 2 4 2 8 3" xfId="32255" xr:uid="{00000000-0005-0000-0000-000010730000}"/>
    <cellStyle name="Normal 4 2 4 2 9" xfId="14298" xr:uid="{00000000-0005-0000-0000-000011730000}"/>
    <cellStyle name="Normal 4 2 4 2 9 2" xfId="41210" xr:uid="{00000000-0005-0000-0000-000012730000}"/>
    <cellStyle name="Normal 4 2 4 3" xfId="746" xr:uid="{00000000-0005-0000-0000-000013730000}"/>
    <cellStyle name="Normal 4 2 4 3 10" xfId="27704" xr:uid="{00000000-0005-0000-0000-000014730000}"/>
    <cellStyle name="Normal 4 2 4 3 2" xfId="1014" xr:uid="{00000000-0005-0000-0000-000015730000}"/>
    <cellStyle name="Normal 4 2 4 3 2 2" xfId="1685" xr:uid="{00000000-0005-0000-0000-000016730000}"/>
    <cellStyle name="Normal 4 2 4 3 2 2 2" xfId="2803" xr:uid="{00000000-0005-0000-0000-000017730000}"/>
    <cellStyle name="Normal 4 2 4 3 2 2 2 2" xfId="5040" xr:uid="{00000000-0005-0000-0000-000018730000}"/>
    <cellStyle name="Normal 4 2 4 3 2 2 2 2 2" xfId="13997" xr:uid="{00000000-0005-0000-0000-000019730000}"/>
    <cellStyle name="Normal 4 2 4 3 2 2 2 2 2 2" xfId="27431" xr:uid="{00000000-0005-0000-0000-00001A730000}"/>
    <cellStyle name="Normal 4 2 4 3 2 2 2 2 2 2 2" xfId="54343" xr:uid="{00000000-0005-0000-0000-00001B730000}"/>
    <cellStyle name="Normal 4 2 4 3 2 2 2 2 2 3" xfId="40909" xr:uid="{00000000-0005-0000-0000-00001C730000}"/>
    <cellStyle name="Normal 4 2 4 3 2 2 2 2 3" xfId="9519" xr:uid="{00000000-0005-0000-0000-00001D730000}"/>
    <cellStyle name="Normal 4 2 4 3 2 2 2 2 3 2" xfId="22953" xr:uid="{00000000-0005-0000-0000-00001E730000}"/>
    <cellStyle name="Normal 4 2 4 3 2 2 2 2 3 2 2" xfId="49865" xr:uid="{00000000-0005-0000-0000-00001F730000}"/>
    <cellStyle name="Normal 4 2 4 3 2 2 2 2 3 3" xfId="36431" xr:uid="{00000000-0005-0000-0000-000020730000}"/>
    <cellStyle name="Normal 4 2 4 3 2 2 2 2 4" xfId="18474" xr:uid="{00000000-0005-0000-0000-000021730000}"/>
    <cellStyle name="Normal 4 2 4 3 2 2 2 2 4 2" xfId="45386" xr:uid="{00000000-0005-0000-0000-000022730000}"/>
    <cellStyle name="Normal 4 2 4 3 2 2 2 2 5" xfId="31952" xr:uid="{00000000-0005-0000-0000-000023730000}"/>
    <cellStyle name="Normal 4 2 4 3 2 2 2 3" xfId="11760" xr:uid="{00000000-0005-0000-0000-000024730000}"/>
    <cellStyle name="Normal 4 2 4 3 2 2 2 3 2" xfId="25194" xr:uid="{00000000-0005-0000-0000-000025730000}"/>
    <cellStyle name="Normal 4 2 4 3 2 2 2 3 2 2" xfId="52106" xr:uid="{00000000-0005-0000-0000-000026730000}"/>
    <cellStyle name="Normal 4 2 4 3 2 2 2 3 3" xfId="38672" xr:uid="{00000000-0005-0000-0000-000027730000}"/>
    <cellStyle name="Normal 4 2 4 3 2 2 2 4" xfId="7282" xr:uid="{00000000-0005-0000-0000-000028730000}"/>
    <cellStyle name="Normal 4 2 4 3 2 2 2 4 2" xfId="20716" xr:uid="{00000000-0005-0000-0000-000029730000}"/>
    <cellStyle name="Normal 4 2 4 3 2 2 2 4 2 2" xfId="47628" xr:uid="{00000000-0005-0000-0000-00002A730000}"/>
    <cellStyle name="Normal 4 2 4 3 2 2 2 4 3" xfId="34194" xr:uid="{00000000-0005-0000-0000-00002B730000}"/>
    <cellStyle name="Normal 4 2 4 3 2 2 2 5" xfId="16237" xr:uid="{00000000-0005-0000-0000-00002C730000}"/>
    <cellStyle name="Normal 4 2 4 3 2 2 2 5 2" xfId="43149" xr:uid="{00000000-0005-0000-0000-00002D730000}"/>
    <cellStyle name="Normal 4 2 4 3 2 2 2 6" xfId="29715" xr:uid="{00000000-0005-0000-0000-00002E730000}"/>
    <cellStyle name="Normal 4 2 4 3 2 2 3" xfId="3922" xr:uid="{00000000-0005-0000-0000-00002F730000}"/>
    <cellStyle name="Normal 4 2 4 3 2 2 3 2" xfId="12879" xr:uid="{00000000-0005-0000-0000-000030730000}"/>
    <cellStyle name="Normal 4 2 4 3 2 2 3 2 2" xfId="26313" xr:uid="{00000000-0005-0000-0000-000031730000}"/>
    <cellStyle name="Normal 4 2 4 3 2 2 3 2 2 2" xfId="53225" xr:uid="{00000000-0005-0000-0000-000032730000}"/>
    <cellStyle name="Normal 4 2 4 3 2 2 3 2 3" xfId="39791" xr:uid="{00000000-0005-0000-0000-000033730000}"/>
    <cellStyle name="Normal 4 2 4 3 2 2 3 3" xfId="8401" xr:uid="{00000000-0005-0000-0000-000034730000}"/>
    <cellStyle name="Normal 4 2 4 3 2 2 3 3 2" xfId="21835" xr:uid="{00000000-0005-0000-0000-000035730000}"/>
    <cellStyle name="Normal 4 2 4 3 2 2 3 3 2 2" xfId="48747" xr:uid="{00000000-0005-0000-0000-000036730000}"/>
    <cellStyle name="Normal 4 2 4 3 2 2 3 3 3" xfId="35313" xr:uid="{00000000-0005-0000-0000-000037730000}"/>
    <cellStyle name="Normal 4 2 4 3 2 2 3 4" xfId="17356" xr:uid="{00000000-0005-0000-0000-000038730000}"/>
    <cellStyle name="Normal 4 2 4 3 2 2 3 4 2" xfId="44268" xr:uid="{00000000-0005-0000-0000-000039730000}"/>
    <cellStyle name="Normal 4 2 4 3 2 2 3 5" xfId="30834" xr:uid="{00000000-0005-0000-0000-00003A730000}"/>
    <cellStyle name="Normal 4 2 4 3 2 2 4" xfId="10642" xr:uid="{00000000-0005-0000-0000-00003B730000}"/>
    <cellStyle name="Normal 4 2 4 3 2 2 4 2" xfId="24076" xr:uid="{00000000-0005-0000-0000-00003C730000}"/>
    <cellStyle name="Normal 4 2 4 3 2 2 4 2 2" xfId="50988" xr:uid="{00000000-0005-0000-0000-00003D730000}"/>
    <cellStyle name="Normal 4 2 4 3 2 2 4 3" xfId="37554" xr:uid="{00000000-0005-0000-0000-00003E730000}"/>
    <cellStyle name="Normal 4 2 4 3 2 2 5" xfId="6164" xr:uid="{00000000-0005-0000-0000-00003F730000}"/>
    <cellStyle name="Normal 4 2 4 3 2 2 5 2" xfId="19598" xr:uid="{00000000-0005-0000-0000-000040730000}"/>
    <cellStyle name="Normal 4 2 4 3 2 2 5 2 2" xfId="46510" xr:uid="{00000000-0005-0000-0000-000041730000}"/>
    <cellStyle name="Normal 4 2 4 3 2 2 5 3" xfId="33076" xr:uid="{00000000-0005-0000-0000-000042730000}"/>
    <cellStyle name="Normal 4 2 4 3 2 2 6" xfId="15119" xr:uid="{00000000-0005-0000-0000-000043730000}"/>
    <cellStyle name="Normal 4 2 4 3 2 2 6 2" xfId="42031" xr:uid="{00000000-0005-0000-0000-000044730000}"/>
    <cellStyle name="Normal 4 2 4 3 2 2 7" xfId="28597" xr:uid="{00000000-0005-0000-0000-000045730000}"/>
    <cellStyle name="Normal 4 2 4 3 2 3" xfId="2133" xr:uid="{00000000-0005-0000-0000-000046730000}"/>
    <cellStyle name="Normal 4 2 4 3 2 3 2" xfId="4370" xr:uid="{00000000-0005-0000-0000-000047730000}"/>
    <cellStyle name="Normal 4 2 4 3 2 3 2 2" xfId="13327" xr:uid="{00000000-0005-0000-0000-000048730000}"/>
    <cellStyle name="Normal 4 2 4 3 2 3 2 2 2" xfId="26761" xr:uid="{00000000-0005-0000-0000-000049730000}"/>
    <cellStyle name="Normal 4 2 4 3 2 3 2 2 2 2" xfId="53673" xr:uid="{00000000-0005-0000-0000-00004A730000}"/>
    <cellStyle name="Normal 4 2 4 3 2 3 2 2 3" xfId="40239" xr:uid="{00000000-0005-0000-0000-00004B730000}"/>
    <cellStyle name="Normal 4 2 4 3 2 3 2 3" xfId="8849" xr:uid="{00000000-0005-0000-0000-00004C730000}"/>
    <cellStyle name="Normal 4 2 4 3 2 3 2 3 2" xfId="22283" xr:uid="{00000000-0005-0000-0000-00004D730000}"/>
    <cellStyle name="Normal 4 2 4 3 2 3 2 3 2 2" xfId="49195" xr:uid="{00000000-0005-0000-0000-00004E730000}"/>
    <cellStyle name="Normal 4 2 4 3 2 3 2 3 3" xfId="35761" xr:uid="{00000000-0005-0000-0000-00004F730000}"/>
    <cellStyle name="Normal 4 2 4 3 2 3 2 4" xfId="17804" xr:uid="{00000000-0005-0000-0000-000050730000}"/>
    <cellStyle name="Normal 4 2 4 3 2 3 2 4 2" xfId="44716" xr:uid="{00000000-0005-0000-0000-000051730000}"/>
    <cellStyle name="Normal 4 2 4 3 2 3 2 5" xfId="31282" xr:uid="{00000000-0005-0000-0000-000052730000}"/>
    <cellStyle name="Normal 4 2 4 3 2 3 3" xfId="11090" xr:uid="{00000000-0005-0000-0000-000053730000}"/>
    <cellStyle name="Normal 4 2 4 3 2 3 3 2" xfId="24524" xr:uid="{00000000-0005-0000-0000-000054730000}"/>
    <cellStyle name="Normal 4 2 4 3 2 3 3 2 2" xfId="51436" xr:uid="{00000000-0005-0000-0000-000055730000}"/>
    <cellStyle name="Normal 4 2 4 3 2 3 3 3" xfId="38002" xr:uid="{00000000-0005-0000-0000-000056730000}"/>
    <cellStyle name="Normal 4 2 4 3 2 3 4" xfId="6612" xr:uid="{00000000-0005-0000-0000-000057730000}"/>
    <cellStyle name="Normal 4 2 4 3 2 3 4 2" xfId="20046" xr:uid="{00000000-0005-0000-0000-000058730000}"/>
    <cellStyle name="Normal 4 2 4 3 2 3 4 2 2" xfId="46958" xr:uid="{00000000-0005-0000-0000-000059730000}"/>
    <cellStyle name="Normal 4 2 4 3 2 3 4 3" xfId="33524" xr:uid="{00000000-0005-0000-0000-00005A730000}"/>
    <cellStyle name="Normal 4 2 4 3 2 3 5" xfId="15567" xr:uid="{00000000-0005-0000-0000-00005B730000}"/>
    <cellStyle name="Normal 4 2 4 3 2 3 5 2" xfId="42479" xr:uid="{00000000-0005-0000-0000-00005C730000}"/>
    <cellStyle name="Normal 4 2 4 3 2 3 6" xfId="29045" xr:uid="{00000000-0005-0000-0000-00005D730000}"/>
    <cellStyle name="Normal 4 2 4 3 2 4" xfId="3252" xr:uid="{00000000-0005-0000-0000-00005E730000}"/>
    <cellStyle name="Normal 4 2 4 3 2 4 2" xfId="12209" xr:uid="{00000000-0005-0000-0000-00005F730000}"/>
    <cellStyle name="Normal 4 2 4 3 2 4 2 2" xfId="25643" xr:uid="{00000000-0005-0000-0000-000060730000}"/>
    <cellStyle name="Normal 4 2 4 3 2 4 2 2 2" xfId="52555" xr:uid="{00000000-0005-0000-0000-000061730000}"/>
    <cellStyle name="Normal 4 2 4 3 2 4 2 3" xfId="39121" xr:uid="{00000000-0005-0000-0000-000062730000}"/>
    <cellStyle name="Normal 4 2 4 3 2 4 3" xfId="7731" xr:uid="{00000000-0005-0000-0000-000063730000}"/>
    <cellStyle name="Normal 4 2 4 3 2 4 3 2" xfId="21165" xr:uid="{00000000-0005-0000-0000-000064730000}"/>
    <cellStyle name="Normal 4 2 4 3 2 4 3 2 2" xfId="48077" xr:uid="{00000000-0005-0000-0000-000065730000}"/>
    <cellStyle name="Normal 4 2 4 3 2 4 3 3" xfId="34643" xr:uid="{00000000-0005-0000-0000-000066730000}"/>
    <cellStyle name="Normal 4 2 4 3 2 4 4" xfId="16686" xr:uid="{00000000-0005-0000-0000-000067730000}"/>
    <cellStyle name="Normal 4 2 4 3 2 4 4 2" xfId="43598" xr:uid="{00000000-0005-0000-0000-000068730000}"/>
    <cellStyle name="Normal 4 2 4 3 2 4 5" xfId="30164" xr:uid="{00000000-0005-0000-0000-000069730000}"/>
    <cellStyle name="Normal 4 2 4 3 2 5" xfId="9972" xr:uid="{00000000-0005-0000-0000-00006A730000}"/>
    <cellStyle name="Normal 4 2 4 3 2 5 2" xfId="23406" xr:uid="{00000000-0005-0000-0000-00006B730000}"/>
    <cellStyle name="Normal 4 2 4 3 2 5 2 2" xfId="50318" xr:uid="{00000000-0005-0000-0000-00006C730000}"/>
    <cellStyle name="Normal 4 2 4 3 2 5 3" xfId="36884" xr:uid="{00000000-0005-0000-0000-00006D730000}"/>
    <cellStyle name="Normal 4 2 4 3 2 6" xfId="5494" xr:uid="{00000000-0005-0000-0000-00006E730000}"/>
    <cellStyle name="Normal 4 2 4 3 2 6 2" xfId="18928" xr:uid="{00000000-0005-0000-0000-00006F730000}"/>
    <cellStyle name="Normal 4 2 4 3 2 6 2 2" xfId="45840" xr:uid="{00000000-0005-0000-0000-000070730000}"/>
    <cellStyle name="Normal 4 2 4 3 2 6 3" xfId="32406" xr:uid="{00000000-0005-0000-0000-000071730000}"/>
    <cellStyle name="Normal 4 2 4 3 2 7" xfId="14449" xr:uid="{00000000-0005-0000-0000-000072730000}"/>
    <cellStyle name="Normal 4 2 4 3 2 7 2" xfId="41361" xr:uid="{00000000-0005-0000-0000-000073730000}"/>
    <cellStyle name="Normal 4 2 4 3 2 8" xfId="27927" xr:uid="{00000000-0005-0000-0000-000074730000}"/>
    <cellStyle name="Normal 4 2 4 3 3" xfId="1239" xr:uid="{00000000-0005-0000-0000-000075730000}"/>
    <cellStyle name="Normal 4 2 4 3 3 2" xfId="2357" xr:uid="{00000000-0005-0000-0000-000076730000}"/>
    <cellStyle name="Normal 4 2 4 3 3 2 2" xfId="4594" xr:uid="{00000000-0005-0000-0000-000077730000}"/>
    <cellStyle name="Normal 4 2 4 3 3 2 2 2" xfId="13551" xr:uid="{00000000-0005-0000-0000-000078730000}"/>
    <cellStyle name="Normal 4 2 4 3 3 2 2 2 2" xfId="26985" xr:uid="{00000000-0005-0000-0000-000079730000}"/>
    <cellStyle name="Normal 4 2 4 3 3 2 2 2 2 2" xfId="53897" xr:uid="{00000000-0005-0000-0000-00007A730000}"/>
    <cellStyle name="Normal 4 2 4 3 3 2 2 2 3" xfId="40463" xr:uid="{00000000-0005-0000-0000-00007B730000}"/>
    <cellStyle name="Normal 4 2 4 3 3 2 2 3" xfId="9073" xr:uid="{00000000-0005-0000-0000-00007C730000}"/>
    <cellStyle name="Normal 4 2 4 3 3 2 2 3 2" xfId="22507" xr:uid="{00000000-0005-0000-0000-00007D730000}"/>
    <cellStyle name="Normal 4 2 4 3 3 2 2 3 2 2" xfId="49419" xr:uid="{00000000-0005-0000-0000-00007E730000}"/>
    <cellStyle name="Normal 4 2 4 3 3 2 2 3 3" xfId="35985" xr:uid="{00000000-0005-0000-0000-00007F730000}"/>
    <cellStyle name="Normal 4 2 4 3 3 2 2 4" xfId="18028" xr:uid="{00000000-0005-0000-0000-000080730000}"/>
    <cellStyle name="Normal 4 2 4 3 3 2 2 4 2" xfId="44940" xr:uid="{00000000-0005-0000-0000-000081730000}"/>
    <cellStyle name="Normal 4 2 4 3 3 2 2 5" xfId="31506" xr:uid="{00000000-0005-0000-0000-000082730000}"/>
    <cellStyle name="Normal 4 2 4 3 3 2 3" xfId="11314" xr:uid="{00000000-0005-0000-0000-000083730000}"/>
    <cellStyle name="Normal 4 2 4 3 3 2 3 2" xfId="24748" xr:uid="{00000000-0005-0000-0000-000084730000}"/>
    <cellStyle name="Normal 4 2 4 3 3 2 3 2 2" xfId="51660" xr:uid="{00000000-0005-0000-0000-000085730000}"/>
    <cellStyle name="Normal 4 2 4 3 3 2 3 3" xfId="38226" xr:uid="{00000000-0005-0000-0000-000086730000}"/>
    <cellStyle name="Normal 4 2 4 3 3 2 4" xfId="6836" xr:uid="{00000000-0005-0000-0000-000087730000}"/>
    <cellStyle name="Normal 4 2 4 3 3 2 4 2" xfId="20270" xr:uid="{00000000-0005-0000-0000-000088730000}"/>
    <cellStyle name="Normal 4 2 4 3 3 2 4 2 2" xfId="47182" xr:uid="{00000000-0005-0000-0000-000089730000}"/>
    <cellStyle name="Normal 4 2 4 3 3 2 4 3" xfId="33748" xr:uid="{00000000-0005-0000-0000-00008A730000}"/>
    <cellStyle name="Normal 4 2 4 3 3 2 5" xfId="15791" xr:uid="{00000000-0005-0000-0000-00008B730000}"/>
    <cellStyle name="Normal 4 2 4 3 3 2 5 2" xfId="42703" xr:uid="{00000000-0005-0000-0000-00008C730000}"/>
    <cellStyle name="Normal 4 2 4 3 3 2 6" xfId="29269" xr:uid="{00000000-0005-0000-0000-00008D730000}"/>
    <cellStyle name="Normal 4 2 4 3 3 3" xfId="3476" xr:uid="{00000000-0005-0000-0000-00008E730000}"/>
    <cellStyle name="Normal 4 2 4 3 3 3 2" xfId="12433" xr:uid="{00000000-0005-0000-0000-00008F730000}"/>
    <cellStyle name="Normal 4 2 4 3 3 3 2 2" xfId="25867" xr:uid="{00000000-0005-0000-0000-000090730000}"/>
    <cellStyle name="Normal 4 2 4 3 3 3 2 2 2" xfId="52779" xr:uid="{00000000-0005-0000-0000-000091730000}"/>
    <cellStyle name="Normal 4 2 4 3 3 3 2 3" xfId="39345" xr:uid="{00000000-0005-0000-0000-000092730000}"/>
    <cellStyle name="Normal 4 2 4 3 3 3 3" xfId="7955" xr:uid="{00000000-0005-0000-0000-000093730000}"/>
    <cellStyle name="Normal 4 2 4 3 3 3 3 2" xfId="21389" xr:uid="{00000000-0005-0000-0000-000094730000}"/>
    <cellStyle name="Normal 4 2 4 3 3 3 3 2 2" xfId="48301" xr:uid="{00000000-0005-0000-0000-000095730000}"/>
    <cellStyle name="Normal 4 2 4 3 3 3 3 3" xfId="34867" xr:uid="{00000000-0005-0000-0000-000096730000}"/>
    <cellStyle name="Normal 4 2 4 3 3 3 4" xfId="16910" xr:uid="{00000000-0005-0000-0000-000097730000}"/>
    <cellStyle name="Normal 4 2 4 3 3 3 4 2" xfId="43822" xr:uid="{00000000-0005-0000-0000-000098730000}"/>
    <cellStyle name="Normal 4 2 4 3 3 3 5" xfId="30388" xr:uid="{00000000-0005-0000-0000-000099730000}"/>
    <cellStyle name="Normal 4 2 4 3 3 4" xfId="10196" xr:uid="{00000000-0005-0000-0000-00009A730000}"/>
    <cellStyle name="Normal 4 2 4 3 3 4 2" xfId="23630" xr:uid="{00000000-0005-0000-0000-00009B730000}"/>
    <cellStyle name="Normal 4 2 4 3 3 4 2 2" xfId="50542" xr:uid="{00000000-0005-0000-0000-00009C730000}"/>
    <cellStyle name="Normal 4 2 4 3 3 4 3" xfId="37108" xr:uid="{00000000-0005-0000-0000-00009D730000}"/>
    <cellStyle name="Normal 4 2 4 3 3 5" xfId="5718" xr:uid="{00000000-0005-0000-0000-00009E730000}"/>
    <cellStyle name="Normal 4 2 4 3 3 5 2" xfId="19152" xr:uid="{00000000-0005-0000-0000-00009F730000}"/>
    <cellStyle name="Normal 4 2 4 3 3 5 2 2" xfId="46064" xr:uid="{00000000-0005-0000-0000-0000A0730000}"/>
    <cellStyle name="Normal 4 2 4 3 3 5 3" xfId="32630" xr:uid="{00000000-0005-0000-0000-0000A1730000}"/>
    <cellStyle name="Normal 4 2 4 3 3 6" xfId="14673" xr:uid="{00000000-0005-0000-0000-0000A2730000}"/>
    <cellStyle name="Normal 4 2 4 3 3 6 2" xfId="41585" xr:uid="{00000000-0005-0000-0000-0000A3730000}"/>
    <cellStyle name="Normal 4 2 4 3 3 7" xfId="28151" xr:uid="{00000000-0005-0000-0000-0000A4730000}"/>
    <cellStyle name="Normal 4 2 4 3 4" xfId="1462" xr:uid="{00000000-0005-0000-0000-0000A5730000}"/>
    <cellStyle name="Normal 4 2 4 3 4 2" xfId="2580" xr:uid="{00000000-0005-0000-0000-0000A6730000}"/>
    <cellStyle name="Normal 4 2 4 3 4 2 2" xfId="4817" xr:uid="{00000000-0005-0000-0000-0000A7730000}"/>
    <cellStyle name="Normal 4 2 4 3 4 2 2 2" xfId="13774" xr:uid="{00000000-0005-0000-0000-0000A8730000}"/>
    <cellStyle name="Normal 4 2 4 3 4 2 2 2 2" xfId="27208" xr:uid="{00000000-0005-0000-0000-0000A9730000}"/>
    <cellStyle name="Normal 4 2 4 3 4 2 2 2 2 2" xfId="54120" xr:uid="{00000000-0005-0000-0000-0000AA730000}"/>
    <cellStyle name="Normal 4 2 4 3 4 2 2 2 3" xfId="40686" xr:uid="{00000000-0005-0000-0000-0000AB730000}"/>
    <cellStyle name="Normal 4 2 4 3 4 2 2 3" xfId="9296" xr:uid="{00000000-0005-0000-0000-0000AC730000}"/>
    <cellStyle name="Normal 4 2 4 3 4 2 2 3 2" xfId="22730" xr:uid="{00000000-0005-0000-0000-0000AD730000}"/>
    <cellStyle name="Normal 4 2 4 3 4 2 2 3 2 2" xfId="49642" xr:uid="{00000000-0005-0000-0000-0000AE730000}"/>
    <cellStyle name="Normal 4 2 4 3 4 2 2 3 3" xfId="36208" xr:uid="{00000000-0005-0000-0000-0000AF730000}"/>
    <cellStyle name="Normal 4 2 4 3 4 2 2 4" xfId="18251" xr:uid="{00000000-0005-0000-0000-0000B0730000}"/>
    <cellStyle name="Normal 4 2 4 3 4 2 2 4 2" xfId="45163" xr:uid="{00000000-0005-0000-0000-0000B1730000}"/>
    <cellStyle name="Normal 4 2 4 3 4 2 2 5" xfId="31729" xr:uid="{00000000-0005-0000-0000-0000B2730000}"/>
    <cellStyle name="Normal 4 2 4 3 4 2 3" xfId="11537" xr:uid="{00000000-0005-0000-0000-0000B3730000}"/>
    <cellStyle name="Normal 4 2 4 3 4 2 3 2" xfId="24971" xr:uid="{00000000-0005-0000-0000-0000B4730000}"/>
    <cellStyle name="Normal 4 2 4 3 4 2 3 2 2" xfId="51883" xr:uid="{00000000-0005-0000-0000-0000B5730000}"/>
    <cellStyle name="Normal 4 2 4 3 4 2 3 3" xfId="38449" xr:uid="{00000000-0005-0000-0000-0000B6730000}"/>
    <cellStyle name="Normal 4 2 4 3 4 2 4" xfId="7059" xr:uid="{00000000-0005-0000-0000-0000B7730000}"/>
    <cellStyle name="Normal 4 2 4 3 4 2 4 2" xfId="20493" xr:uid="{00000000-0005-0000-0000-0000B8730000}"/>
    <cellStyle name="Normal 4 2 4 3 4 2 4 2 2" xfId="47405" xr:uid="{00000000-0005-0000-0000-0000B9730000}"/>
    <cellStyle name="Normal 4 2 4 3 4 2 4 3" xfId="33971" xr:uid="{00000000-0005-0000-0000-0000BA730000}"/>
    <cellStyle name="Normal 4 2 4 3 4 2 5" xfId="16014" xr:uid="{00000000-0005-0000-0000-0000BB730000}"/>
    <cellStyle name="Normal 4 2 4 3 4 2 5 2" xfId="42926" xr:uid="{00000000-0005-0000-0000-0000BC730000}"/>
    <cellStyle name="Normal 4 2 4 3 4 2 6" xfId="29492" xr:uid="{00000000-0005-0000-0000-0000BD730000}"/>
    <cellStyle name="Normal 4 2 4 3 4 3" xfId="3699" xr:uid="{00000000-0005-0000-0000-0000BE730000}"/>
    <cellStyle name="Normal 4 2 4 3 4 3 2" xfId="12656" xr:uid="{00000000-0005-0000-0000-0000BF730000}"/>
    <cellStyle name="Normal 4 2 4 3 4 3 2 2" xfId="26090" xr:uid="{00000000-0005-0000-0000-0000C0730000}"/>
    <cellStyle name="Normal 4 2 4 3 4 3 2 2 2" xfId="53002" xr:uid="{00000000-0005-0000-0000-0000C1730000}"/>
    <cellStyle name="Normal 4 2 4 3 4 3 2 3" xfId="39568" xr:uid="{00000000-0005-0000-0000-0000C2730000}"/>
    <cellStyle name="Normal 4 2 4 3 4 3 3" xfId="8178" xr:uid="{00000000-0005-0000-0000-0000C3730000}"/>
    <cellStyle name="Normal 4 2 4 3 4 3 3 2" xfId="21612" xr:uid="{00000000-0005-0000-0000-0000C4730000}"/>
    <cellStyle name="Normal 4 2 4 3 4 3 3 2 2" xfId="48524" xr:uid="{00000000-0005-0000-0000-0000C5730000}"/>
    <cellStyle name="Normal 4 2 4 3 4 3 3 3" xfId="35090" xr:uid="{00000000-0005-0000-0000-0000C6730000}"/>
    <cellStyle name="Normal 4 2 4 3 4 3 4" xfId="17133" xr:uid="{00000000-0005-0000-0000-0000C7730000}"/>
    <cellStyle name="Normal 4 2 4 3 4 3 4 2" xfId="44045" xr:uid="{00000000-0005-0000-0000-0000C8730000}"/>
    <cellStyle name="Normal 4 2 4 3 4 3 5" xfId="30611" xr:uid="{00000000-0005-0000-0000-0000C9730000}"/>
    <cellStyle name="Normal 4 2 4 3 4 4" xfId="10419" xr:uid="{00000000-0005-0000-0000-0000CA730000}"/>
    <cellStyle name="Normal 4 2 4 3 4 4 2" xfId="23853" xr:uid="{00000000-0005-0000-0000-0000CB730000}"/>
    <cellStyle name="Normal 4 2 4 3 4 4 2 2" xfId="50765" xr:uid="{00000000-0005-0000-0000-0000CC730000}"/>
    <cellStyle name="Normal 4 2 4 3 4 4 3" xfId="37331" xr:uid="{00000000-0005-0000-0000-0000CD730000}"/>
    <cellStyle name="Normal 4 2 4 3 4 5" xfId="5941" xr:uid="{00000000-0005-0000-0000-0000CE730000}"/>
    <cellStyle name="Normal 4 2 4 3 4 5 2" xfId="19375" xr:uid="{00000000-0005-0000-0000-0000CF730000}"/>
    <cellStyle name="Normal 4 2 4 3 4 5 2 2" xfId="46287" xr:uid="{00000000-0005-0000-0000-0000D0730000}"/>
    <cellStyle name="Normal 4 2 4 3 4 5 3" xfId="32853" xr:uid="{00000000-0005-0000-0000-0000D1730000}"/>
    <cellStyle name="Normal 4 2 4 3 4 6" xfId="14896" xr:uid="{00000000-0005-0000-0000-0000D2730000}"/>
    <cellStyle name="Normal 4 2 4 3 4 6 2" xfId="41808" xr:uid="{00000000-0005-0000-0000-0000D3730000}"/>
    <cellStyle name="Normal 4 2 4 3 4 7" xfId="28374" xr:uid="{00000000-0005-0000-0000-0000D4730000}"/>
    <cellStyle name="Normal 4 2 4 3 5" xfId="1910" xr:uid="{00000000-0005-0000-0000-0000D5730000}"/>
    <cellStyle name="Normal 4 2 4 3 5 2" xfId="4147" xr:uid="{00000000-0005-0000-0000-0000D6730000}"/>
    <cellStyle name="Normal 4 2 4 3 5 2 2" xfId="13104" xr:uid="{00000000-0005-0000-0000-0000D7730000}"/>
    <cellStyle name="Normal 4 2 4 3 5 2 2 2" xfId="26538" xr:uid="{00000000-0005-0000-0000-0000D8730000}"/>
    <cellStyle name="Normal 4 2 4 3 5 2 2 2 2" xfId="53450" xr:uid="{00000000-0005-0000-0000-0000D9730000}"/>
    <cellStyle name="Normal 4 2 4 3 5 2 2 3" xfId="40016" xr:uid="{00000000-0005-0000-0000-0000DA730000}"/>
    <cellStyle name="Normal 4 2 4 3 5 2 3" xfId="8626" xr:uid="{00000000-0005-0000-0000-0000DB730000}"/>
    <cellStyle name="Normal 4 2 4 3 5 2 3 2" xfId="22060" xr:uid="{00000000-0005-0000-0000-0000DC730000}"/>
    <cellStyle name="Normal 4 2 4 3 5 2 3 2 2" xfId="48972" xr:uid="{00000000-0005-0000-0000-0000DD730000}"/>
    <cellStyle name="Normal 4 2 4 3 5 2 3 3" xfId="35538" xr:uid="{00000000-0005-0000-0000-0000DE730000}"/>
    <cellStyle name="Normal 4 2 4 3 5 2 4" xfId="17581" xr:uid="{00000000-0005-0000-0000-0000DF730000}"/>
    <cellStyle name="Normal 4 2 4 3 5 2 4 2" xfId="44493" xr:uid="{00000000-0005-0000-0000-0000E0730000}"/>
    <cellStyle name="Normal 4 2 4 3 5 2 5" xfId="31059" xr:uid="{00000000-0005-0000-0000-0000E1730000}"/>
    <cellStyle name="Normal 4 2 4 3 5 3" xfId="10867" xr:uid="{00000000-0005-0000-0000-0000E2730000}"/>
    <cellStyle name="Normal 4 2 4 3 5 3 2" xfId="24301" xr:uid="{00000000-0005-0000-0000-0000E3730000}"/>
    <cellStyle name="Normal 4 2 4 3 5 3 2 2" xfId="51213" xr:uid="{00000000-0005-0000-0000-0000E4730000}"/>
    <cellStyle name="Normal 4 2 4 3 5 3 3" xfId="37779" xr:uid="{00000000-0005-0000-0000-0000E5730000}"/>
    <cellStyle name="Normal 4 2 4 3 5 4" xfId="6389" xr:uid="{00000000-0005-0000-0000-0000E6730000}"/>
    <cellStyle name="Normal 4 2 4 3 5 4 2" xfId="19823" xr:uid="{00000000-0005-0000-0000-0000E7730000}"/>
    <cellStyle name="Normal 4 2 4 3 5 4 2 2" xfId="46735" xr:uid="{00000000-0005-0000-0000-0000E8730000}"/>
    <cellStyle name="Normal 4 2 4 3 5 4 3" xfId="33301" xr:uid="{00000000-0005-0000-0000-0000E9730000}"/>
    <cellStyle name="Normal 4 2 4 3 5 5" xfId="15344" xr:uid="{00000000-0005-0000-0000-0000EA730000}"/>
    <cellStyle name="Normal 4 2 4 3 5 5 2" xfId="42256" xr:uid="{00000000-0005-0000-0000-0000EB730000}"/>
    <cellStyle name="Normal 4 2 4 3 5 6" xfId="28822" xr:uid="{00000000-0005-0000-0000-0000EC730000}"/>
    <cellStyle name="Normal 4 2 4 3 6" xfId="3029" xr:uid="{00000000-0005-0000-0000-0000ED730000}"/>
    <cellStyle name="Normal 4 2 4 3 6 2" xfId="11986" xr:uid="{00000000-0005-0000-0000-0000EE730000}"/>
    <cellStyle name="Normal 4 2 4 3 6 2 2" xfId="25420" xr:uid="{00000000-0005-0000-0000-0000EF730000}"/>
    <cellStyle name="Normal 4 2 4 3 6 2 2 2" xfId="52332" xr:uid="{00000000-0005-0000-0000-0000F0730000}"/>
    <cellStyle name="Normal 4 2 4 3 6 2 3" xfId="38898" xr:uid="{00000000-0005-0000-0000-0000F1730000}"/>
    <cellStyle name="Normal 4 2 4 3 6 3" xfId="7508" xr:uid="{00000000-0005-0000-0000-0000F2730000}"/>
    <cellStyle name="Normal 4 2 4 3 6 3 2" xfId="20942" xr:uid="{00000000-0005-0000-0000-0000F3730000}"/>
    <cellStyle name="Normal 4 2 4 3 6 3 2 2" xfId="47854" xr:uid="{00000000-0005-0000-0000-0000F4730000}"/>
    <cellStyle name="Normal 4 2 4 3 6 3 3" xfId="34420" xr:uid="{00000000-0005-0000-0000-0000F5730000}"/>
    <cellStyle name="Normal 4 2 4 3 6 4" xfId="16463" xr:uid="{00000000-0005-0000-0000-0000F6730000}"/>
    <cellStyle name="Normal 4 2 4 3 6 4 2" xfId="43375" xr:uid="{00000000-0005-0000-0000-0000F7730000}"/>
    <cellStyle name="Normal 4 2 4 3 6 5" xfId="29941" xr:uid="{00000000-0005-0000-0000-0000F8730000}"/>
    <cellStyle name="Normal 4 2 4 3 7" xfId="9749" xr:uid="{00000000-0005-0000-0000-0000F9730000}"/>
    <cellStyle name="Normal 4 2 4 3 7 2" xfId="23183" xr:uid="{00000000-0005-0000-0000-0000FA730000}"/>
    <cellStyle name="Normal 4 2 4 3 7 2 2" xfId="50095" xr:uid="{00000000-0005-0000-0000-0000FB730000}"/>
    <cellStyle name="Normal 4 2 4 3 7 3" xfId="36661" xr:uid="{00000000-0005-0000-0000-0000FC730000}"/>
    <cellStyle name="Normal 4 2 4 3 8" xfId="5271" xr:uid="{00000000-0005-0000-0000-0000FD730000}"/>
    <cellStyle name="Normal 4 2 4 3 8 2" xfId="18705" xr:uid="{00000000-0005-0000-0000-0000FE730000}"/>
    <cellStyle name="Normal 4 2 4 3 8 2 2" xfId="45617" xr:uid="{00000000-0005-0000-0000-0000FF730000}"/>
    <cellStyle name="Normal 4 2 4 3 8 3" xfId="32183" xr:uid="{00000000-0005-0000-0000-000000740000}"/>
    <cellStyle name="Normal 4 2 4 3 9" xfId="14226" xr:uid="{00000000-0005-0000-0000-000001740000}"/>
    <cellStyle name="Normal 4 2 4 3 9 2" xfId="41138" xr:uid="{00000000-0005-0000-0000-000002740000}"/>
    <cellStyle name="Normal 4 2 4 4" xfId="942" xr:uid="{00000000-0005-0000-0000-000003740000}"/>
    <cellStyle name="Normal 4 2 4 4 2" xfId="1613" xr:uid="{00000000-0005-0000-0000-000004740000}"/>
    <cellStyle name="Normal 4 2 4 4 2 2" xfId="2731" xr:uid="{00000000-0005-0000-0000-000005740000}"/>
    <cellStyle name="Normal 4 2 4 4 2 2 2" xfId="4968" xr:uid="{00000000-0005-0000-0000-000006740000}"/>
    <cellStyle name="Normal 4 2 4 4 2 2 2 2" xfId="13925" xr:uid="{00000000-0005-0000-0000-000007740000}"/>
    <cellStyle name="Normal 4 2 4 4 2 2 2 2 2" xfId="27359" xr:uid="{00000000-0005-0000-0000-000008740000}"/>
    <cellStyle name="Normal 4 2 4 4 2 2 2 2 2 2" xfId="54271" xr:uid="{00000000-0005-0000-0000-000009740000}"/>
    <cellStyle name="Normal 4 2 4 4 2 2 2 2 3" xfId="40837" xr:uid="{00000000-0005-0000-0000-00000A740000}"/>
    <cellStyle name="Normal 4 2 4 4 2 2 2 3" xfId="9447" xr:uid="{00000000-0005-0000-0000-00000B740000}"/>
    <cellStyle name="Normal 4 2 4 4 2 2 2 3 2" xfId="22881" xr:uid="{00000000-0005-0000-0000-00000C740000}"/>
    <cellStyle name="Normal 4 2 4 4 2 2 2 3 2 2" xfId="49793" xr:uid="{00000000-0005-0000-0000-00000D740000}"/>
    <cellStyle name="Normal 4 2 4 4 2 2 2 3 3" xfId="36359" xr:uid="{00000000-0005-0000-0000-00000E740000}"/>
    <cellStyle name="Normal 4 2 4 4 2 2 2 4" xfId="18402" xr:uid="{00000000-0005-0000-0000-00000F740000}"/>
    <cellStyle name="Normal 4 2 4 4 2 2 2 4 2" xfId="45314" xr:uid="{00000000-0005-0000-0000-000010740000}"/>
    <cellStyle name="Normal 4 2 4 4 2 2 2 5" xfId="31880" xr:uid="{00000000-0005-0000-0000-000011740000}"/>
    <cellStyle name="Normal 4 2 4 4 2 2 3" xfId="11688" xr:uid="{00000000-0005-0000-0000-000012740000}"/>
    <cellStyle name="Normal 4 2 4 4 2 2 3 2" xfId="25122" xr:uid="{00000000-0005-0000-0000-000013740000}"/>
    <cellStyle name="Normal 4 2 4 4 2 2 3 2 2" xfId="52034" xr:uid="{00000000-0005-0000-0000-000014740000}"/>
    <cellStyle name="Normal 4 2 4 4 2 2 3 3" xfId="38600" xr:uid="{00000000-0005-0000-0000-000015740000}"/>
    <cellStyle name="Normal 4 2 4 4 2 2 4" xfId="7210" xr:uid="{00000000-0005-0000-0000-000016740000}"/>
    <cellStyle name="Normal 4 2 4 4 2 2 4 2" xfId="20644" xr:uid="{00000000-0005-0000-0000-000017740000}"/>
    <cellStyle name="Normal 4 2 4 4 2 2 4 2 2" xfId="47556" xr:uid="{00000000-0005-0000-0000-000018740000}"/>
    <cellStyle name="Normal 4 2 4 4 2 2 4 3" xfId="34122" xr:uid="{00000000-0005-0000-0000-000019740000}"/>
    <cellStyle name="Normal 4 2 4 4 2 2 5" xfId="16165" xr:uid="{00000000-0005-0000-0000-00001A740000}"/>
    <cellStyle name="Normal 4 2 4 4 2 2 5 2" xfId="43077" xr:uid="{00000000-0005-0000-0000-00001B740000}"/>
    <cellStyle name="Normal 4 2 4 4 2 2 6" xfId="29643" xr:uid="{00000000-0005-0000-0000-00001C740000}"/>
    <cellStyle name="Normal 4 2 4 4 2 3" xfId="3850" xr:uid="{00000000-0005-0000-0000-00001D740000}"/>
    <cellStyle name="Normal 4 2 4 4 2 3 2" xfId="12807" xr:uid="{00000000-0005-0000-0000-00001E740000}"/>
    <cellStyle name="Normal 4 2 4 4 2 3 2 2" xfId="26241" xr:uid="{00000000-0005-0000-0000-00001F740000}"/>
    <cellStyle name="Normal 4 2 4 4 2 3 2 2 2" xfId="53153" xr:uid="{00000000-0005-0000-0000-000020740000}"/>
    <cellStyle name="Normal 4 2 4 4 2 3 2 3" xfId="39719" xr:uid="{00000000-0005-0000-0000-000021740000}"/>
    <cellStyle name="Normal 4 2 4 4 2 3 3" xfId="8329" xr:uid="{00000000-0005-0000-0000-000022740000}"/>
    <cellStyle name="Normal 4 2 4 4 2 3 3 2" xfId="21763" xr:uid="{00000000-0005-0000-0000-000023740000}"/>
    <cellStyle name="Normal 4 2 4 4 2 3 3 2 2" xfId="48675" xr:uid="{00000000-0005-0000-0000-000024740000}"/>
    <cellStyle name="Normal 4 2 4 4 2 3 3 3" xfId="35241" xr:uid="{00000000-0005-0000-0000-000025740000}"/>
    <cellStyle name="Normal 4 2 4 4 2 3 4" xfId="17284" xr:uid="{00000000-0005-0000-0000-000026740000}"/>
    <cellStyle name="Normal 4 2 4 4 2 3 4 2" xfId="44196" xr:uid="{00000000-0005-0000-0000-000027740000}"/>
    <cellStyle name="Normal 4 2 4 4 2 3 5" xfId="30762" xr:uid="{00000000-0005-0000-0000-000028740000}"/>
    <cellStyle name="Normal 4 2 4 4 2 4" xfId="10570" xr:uid="{00000000-0005-0000-0000-000029740000}"/>
    <cellStyle name="Normal 4 2 4 4 2 4 2" xfId="24004" xr:uid="{00000000-0005-0000-0000-00002A740000}"/>
    <cellStyle name="Normal 4 2 4 4 2 4 2 2" xfId="50916" xr:uid="{00000000-0005-0000-0000-00002B740000}"/>
    <cellStyle name="Normal 4 2 4 4 2 4 3" xfId="37482" xr:uid="{00000000-0005-0000-0000-00002C740000}"/>
    <cellStyle name="Normal 4 2 4 4 2 5" xfId="6092" xr:uid="{00000000-0005-0000-0000-00002D740000}"/>
    <cellStyle name="Normal 4 2 4 4 2 5 2" xfId="19526" xr:uid="{00000000-0005-0000-0000-00002E740000}"/>
    <cellStyle name="Normal 4 2 4 4 2 5 2 2" xfId="46438" xr:uid="{00000000-0005-0000-0000-00002F740000}"/>
    <cellStyle name="Normal 4 2 4 4 2 5 3" xfId="33004" xr:uid="{00000000-0005-0000-0000-000030740000}"/>
    <cellStyle name="Normal 4 2 4 4 2 6" xfId="15047" xr:uid="{00000000-0005-0000-0000-000031740000}"/>
    <cellStyle name="Normal 4 2 4 4 2 6 2" xfId="41959" xr:uid="{00000000-0005-0000-0000-000032740000}"/>
    <cellStyle name="Normal 4 2 4 4 2 7" xfId="28525" xr:uid="{00000000-0005-0000-0000-000033740000}"/>
    <cellStyle name="Normal 4 2 4 4 3" xfId="2061" xr:uid="{00000000-0005-0000-0000-000034740000}"/>
    <cellStyle name="Normal 4 2 4 4 3 2" xfId="4298" xr:uid="{00000000-0005-0000-0000-000035740000}"/>
    <cellStyle name="Normal 4 2 4 4 3 2 2" xfId="13255" xr:uid="{00000000-0005-0000-0000-000036740000}"/>
    <cellStyle name="Normal 4 2 4 4 3 2 2 2" xfId="26689" xr:uid="{00000000-0005-0000-0000-000037740000}"/>
    <cellStyle name="Normal 4 2 4 4 3 2 2 2 2" xfId="53601" xr:uid="{00000000-0005-0000-0000-000038740000}"/>
    <cellStyle name="Normal 4 2 4 4 3 2 2 3" xfId="40167" xr:uid="{00000000-0005-0000-0000-000039740000}"/>
    <cellStyle name="Normal 4 2 4 4 3 2 3" xfId="8777" xr:uid="{00000000-0005-0000-0000-00003A740000}"/>
    <cellStyle name="Normal 4 2 4 4 3 2 3 2" xfId="22211" xr:uid="{00000000-0005-0000-0000-00003B740000}"/>
    <cellStyle name="Normal 4 2 4 4 3 2 3 2 2" xfId="49123" xr:uid="{00000000-0005-0000-0000-00003C740000}"/>
    <cellStyle name="Normal 4 2 4 4 3 2 3 3" xfId="35689" xr:uid="{00000000-0005-0000-0000-00003D740000}"/>
    <cellStyle name="Normal 4 2 4 4 3 2 4" xfId="17732" xr:uid="{00000000-0005-0000-0000-00003E740000}"/>
    <cellStyle name="Normal 4 2 4 4 3 2 4 2" xfId="44644" xr:uid="{00000000-0005-0000-0000-00003F740000}"/>
    <cellStyle name="Normal 4 2 4 4 3 2 5" xfId="31210" xr:uid="{00000000-0005-0000-0000-000040740000}"/>
    <cellStyle name="Normal 4 2 4 4 3 3" xfId="11018" xr:uid="{00000000-0005-0000-0000-000041740000}"/>
    <cellStyle name="Normal 4 2 4 4 3 3 2" xfId="24452" xr:uid="{00000000-0005-0000-0000-000042740000}"/>
    <cellStyle name="Normal 4 2 4 4 3 3 2 2" xfId="51364" xr:uid="{00000000-0005-0000-0000-000043740000}"/>
    <cellStyle name="Normal 4 2 4 4 3 3 3" xfId="37930" xr:uid="{00000000-0005-0000-0000-000044740000}"/>
    <cellStyle name="Normal 4 2 4 4 3 4" xfId="6540" xr:uid="{00000000-0005-0000-0000-000045740000}"/>
    <cellStyle name="Normal 4 2 4 4 3 4 2" xfId="19974" xr:uid="{00000000-0005-0000-0000-000046740000}"/>
    <cellStyle name="Normal 4 2 4 4 3 4 2 2" xfId="46886" xr:uid="{00000000-0005-0000-0000-000047740000}"/>
    <cellStyle name="Normal 4 2 4 4 3 4 3" xfId="33452" xr:uid="{00000000-0005-0000-0000-000048740000}"/>
    <cellStyle name="Normal 4 2 4 4 3 5" xfId="15495" xr:uid="{00000000-0005-0000-0000-000049740000}"/>
    <cellStyle name="Normal 4 2 4 4 3 5 2" xfId="42407" xr:uid="{00000000-0005-0000-0000-00004A740000}"/>
    <cellStyle name="Normal 4 2 4 4 3 6" xfId="28973" xr:uid="{00000000-0005-0000-0000-00004B740000}"/>
    <cellStyle name="Normal 4 2 4 4 4" xfId="3180" xr:uid="{00000000-0005-0000-0000-00004C740000}"/>
    <cellStyle name="Normal 4 2 4 4 4 2" xfId="12137" xr:uid="{00000000-0005-0000-0000-00004D740000}"/>
    <cellStyle name="Normal 4 2 4 4 4 2 2" xfId="25571" xr:uid="{00000000-0005-0000-0000-00004E740000}"/>
    <cellStyle name="Normal 4 2 4 4 4 2 2 2" xfId="52483" xr:uid="{00000000-0005-0000-0000-00004F740000}"/>
    <cellStyle name="Normal 4 2 4 4 4 2 3" xfId="39049" xr:uid="{00000000-0005-0000-0000-000050740000}"/>
    <cellStyle name="Normal 4 2 4 4 4 3" xfId="7659" xr:uid="{00000000-0005-0000-0000-000051740000}"/>
    <cellStyle name="Normal 4 2 4 4 4 3 2" xfId="21093" xr:uid="{00000000-0005-0000-0000-000052740000}"/>
    <cellStyle name="Normal 4 2 4 4 4 3 2 2" xfId="48005" xr:uid="{00000000-0005-0000-0000-000053740000}"/>
    <cellStyle name="Normal 4 2 4 4 4 3 3" xfId="34571" xr:uid="{00000000-0005-0000-0000-000054740000}"/>
    <cellStyle name="Normal 4 2 4 4 4 4" xfId="16614" xr:uid="{00000000-0005-0000-0000-000055740000}"/>
    <cellStyle name="Normal 4 2 4 4 4 4 2" xfId="43526" xr:uid="{00000000-0005-0000-0000-000056740000}"/>
    <cellStyle name="Normal 4 2 4 4 4 5" xfId="30092" xr:uid="{00000000-0005-0000-0000-000057740000}"/>
    <cellStyle name="Normal 4 2 4 4 5" xfId="9900" xr:uid="{00000000-0005-0000-0000-000058740000}"/>
    <cellStyle name="Normal 4 2 4 4 5 2" xfId="23334" xr:uid="{00000000-0005-0000-0000-000059740000}"/>
    <cellStyle name="Normal 4 2 4 4 5 2 2" xfId="50246" xr:uid="{00000000-0005-0000-0000-00005A740000}"/>
    <cellStyle name="Normal 4 2 4 4 5 3" xfId="36812" xr:uid="{00000000-0005-0000-0000-00005B740000}"/>
    <cellStyle name="Normal 4 2 4 4 6" xfId="5422" xr:uid="{00000000-0005-0000-0000-00005C740000}"/>
    <cellStyle name="Normal 4 2 4 4 6 2" xfId="18856" xr:uid="{00000000-0005-0000-0000-00005D740000}"/>
    <cellStyle name="Normal 4 2 4 4 6 2 2" xfId="45768" xr:uid="{00000000-0005-0000-0000-00005E740000}"/>
    <cellStyle name="Normal 4 2 4 4 6 3" xfId="32334" xr:uid="{00000000-0005-0000-0000-00005F740000}"/>
    <cellStyle name="Normal 4 2 4 4 7" xfId="14377" xr:uid="{00000000-0005-0000-0000-000060740000}"/>
    <cellStyle name="Normal 4 2 4 4 7 2" xfId="41289" xr:uid="{00000000-0005-0000-0000-000061740000}"/>
    <cellStyle name="Normal 4 2 4 4 8" xfId="27855" xr:uid="{00000000-0005-0000-0000-000062740000}"/>
    <cellStyle name="Normal 4 2 4 5" xfId="1167" xr:uid="{00000000-0005-0000-0000-000063740000}"/>
    <cellStyle name="Normal 4 2 4 5 2" xfId="2285" xr:uid="{00000000-0005-0000-0000-000064740000}"/>
    <cellStyle name="Normal 4 2 4 5 2 2" xfId="4522" xr:uid="{00000000-0005-0000-0000-000065740000}"/>
    <cellStyle name="Normal 4 2 4 5 2 2 2" xfId="13479" xr:uid="{00000000-0005-0000-0000-000066740000}"/>
    <cellStyle name="Normal 4 2 4 5 2 2 2 2" xfId="26913" xr:uid="{00000000-0005-0000-0000-000067740000}"/>
    <cellStyle name="Normal 4 2 4 5 2 2 2 2 2" xfId="53825" xr:uid="{00000000-0005-0000-0000-000068740000}"/>
    <cellStyle name="Normal 4 2 4 5 2 2 2 3" xfId="40391" xr:uid="{00000000-0005-0000-0000-000069740000}"/>
    <cellStyle name="Normal 4 2 4 5 2 2 3" xfId="9001" xr:uid="{00000000-0005-0000-0000-00006A740000}"/>
    <cellStyle name="Normal 4 2 4 5 2 2 3 2" xfId="22435" xr:uid="{00000000-0005-0000-0000-00006B740000}"/>
    <cellStyle name="Normal 4 2 4 5 2 2 3 2 2" xfId="49347" xr:uid="{00000000-0005-0000-0000-00006C740000}"/>
    <cellStyle name="Normal 4 2 4 5 2 2 3 3" xfId="35913" xr:uid="{00000000-0005-0000-0000-00006D740000}"/>
    <cellStyle name="Normal 4 2 4 5 2 2 4" xfId="17956" xr:uid="{00000000-0005-0000-0000-00006E740000}"/>
    <cellStyle name="Normal 4 2 4 5 2 2 4 2" xfId="44868" xr:uid="{00000000-0005-0000-0000-00006F740000}"/>
    <cellStyle name="Normal 4 2 4 5 2 2 5" xfId="31434" xr:uid="{00000000-0005-0000-0000-000070740000}"/>
    <cellStyle name="Normal 4 2 4 5 2 3" xfId="11242" xr:uid="{00000000-0005-0000-0000-000071740000}"/>
    <cellStyle name="Normal 4 2 4 5 2 3 2" xfId="24676" xr:uid="{00000000-0005-0000-0000-000072740000}"/>
    <cellStyle name="Normal 4 2 4 5 2 3 2 2" xfId="51588" xr:uid="{00000000-0005-0000-0000-000073740000}"/>
    <cellStyle name="Normal 4 2 4 5 2 3 3" xfId="38154" xr:uid="{00000000-0005-0000-0000-000074740000}"/>
    <cellStyle name="Normal 4 2 4 5 2 4" xfId="6764" xr:uid="{00000000-0005-0000-0000-000075740000}"/>
    <cellStyle name="Normal 4 2 4 5 2 4 2" xfId="20198" xr:uid="{00000000-0005-0000-0000-000076740000}"/>
    <cellStyle name="Normal 4 2 4 5 2 4 2 2" xfId="47110" xr:uid="{00000000-0005-0000-0000-000077740000}"/>
    <cellStyle name="Normal 4 2 4 5 2 4 3" xfId="33676" xr:uid="{00000000-0005-0000-0000-000078740000}"/>
    <cellStyle name="Normal 4 2 4 5 2 5" xfId="15719" xr:uid="{00000000-0005-0000-0000-000079740000}"/>
    <cellStyle name="Normal 4 2 4 5 2 5 2" xfId="42631" xr:uid="{00000000-0005-0000-0000-00007A740000}"/>
    <cellStyle name="Normal 4 2 4 5 2 6" xfId="29197" xr:uid="{00000000-0005-0000-0000-00007B740000}"/>
    <cellStyle name="Normal 4 2 4 5 3" xfId="3404" xr:uid="{00000000-0005-0000-0000-00007C740000}"/>
    <cellStyle name="Normal 4 2 4 5 3 2" xfId="12361" xr:uid="{00000000-0005-0000-0000-00007D740000}"/>
    <cellStyle name="Normal 4 2 4 5 3 2 2" xfId="25795" xr:uid="{00000000-0005-0000-0000-00007E740000}"/>
    <cellStyle name="Normal 4 2 4 5 3 2 2 2" xfId="52707" xr:uid="{00000000-0005-0000-0000-00007F740000}"/>
    <cellStyle name="Normal 4 2 4 5 3 2 3" xfId="39273" xr:uid="{00000000-0005-0000-0000-000080740000}"/>
    <cellStyle name="Normal 4 2 4 5 3 3" xfId="7883" xr:uid="{00000000-0005-0000-0000-000081740000}"/>
    <cellStyle name="Normal 4 2 4 5 3 3 2" xfId="21317" xr:uid="{00000000-0005-0000-0000-000082740000}"/>
    <cellStyle name="Normal 4 2 4 5 3 3 2 2" xfId="48229" xr:uid="{00000000-0005-0000-0000-000083740000}"/>
    <cellStyle name="Normal 4 2 4 5 3 3 3" xfId="34795" xr:uid="{00000000-0005-0000-0000-000084740000}"/>
    <cellStyle name="Normal 4 2 4 5 3 4" xfId="16838" xr:uid="{00000000-0005-0000-0000-000085740000}"/>
    <cellStyle name="Normal 4 2 4 5 3 4 2" xfId="43750" xr:uid="{00000000-0005-0000-0000-000086740000}"/>
    <cellStyle name="Normal 4 2 4 5 3 5" xfId="30316" xr:uid="{00000000-0005-0000-0000-000087740000}"/>
    <cellStyle name="Normal 4 2 4 5 4" xfId="10124" xr:uid="{00000000-0005-0000-0000-000088740000}"/>
    <cellStyle name="Normal 4 2 4 5 4 2" xfId="23558" xr:uid="{00000000-0005-0000-0000-000089740000}"/>
    <cellStyle name="Normal 4 2 4 5 4 2 2" xfId="50470" xr:uid="{00000000-0005-0000-0000-00008A740000}"/>
    <cellStyle name="Normal 4 2 4 5 4 3" xfId="37036" xr:uid="{00000000-0005-0000-0000-00008B740000}"/>
    <cellStyle name="Normal 4 2 4 5 5" xfId="5646" xr:uid="{00000000-0005-0000-0000-00008C740000}"/>
    <cellStyle name="Normal 4 2 4 5 5 2" xfId="19080" xr:uid="{00000000-0005-0000-0000-00008D740000}"/>
    <cellStyle name="Normal 4 2 4 5 5 2 2" xfId="45992" xr:uid="{00000000-0005-0000-0000-00008E740000}"/>
    <cellStyle name="Normal 4 2 4 5 5 3" xfId="32558" xr:uid="{00000000-0005-0000-0000-00008F740000}"/>
    <cellStyle name="Normal 4 2 4 5 6" xfId="14601" xr:uid="{00000000-0005-0000-0000-000090740000}"/>
    <cellStyle name="Normal 4 2 4 5 6 2" xfId="41513" xr:uid="{00000000-0005-0000-0000-000091740000}"/>
    <cellStyle name="Normal 4 2 4 5 7" xfId="28079" xr:uid="{00000000-0005-0000-0000-000092740000}"/>
    <cellStyle name="Normal 4 2 4 6" xfId="1390" xr:uid="{00000000-0005-0000-0000-000093740000}"/>
    <cellStyle name="Normal 4 2 4 6 2" xfId="2508" xr:uid="{00000000-0005-0000-0000-000094740000}"/>
    <cellStyle name="Normal 4 2 4 6 2 2" xfId="4745" xr:uid="{00000000-0005-0000-0000-000095740000}"/>
    <cellStyle name="Normal 4 2 4 6 2 2 2" xfId="13702" xr:uid="{00000000-0005-0000-0000-000096740000}"/>
    <cellStyle name="Normal 4 2 4 6 2 2 2 2" xfId="27136" xr:uid="{00000000-0005-0000-0000-000097740000}"/>
    <cellStyle name="Normal 4 2 4 6 2 2 2 2 2" xfId="54048" xr:uid="{00000000-0005-0000-0000-000098740000}"/>
    <cellStyle name="Normal 4 2 4 6 2 2 2 3" xfId="40614" xr:uid="{00000000-0005-0000-0000-000099740000}"/>
    <cellStyle name="Normal 4 2 4 6 2 2 3" xfId="9224" xr:uid="{00000000-0005-0000-0000-00009A740000}"/>
    <cellStyle name="Normal 4 2 4 6 2 2 3 2" xfId="22658" xr:uid="{00000000-0005-0000-0000-00009B740000}"/>
    <cellStyle name="Normal 4 2 4 6 2 2 3 2 2" xfId="49570" xr:uid="{00000000-0005-0000-0000-00009C740000}"/>
    <cellStyle name="Normal 4 2 4 6 2 2 3 3" xfId="36136" xr:uid="{00000000-0005-0000-0000-00009D740000}"/>
    <cellStyle name="Normal 4 2 4 6 2 2 4" xfId="18179" xr:uid="{00000000-0005-0000-0000-00009E740000}"/>
    <cellStyle name="Normal 4 2 4 6 2 2 4 2" xfId="45091" xr:uid="{00000000-0005-0000-0000-00009F740000}"/>
    <cellStyle name="Normal 4 2 4 6 2 2 5" xfId="31657" xr:uid="{00000000-0005-0000-0000-0000A0740000}"/>
    <cellStyle name="Normal 4 2 4 6 2 3" xfId="11465" xr:uid="{00000000-0005-0000-0000-0000A1740000}"/>
    <cellStyle name="Normal 4 2 4 6 2 3 2" xfId="24899" xr:uid="{00000000-0005-0000-0000-0000A2740000}"/>
    <cellStyle name="Normal 4 2 4 6 2 3 2 2" xfId="51811" xr:uid="{00000000-0005-0000-0000-0000A3740000}"/>
    <cellStyle name="Normal 4 2 4 6 2 3 3" xfId="38377" xr:uid="{00000000-0005-0000-0000-0000A4740000}"/>
    <cellStyle name="Normal 4 2 4 6 2 4" xfId="6987" xr:uid="{00000000-0005-0000-0000-0000A5740000}"/>
    <cellStyle name="Normal 4 2 4 6 2 4 2" xfId="20421" xr:uid="{00000000-0005-0000-0000-0000A6740000}"/>
    <cellStyle name="Normal 4 2 4 6 2 4 2 2" xfId="47333" xr:uid="{00000000-0005-0000-0000-0000A7740000}"/>
    <cellStyle name="Normal 4 2 4 6 2 4 3" xfId="33899" xr:uid="{00000000-0005-0000-0000-0000A8740000}"/>
    <cellStyle name="Normal 4 2 4 6 2 5" xfId="15942" xr:uid="{00000000-0005-0000-0000-0000A9740000}"/>
    <cellStyle name="Normal 4 2 4 6 2 5 2" xfId="42854" xr:uid="{00000000-0005-0000-0000-0000AA740000}"/>
    <cellStyle name="Normal 4 2 4 6 2 6" xfId="29420" xr:uid="{00000000-0005-0000-0000-0000AB740000}"/>
    <cellStyle name="Normal 4 2 4 6 3" xfId="3627" xr:uid="{00000000-0005-0000-0000-0000AC740000}"/>
    <cellStyle name="Normal 4 2 4 6 3 2" xfId="12584" xr:uid="{00000000-0005-0000-0000-0000AD740000}"/>
    <cellStyle name="Normal 4 2 4 6 3 2 2" xfId="26018" xr:uid="{00000000-0005-0000-0000-0000AE740000}"/>
    <cellStyle name="Normal 4 2 4 6 3 2 2 2" xfId="52930" xr:uid="{00000000-0005-0000-0000-0000AF740000}"/>
    <cellStyle name="Normal 4 2 4 6 3 2 3" xfId="39496" xr:uid="{00000000-0005-0000-0000-0000B0740000}"/>
    <cellStyle name="Normal 4 2 4 6 3 3" xfId="8106" xr:uid="{00000000-0005-0000-0000-0000B1740000}"/>
    <cellStyle name="Normal 4 2 4 6 3 3 2" xfId="21540" xr:uid="{00000000-0005-0000-0000-0000B2740000}"/>
    <cellStyle name="Normal 4 2 4 6 3 3 2 2" xfId="48452" xr:uid="{00000000-0005-0000-0000-0000B3740000}"/>
    <cellStyle name="Normal 4 2 4 6 3 3 3" xfId="35018" xr:uid="{00000000-0005-0000-0000-0000B4740000}"/>
    <cellStyle name="Normal 4 2 4 6 3 4" xfId="17061" xr:uid="{00000000-0005-0000-0000-0000B5740000}"/>
    <cellStyle name="Normal 4 2 4 6 3 4 2" xfId="43973" xr:uid="{00000000-0005-0000-0000-0000B6740000}"/>
    <cellStyle name="Normal 4 2 4 6 3 5" xfId="30539" xr:uid="{00000000-0005-0000-0000-0000B7740000}"/>
    <cellStyle name="Normal 4 2 4 6 4" xfId="10347" xr:uid="{00000000-0005-0000-0000-0000B8740000}"/>
    <cellStyle name="Normal 4 2 4 6 4 2" xfId="23781" xr:uid="{00000000-0005-0000-0000-0000B9740000}"/>
    <cellStyle name="Normal 4 2 4 6 4 2 2" xfId="50693" xr:uid="{00000000-0005-0000-0000-0000BA740000}"/>
    <cellStyle name="Normal 4 2 4 6 4 3" xfId="37259" xr:uid="{00000000-0005-0000-0000-0000BB740000}"/>
    <cellStyle name="Normal 4 2 4 6 5" xfId="5869" xr:uid="{00000000-0005-0000-0000-0000BC740000}"/>
    <cellStyle name="Normal 4 2 4 6 5 2" xfId="19303" xr:uid="{00000000-0005-0000-0000-0000BD740000}"/>
    <cellStyle name="Normal 4 2 4 6 5 2 2" xfId="46215" xr:uid="{00000000-0005-0000-0000-0000BE740000}"/>
    <cellStyle name="Normal 4 2 4 6 5 3" xfId="32781" xr:uid="{00000000-0005-0000-0000-0000BF740000}"/>
    <cellStyle name="Normal 4 2 4 6 6" xfId="14824" xr:uid="{00000000-0005-0000-0000-0000C0740000}"/>
    <cellStyle name="Normal 4 2 4 6 6 2" xfId="41736" xr:uid="{00000000-0005-0000-0000-0000C1740000}"/>
    <cellStyle name="Normal 4 2 4 6 7" xfId="28302" xr:uid="{00000000-0005-0000-0000-0000C2740000}"/>
    <cellStyle name="Normal 4 2 4 7" xfId="1838" xr:uid="{00000000-0005-0000-0000-0000C3740000}"/>
    <cellStyle name="Normal 4 2 4 7 2" xfId="4075" xr:uid="{00000000-0005-0000-0000-0000C4740000}"/>
    <cellStyle name="Normal 4 2 4 7 2 2" xfId="13032" xr:uid="{00000000-0005-0000-0000-0000C5740000}"/>
    <cellStyle name="Normal 4 2 4 7 2 2 2" xfId="26466" xr:uid="{00000000-0005-0000-0000-0000C6740000}"/>
    <cellStyle name="Normal 4 2 4 7 2 2 2 2" xfId="53378" xr:uid="{00000000-0005-0000-0000-0000C7740000}"/>
    <cellStyle name="Normal 4 2 4 7 2 2 3" xfId="39944" xr:uid="{00000000-0005-0000-0000-0000C8740000}"/>
    <cellStyle name="Normal 4 2 4 7 2 3" xfId="8554" xr:uid="{00000000-0005-0000-0000-0000C9740000}"/>
    <cellStyle name="Normal 4 2 4 7 2 3 2" xfId="21988" xr:uid="{00000000-0005-0000-0000-0000CA740000}"/>
    <cellStyle name="Normal 4 2 4 7 2 3 2 2" xfId="48900" xr:uid="{00000000-0005-0000-0000-0000CB740000}"/>
    <cellStyle name="Normal 4 2 4 7 2 3 3" xfId="35466" xr:uid="{00000000-0005-0000-0000-0000CC740000}"/>
    <cellStyle name="Normal 4 2 4 7 2 4" xfId="17509" xr:uid="{00000000-0005-0000-0000-0000CD740000}"/>
    <cellStyle name="Normal 4 2 4 7 2 4 2" xfId="44421" xr:uid="{00000000-0005-0000-0000-0000CE740000}"/>
    <cellStyle name="Normal 4 2 4 7 2 5" xfId="30987" xr:uid="{00000000-0005-0000-0000-0000CF740000}"/>
    <cellStyle name="Normal 4 2 4 7 3" xfId="10795" xr:uid="{00000000-0005-0000-0000-0000D0740000}"/>
    <cellStyle name="Normal 4 2 4 7 3 2" xfId="24229" xr:uid="{00000000-0005-0000-0000-0000D1740000}"/>
    <cellStyle name="Normal 4 2 4 7 3 2 2" xfId="51141" xr:uid="{00000000-0005-0000-0000-0000D2740000}"/>
    <cellStyle name="Normal 4 2 4 7 3 3" xfId="37707" xr:uid="{00000000-0005-0000-0000-0000D3740000}"/>
    <cellStyle name="Normal 4 2 4 7 4" xfId="6317" xr:uid="{00000000-0005-0000-0000-0000D4740000}"/>
    <cellStyle name="Normal 4 2 4 7 4 2" xfId="19751" xr:uid="{00000000-0005-0000-0000-0000D5740000}"/>
    <cellStyle name="Normal 4 2 4 7 4 2 2" xfId="46663" xr:uid="{00000000-0005-0000-0000-0000D6740000}"/>
    <cellStyle name="Normal 4 2 4 7 4 3" xfId="33229" xr:uid="{00000000-0005-0000-0000-0000D7740000}"/>
    <cellStyle name="Normal 4 2 4 7 5" xfId="15272" xr:uid="{00000000-0005-0000-0000-0000D8740000}"/>
    <cellStyle name="Normal 4 2 4 7 5 2" xfId="42184" xr:uid="{00000000-0005-0000-0000-0000D9740000}"/>
    <cellStyle name="Normal 4 2 4 7 6" xfId="28750" xr:uid="{00000000-0005-0000-0000-0000DA740000}"/>
    <cellStyle name="Normal 4 2 4 8" xfId="2957" xr:uid="{00000000-0005-0000-0000-0000DB740000}"/>
    <cellStyle name="Normal 4 2 4 8 2" xfId="11914" xr:uid="{00000000-0005-0000-0000-0000DC740000}"/>
    <cellStyle name="Normal 4 2 4 8 2 2" xfId="25348" xr:uid="{00000000-0005-0000-0000-0000DD740000}"/>
    <cellStyle name="Normal 4 2 4 8 2 2 2" xfId="52260" xr:uid="{00000000-0005-0000-0000-0000DE740000}"/>
    <cellStyle name="Normal 4 2 4 8 2 3" xfId="38826" xr:uid="{00000000-0005-0000-0000-0000DF740000}"/>
    <cellStyle name="Normal 4 2 4 8 3" xfId="7436" xr:uid="{00000000-0005-0000-0000-0000E0740000}"/>
    <cellStyle name="Normal 4 2 4 8 3 2" xfId="20870" xr:uid="{00000000-0005-0000-0000-0000E1740000}"/>
    <cellStyle name="Normal 4 2 4 8 3 2 2" xfId="47782" xr:uid="{00000000-0005-0000-0000-0000E2740000}"/>
    <cellStyle name="Normal 4 2 4 8 3 3" xfId="34348" xr:uid="{00000000-0005-0000-0000-0000E3740000}"/>
    <cellStyle name="Normal 4 2 4 8 4" xfId="16391" xr:uid="{00000000-0005-0000-0000-0000E4740000}"/>
    <cellStyle name="Normal 4 2 4 8 4 2" xfId="43303" xr:uid="{00000000-0005-0000-0000-0000E5740000}"/>
    <cellStyle name="Normal 4 2 4 8 5" xfId="29869" xr:uid="{00000000-0005-0000-0000-0000E6740000}"/>
    <cellStyle name="Normal 4 2 4 9" xfId="9677" xr:uid="{00000000-0005-0000-0000-0000E7740000}"/>
    <cellStyle name="Normal 4 2 4 9 2" xfId="23111" xr:uid="{00000000-0005-0000-0000-0000E8740000}"/>
    <cellStyle name="Normal 4 2 4 9 2 2" xfId="50023" xr:uid="{00000000-0005-0000-0000-0000E9740000}"/>
    <cellStyle name="Normal 4 2 4 9 3" xfId="36589" xr:uid="{00000000-0005-0000-0000-0000EA740000}"/>
    <cellStyle name="Normal 4 2 5" xfId="699" xr:uid="{00000000-0005-0000-0000-0000EB740000}"/>
    <cellStyle name="Normal 4 2 5 10" xfId="5224" xr:uid="{00000000-0005-0000-0000-0000EC740000}"/>
    <cellStyle name="Normal 4 2 5 10 2" xfId="18658" xr:uid="{00000000-0005-0000-0000-0000ED740000}"/>
    <cellStyle name="Normal 4 2 5 10 2 2" xfId="45570" xr:uid="{00000000-0005-0000-0000-0000EE740000}"/>
    <cellStyle name="Normal 4 2 5 10 3" xfId="32136" xr:uid="{00000000-0005-0000-0000-0000EF740000}"/>
    <cellStyle name="Normal 4 2 5 11" xfId="14179" xr:uid="{00000000-0005-0000-0000-0000F0740000}"/>
    <cellStyle name="Normal 4 2 5 11 2" xfId="41091" xr:uid="{00000000-0005-0000-0000-0000F1740000}"/>
    <cellStyle name="Normal 4 2 5 12" xfId="27657" xr:uid="{00000000-0005-0000-0000-0000F2740000}"/>
    <cellStyle name="Normal 4 2 5 2" xfId="843" xr:uid="{00000000-0005-0000-0000-0000F3740000}"/>
    <cellStyle name="Normal 4 2 5 2 10" xfId="27801" xr:uid="{00000000-0005-0000-0000-0000F4740000}"/>
    <cellStyle name="Normal 4 2 5 2 2" xfId="1111" xr:uid="{00000000-0005-0000-0000-0000F5740000}"/>
    <cellStyle name="Normal 4 2 5 2 2 2" xfId="1782" xr:uid="{00000000-0005-0000-0000-0000F6740000}"/>
    <cellStyle name="Normal 4 2 5 2 2 2 2" xfId="2900" xr:uid="{00000000-0005-0000-0000-0000F7740000}"/>
    <cellStyle name="Normal 4 2 5 2 2 2 2 2" xfId="5137" xr:uid="{00000000-0005-0000-0000-0000F8740000}"/>
    <cellStyle name="Normal 4 2 5 2 2 2 2 2 2" xfId="14094" xr:uid="{00000000-0005-0000-0000-0000F9740000}"/>
    <cellStyle name="Normal 4 2 5 2 2 2 2 2 2 2" xfId="27528" xr:uid="{00000000-0005-0000-0000-0000FA740000}"/>
    <cellStyle name="Normal 4 2 5 2 2 2 2 2 2 2 2" xfId="54440" xr:uid="{00000000-0005-0000-0000-0000FB740000}"/>
    <cellStyle name="Normal 4 2 5 2 2 2 2 2 2 3" xfId="41006" xr:uid="{00000000-0005-0000-0000-0000FC740000}"/>
    <cellStyle name="Normal 4 2 5 2 2 2 2 2 3" xfId="9616" xr:uid="{00000000-0005-0000-0000-0000FD740000}"/>
    <cellStyle name="Normal 4 2 5 2 2 2 2 2 3 2" xfId="23050" xr:uid="{00000000-0005-0000-0000-0000FE740000}"/>
    <cellStyle name="Normal 4 2 5 2 2 2 2 2 3 2 2" xfId="49962" xr:uid="{00000000-0005-0000-0000-0000FF740000}"/>
    <cellStyle name="Normal 4 2 5 2 2 2 2 2 3 3" xfId="36528" xr:uid="{00000000-0005-0000-0000-000000750000}"/>
    <cellStyle name="Normal 4 2 5 2 2 2 2 2 4" xfId="18571" xr:uid="{00000000-0005-0000-0000-000001750000}"/>
    <cellStyle name="Normal 4 2 5 2 2 2 2 2 4 2" xfId="45483" xr:uid="{00000000-0005-0000-0000-000002750000}"/>
    <cellStyle name="Normal 4 2 5 2 2 2 2 2 5" xfId="32049" xr:uid="{00000000-0005-0000-0000-000003750000}"/>
    <cellStyle name="Normal 4 2 5 2 2 2 2 3" xfId="11857" xr:uid="{00000000-0005-0000-0000-000004750000}"/>
    <cellStyle name="Normal 4 2 5 2 2 2 2 3 2" xfId="25291" xr:uid="{00000000-0005-0000-0000-000005750000}"/>
    <cellStyle name="Normal 4 2 5 2 2 2 2 3 2 2" xfId="52203" xr:uid="{00000000-0005-0000-0000-000006750000}"/>
    <cellStyle name="Normal 4 2 5 2 2 2 2 3 3" xfId="38769" xr:uid="{00000000-0005-0000-0000-000007750000}"/>
    <cellStyle name="Normal 4 2 5 2 2 2 2 4" xfId="7379" xr:uid="{00000000-0005-0000-0000-000008750000}"/>
    <cellStyle name="Normal 4 2 5 2 2 2 2 4 2" xfId="20813" xr:uid="{00000000-0005-0000-0000-000009750000}"/>
    <cellStyle name="Normal 4 2 5 2 2 2 2 4 2 2" xfId="47725" xr:uid="{00000000-0005-0000-0000-00000A750000}"/>
    <cellStyle name="Normal 4 2 5 2 2 2 2 4 3" xfId="34291" xr:uid="{00000000-0005-0000-0000-00000B750000}"/>
    <cellStyle name="Normal 4 2 5 2 2 2 2 5" xfId="16334" xr:uid="{00000000-0005-0000-0000-00000C750000}"/>
    <cellStyle name="Normal 4 2 5 2 2 2 2 5 2" xfId="43246" xr:uid="{00000000-0005-0000-0000-00000D750000}"/>
    <cellStyle name="Normal 4 2 5 2 2 2 2 6" xfId="29812" xr:uid="{00000000-0005-0000-0000-00000E750000}"/>
    <cellStyle name="Normal 4 2 5 2 2 2 3" xfId="4019" xr:uid="{00000000-0005-0000-0000-00000F750000}"/>
    <cellStyle name="Normal 4 2 5 2 2 2 3 2" xfId="12976" xr:uid="{00000000-0005-0000-0000-000010750000}"/>
    <cellStyle name="Normal 4 2 5 2 2 2 3 2 2" xfId="26410" xr:uid="{00000000-0005-0000-0000-000011750000}"/>
    <cellStyle name="Normal 4 2 5 2 2 2 3 2 2 2" xfId="53322" xr:uid="{00000000-0005-0000-0000-000012750000}"/>
    <cellStyle name="Normal 4 2 5 2 2 2 3 2 3" xfId="39888" xr:uid="{00000000-0005-0000-0000-000013750000}"/>
    <cellStyle name="Normal 4 2 5 2 2 2 3 3" xfId="8498" xr:uid="{00000000-0005-0000-0000-000014750000}"/>
    <cellStyle name="Normal 4 2 5 2 2 2 3 3 2" xfId="21932" xr:uid="{00000000-0005-0000-0000-000015750000}"/>
    <cellStyle name="Normal 4 2 5 2 2 2 3 3 2 2" xfId="48844" xr:uid="{00000000-0005-0000-0000-000016750000}"/>
    <cellStyle name="Normal 4 2 5 2 2 2 3 3 3" xfId="35410" xr:uid="{00000000-0005-0000-0000-000017750000}"/>
    <cellStyle name="Normal 4 2 5 2 2 2 3 4" xfId="17453" xr:uid="{00000000-0005-0000-0000-000018750000}"/>
    <cellStyle name="Normal 4 2 5 2 2 2 3 4 2" xfId="44365" xr:uid="{00000000-0005-0000-0000-000019750000}"/>
    <cellStyle name="Normal 4 2 5 2 2 2 3 5" xfId="30931" xr:uid="{00000000-0005-0000-0000-00001A750000}"/>
    <cellStyle name="Normal 4 2 5 2 2 2 4" xfId="10739" xr:uid="{00000000-0005-0000-0000-00001B750000}"/>
    <cellStyle name="Normal 4 2 5 2 2 2 4 2" xfId="24173" xr:uid="{00000000-0005-0000-0000-00001C750000}"/>
    <cellStyle name="Normal 4 2 5 2 2 2 4 2 2" xfId="51085" xr:uid="{00000000-0005-0000-0000-00001D750000}"/>
    <cellStyle name="Normal 4 2 5 2 2 2 4 3" xfId="37651" xr:uid="{00000000-0005-0000-0000-00001E750000}"/>
    <cellStyle name="Normal 4 2 5 2 2 2 5" xfId="6261" xr:uid="{00000000-0005-0000-0000-00001F750000}"/>
    <cellStyle name="Normal 4 2 5 2 2 2 5 2" xfId="19695" xr:uid="{00000000-0005-0000-0000-000020750000}"/>
    <cellStyle name="Normal 4 2 5 2 2 2 5 2 2" xfId="46607" xr:uid="{00000000-0005-0000-0000-000021750000}"/>
    <cellStyle name="Normal 4 2 5 2 2 2 5 3" xfId="33173" xr:uid="{00000000-0005-0000-0000-000022750000}"/>
    <cellStyle name="Normal 4 2 5 2 2 2 6" xfId="15216" xr:uid="{00000000-0005-0000-0000-000023750000}"/>
    <cellStyle name="Normal 4 2 5 2 2 2 6 2" xfId="42128" xr:uid="{00000000-0005-0000-0000-000024750000}"/>
    <cellStyle name="Normal 4 2 5 2 2 2 7" xfId="28694" xr:uid="{00000000-0005-0000-0000-000025750000}"/>
    <cellStyle name="Normal 4 2 5 2 2 3" xfId="2230" xr:uid="{00000000-0005-0000-0000-000026750000}"/>
    <cellStyle name="Normal 4 2 5 2 2 3 2" xfId="4467" xr:uid="{00000000-0005-0000-0000-000027750000}"/>
    <cellStyle name="Normal 4 2 5 2 2 3 2 2" xfId="13424" xr:uid="{00000000-0005-0000-0000-000028750000}"/>
    <cellStyle name="Normal 4 2 5 2 2 3 2 2 2" xfId="26858" xr:uid="{00000000-0005-0000-0000-000029750000}"/>
    <cellStyle name="Normal 4 2 5 2 2 3 2 2 2 2" xfId="53770" xr:uid="{00000000-0005-0000-0000-00002A750000}"/>
    <cellStyle name="Normal 4 2 5 2 2 3 2 2 3" xfId="40336" xr:uid="{00000000-0005-0000-0000-00002B750000}"/>
    <cellStyle name="Normal 4 2 5 2 2 3 2 3" xfId="8946" xr:uid="{00000000-0005-0000-0000-00002C750000}"/>
    <cellStyle name="Normal 4 2 5 2 2 3 2 3 2" xfId="22380" xr:uid="{00000000-0005-0000-0000-00002D750000}"/>
    <cellStyle name="Normal 4 2 5 2 2 3 2 3 2 2" xfId="49292" xr:uid="{00000000-0005-0000-0000-00002E750000}"/>
    <cellStyle name="Normal 4 2 5 2 2 3 2 3 3" xfId="35858" xr:uid="{00000000-0005-0000-0000-00002F750000}"/>
    <cellStyle name="Normal 4 2 5 2 2 3 2 4" xfId="17901" xr:uid="{00000000-0005-0000-0000-000030750000}"/>
    <cellStyle name="Normal 4 2 5 2 2 3 2 4 2" xfId="44813" xr:uid="{00000000-0005-0000-0000-000031750000}"/>
    <cellStyle name="Normal 4 2 5 2 2 3 2 5" xfId="31379" xr:uid="{00000000-0005-0000-0000-000032750000}"/>
    <cellStyle name="Normal 4 2 5 2 2 3 3" xfId="11187" xr:uid="{00000000-0005-0000-0000-000033750000}"/>
    <cellStyle name="Normal 4 2 5 2 2 3 3 2" xfId="24621" xr:uid="{00000000-0005-0000-0000-000034750000}"/>
    <cellStyle name="Normal 4 2 5 2 2 3 3 2 2" xfId="51533" xr:uid="{00000000-0005-0000-0000-000035750000}"/>
    <cellStyle name="Normal 4 2 5 2 2 3 3 3" xfId="38099" xr:uid="{00000000-0005-0000-0000-000036750000}"/>
    <cellStyle name="Normal 4 2 5 2 2 3 4" xfId="6709" xr:uid="{00000000-0005-0000-0000-000037750000}"/>
    <cellStyle name="Normal 4 2 5 2 2 3 4 2" xfId="20143" xr:uid="{00000000-0005-0000-0000-000038750000}"/>
    <cellStyle name="Normal 4 2 5 2 2 3 4 2 2" xfId="47055" xr:uid="{00000000-0005-0000-0000-000039750000}"/>
    <cellStyle name="Normal 4 2 5 2 2 3 4 3" xfId="33621" xr:uid="{00000000-0005-0000-0000-00003A750000}"/>
    <cellStyle name="Normal 4 2 5 2 2 3 5" xfId="15664" xr:uid="{00000000-0005-0000-0000-00003B750000}"/>
    <cellStyle name="Normal 4 2 5 2 2 3 5 2" xfId="42576" xr:uid="{00000000-0005-0000-0000-00003C750000}"/>
    <cellStyle name="Normal 4 2 5 2 2 3 6" xfId="29142" xr:uid="{00000000-0005-0000-0000-00003D750000}"/>
    <cellStyle name="Normal 4 2 5 2 2 4" xfId="3349" xr:uid="{00000000-0005-0000-0000-00003E750000}"/>
    <cellStyle name="Normal 4 2 5 2 2 4 2" xfId="12306" xr:uid="{00000000-0005-0000-0000-00003F750000}"/>
    <cellStyle name="Normal 4 2 5 2 2 4 2 2" xfId="25740" xr:uid="{00000000-0005-0000-0000-000040750000}"/>
    <cellStyle name="Normal 4 2 5 2 2 4 2 2 2" xfId="52652" xr:uid="{00000000-0005-0000-0000-000041750000}"/>
    <cellStyle name="Normal 4 2 5 2 2 4 2 3" xfId="39218" xr:uid="{00000000-0005-0000-0000-000042750000}"/>
    <cellStyle name="Normal 4 2 5 2 2 4 3" xfId="7828" xr:uid="{00000000-0005-0000-0000-000043750000}"/>
    <cellStyle name="Normal 4 2 5 2 2 4 3 2" xfId="21262" xr:uid="{00000000-0005-0000-0000-000044750000}"/>
    <cellStyle name="Normal 4 2 5 2 2 4 3 2 2" xfId="48174" xr:uid="{00000000-0005-0000-0000-000045750000}"/>
    <cellStyle name="Normal 4 2 5 2 2 4 3 3" xfId="34740" xr:uid="{00000000-0005-0000-0000-000046750000}"/>
    <cellStyle name="Normal 4 2 5 2 2 4 4" xfId="16783" xr:uid="{00000000-0005-0000-0000-000047750000}"/>
    <cellStyle name="Normal 4 2 5 2 2 4 4 2" xfId="43695" xr:uid="{00000000-0005-0000-0000-000048750000}"/>
    <cellStyle name="Normal 4 2 5 2 2 4 5" xfId="30261" xr:uid="{00000000-0005-0000-0000-000049750000}"/>
    <cellStyle name="Normal 4 2 5 2 2 5" xfId="10069" xr:uid="{00000000-0005-0000-0000-00004A750000}"/>
    <cellStyle name="Normal 4 2 5 2 2 5 2" xfId="23503" xr:uid="{00000000-0005-0000-0000-00004B750000}"/>
    <cellStyle name="Normal 4 2 5 2 2 5 2 2" xfId="50415" xr:uid="{00000000-0005-0000-0000-00004C750000}"/>
    <cellStyle name="Normal 4 2 5 2 2 5 3" xfId="36981" xr:uid="{00000000-0005-0000-0000-00004D750000}"/>
    <cellStyle name="Normal 4 2 5 2 2 6" xfId="5591" xr:uid="{00000000-0005-0000-0000-00004E750000}"/>
    <cellStyle name="Normal 4 2 5 2 2 6 2" xfId="19025" xr:uid="{00000000-0005-0000-0000-00004F750000}"/>
    <cellStyle name="Normal 4 2 5 2 2 6 2 2" xfId="45937" xr:uid="{00000000-0005-0000-0000-000050750000}"/>
    <cellStyle name="Normal 4 2 5 2 2 6 3" xfId="32503" xr:uid="{00000000-0005-0000-0000-000051750000}"/>
    <cellStyle name="Normal 4 2 5 2 2 7" xfId="14546" xr:uid="{00000000-0005-0000-0000-000052750000}"/>
    <cellStyle name="Normal 4 2 5 2 2 7 2" xfId="41458" xr:uid="{00000000-0005-0000-0000-000053750000}"/>
    <cellStyle name="Normal 4 2 5 2 2 8" xfId="28024" xr:uid="{00000000-0005-0000-0000-000054750000}"/>
    <cellStyle name="Normal 4 2 5 2 3" xfId="1336" xr:uid="{00000000-0005-0000-0000-000055750000}"/>
    <cellStyle name="Normal 4 2 5 2 3 2" xfId="2454" xr:uid="{00000000-0005-0000-0000-000056750000}"/>
    <cellStyle name="Normal 4 2 5 2 3 2 2" xfId="4691" xr:uid="{00000000-0005-0000-0000-000057750000}"/>
    <cellStyle name="Normal 4 2 5 2 3 2 2 2" xfId="13648" xr:uid="{00000000-0005-0000-0000-000058750000}"/>
    <cellStyle name="Normal 4 2 5 2 3 2 2 2 2" xfId="27082" xr:uid="{00000000-0005-0000-0000-000059750000}"/>
    <cellStyle name="Normal 4 2 5 2 3 2 2 2 2 2" xfId="53994" xr:uid="{00000000-0005-0000-0000-00005A750000}"/>
    <cellStyle name="Normal 4 2 5 2 3 2 2 2 3" xfId="40560" xr:uid="{00000000-0005-0000-0000-00005B750000}"/>
    <cellStyle name="Normal 4 2 5 2 3 2 2 3" xfId="9170" xr:uid="{00000000-0005-0000-0000-00005C750000}"/>
    <cellStyle name="Normal 4 2 5 2 3 2 2 3 2" xfId="22604" xr:uid="{00000000-0005-0000-0000-00005D750000}"/>
    <cellStyle name="Normal 4 2 5 2 3 2 2 3 2 2" xfId="49516" xr:uid="{00000000-0005-0000-0000-00005E750000}"/>
    <cellStyle name="Normal 4 2 5 2 3 2 2 3 3" xfId="36082" xr:uid="{00000000-0005-0000-0000-00005F750000}"/>
    <cellStyle name="Normal 4 2 5 2 3 2 2 4" xfId="18125" xr:uid="{00000000-0005-0000-0000-000060750000}"/>
    <cellStyle name="Normal 4 2 5 2 3 2 2 4 2" xfId="45037" xr:uid="{00000000-0005-0000-0000-000061750000}"/>
    <cellStyle name="Normal 4 2 5 2 3 2 2 5" xfId="31603" xr:uid="{00000000-0005-0000-0000-000062750000}"/>
    <cellStyle name="Normal 4 2 5 2 3 2 3" xfId="11411" xr:uid="{00000000-0005-0000-0000-000063750000}"/>
    <cellStyle name="Normal 4 2 5 2 3 2 3 2" xfId="24845" xr:uid="{00000000-0005-0000-0000-000064750000}"/>
    <cellStyle name="Normal 4 2 5 2 3 2 3 2 2" xfId="51757" xr:uid="{00000000-0005-0000-0000-000065750000}"/>
    <cellStyle name="Normal 4 2 5 2 3 2 3 3" xfId="38323" xr:uid="{00000000-0005-0000-0000-000066750000}"/>
    <cellStyle name="Normal 4 2 5 2 3 2 4" xfId="6933" xr:uid="{00000000-0005-0000-0000-000067750000}"/>
    <cellStyle name="Normal 4 2 5 2 3 2 4 2" xfId="20367" xr:uid="{00000000-0005-0000-0000-000068750000}"/>
    <cellStyle name="Normal 4 2 5 2 3 2 4 2 2" xfId="47279" xr:uid="{00000000-0005-0000-0000-000069750000}"/>
    <cellStyle name="Normal 4 2 5 2 3 2 4 3" xfId="33845" xr:uid="{00000000-0005-0000-0000-00006A750000}"/>
    <cellStyle name="Normal 4 2 5 2 3 2 5" xfId="15888" xr:uid="{00000000-0005-0000-0000-00006B750000}"/>
    <cellStyle name="Normal 4 2 5 2 3 2 5 2" xfId="42800" xr:uid="{00000000-0005-0000-0000-00006C750000}"/>
    <cellStyle name="Normal 4 2 5 2 3 2 6" xfId="29366" xr:uid="{00000000-0005-0000-0000-00006D750000}"/>
    <cellStyle name="Normal 4 2 5 2 3 3" xfId="3573" xr:uid="{00000000-0005-0000-0000-00006E750000}"/>
    <cellStyle name="Normal 4 2 5 2 3 3 2" xfId="12530" xr:uid="{00000000-0005-0000-0000-00006F750000}"/>
    <cellStyle name="Normal 4 2 5 2 3 3 2 2" xfId="25964" xr:uid="{00000000-0005-0000-0000-000070750000}"/>
    <cellStyle name="Normal 4 2 5 2 3 3 2 2 2" xfId="52876" xr:uid="{00000000-0005-0000-0000-000071750000}"/>
    <cellStyle name="Normal 4 2 5 2 3 3 2 3" xfId="39442" xr:uid="{00000000-0005-0000-0000-000072750000}"/>
    <cellStyle name="Normal 4 2 5 2 3 3 3" xfId="8052" xr:uid="{00000000-0005-0000-0000-000073750000}"/>
    <cellStyle name="Normal 4 2 5 2 3 3 3 2" xfId="21486" xr:uid="{00000000-0005-0000-0000-000074750000}"/>
    <cellStyle name="Normal 4 2 5 2 3 3 3 2 2" xfId="48398" xr:uid="{00000000-0005-0000-0000-000075750000}"/>
    <cellStyle name="Normal 4 2 5 2 3 3 3 3" xfId="34964" xr:uid="{00000000-0005-0000-0000-000076750000}"/>
    <cellStyle name="Normal 4 2 5 2 3 3 4" xfId="17007" xr:uid="{00000000-0005-0000-0000-000077750000}"/>
    <cellStyle name="Normal 4 2 5 2 3 3 4 2" xfId="43919" xr:uid="{00000000-0005-0000-0000-000078750000}"/>
    <cellStyle name="Normal 4 2 5 2 3 3 5" xfId="30485" xr:uid="{00000000-0005-0000-0000-000079750000}"/>
    <cellStyle name="Normal 4 2 5 2 3 4" xfId="10293" xr:uid="{00000000-0005-0000-0000-00007A750000}"/>
    <cellStyle name="Normal 4 2 5 2 3 4 2" xfId="23727" xr:uid="{00000000-0005-0000-0000-00007B750000}"/>
    <cellStyle name="Normal 4 2 5 2 3 4 2 2" xfId="50639" xr:uid="{00000000-0005-0000-0000-00007C750000}"/>
    <cellStyle name="Normal 4 2 5 2 3 4 3" xfId="37205" xr:uid="{00000000-0005-0000-0000-00007D750000}"/>
    <cellStyle name="Normal 4 2 5 2 3 5" xfId="5815" xr:uid="{00000000-0005-0000-0000-00007E750000}"/>
    <cellStyle name="Normal 4 2 5 2 3 5 2" xfId="19249" xr:uid="{00000000-0005-0000-0000-00007F750000}"/>
    <cellStyle name="Normal 4 2 5 2 3 5 2 2" xfId="46161" xr:uid="{00000000-0005-0000-0000-000080750000}"/>
    <cellStyle name="Normal 4 2 5 2 3 5 3" xfId="32727" xr:uid="{00000000-0005-0000-0000-000081750000}"/>
    <cellStyle name="Normal 4 2 5 2 3 6" xfId="14770" xr:uid="{00000000-0005-0000-0000-000082750000}"/>
    <cellStyle name="Normal 4 2 5 2 3 6 2" xfId="41682" xr:uid="{00000000-0005-0000-0000-000083750000}"/>
    <cellStyle name="Normal 4 2 5 2 3 7" xfId="28248" xr:uid="{00000000-0005-0000-0000-000084750000}"/>
    <cellStyle name="Normal 4 2 5 2 4" xfId="1559" xr:uid="{00000000-0005-0000-0000-000085750000}"/>
    <cellStyle name="Normal 4 2 5 2 4 2" xfId="2677" xr:uid="{00000000-0005-0000-0000-000086750000}"/>
    <cellStyle name="Normal 4 2 5 2 4 2 2" xfId="4914" xr:uid="{00000000-0005-0000-0000-000087750000}"/>
    <cellStyle name="Normal 4 2 5 2 4 2 2 2" xfId="13871" xr:uid="{00000000-0005-0000-0000-000088750000}"/>
    <cellStyle name="Normal 4 2 5 2 4 2 2 2 2" xfId="27305" xr:uid="{00000000-0005-0000-0000-000089750000}"/>
    <cellStyle name="Normal 4 2 5 2 4 2 2 2 2 2" xfId="54217" xr:uid="{00000000-0005-0000-0000-00008A750000}"/>
    <cellStyle name="Normal 4 2 5 2 4 2 2 2 3" xfId="40783" xr:uid="{00000000-0005-0000-0000-00008B750000}"/>
    <cellStyle name="Normal 4 2 5 2 4 2 2 3" xfId="9393" xr:uid="{00000000-0005-0000-0000-00008C750000}"/>
    <cellStyle name="Normal 4 2 5 2 4 2 2 3 2" xfId="22827" xr:uid="{00000000-0005-0000-0000-00008D750000}"/>
    <cellStyle name="Normal 4 2 5 2 4 2 2 3 2 2" xfId="49739" xr:uid="{00000000-0005-0000-0000-00008E750000}"/>
    <cellStyle name="Normal 4 2 5 2 4 2 2 3 3" xfId="36305" xr:uid="{00000000-0005-0000-0000-00008F750000}"/>
    <cellStyle name="Normal 4 2 5 2 4 2 2 4" xfId="18348" xr:uid="{00000000-0005-0000-0000-000090750000}"/>
    <cellStyle name="Normal 4 2 5 2 4 2 2 4 2" xfId="45260" xr:uid="{00000000-0005-0000-0000-000091750000}"/>
    <cellStyle name="Normal 4 2 5 2 4 2 2 5" xfId="31826" xr:uid="{00000000-0005-0000-0000-000092750000}"/>
    <cellStyle name="Normal 4 2 5 2 4 2 3" xfId="11634" xr:uid="{00000000-0005-0000-0000-000093750000}"/>
    <cellStyle name="Normal 4 2 5 2 4 2 3 2" xfId="25068" xr:uid="{00000000-0005-0000-0000-000094750000}"/>
    <cellStyle name="Normal 4 2 5 2 4 2 3 2 2" xfId="51980" xr:uid="{00000000-0005-0000-0000-000095750000}"/>
    <cellStyle name="Normal 4 2 5 2 4 2 3 3" xfId="38546" xr:uid="{00000000-0005-0000-0000-000096750000}"/>
    <cellStyle name="Normal 4 2 5 2 4 2 4" xfId="7156" xr:uid="{00000000-0005-0000-0000-000097750000}"/>
    <cellStyle name="Normal 4 2 5 2 4 2 4 2" xfId="20590" xr:uid="{00000000-0005-0000-0000-000098750000}"/>
    <cellStyle name="Normal 4 2 5 2 4 2 4 2 2" xfId="47502" xr:uid="{00000000-0005-0000-0000-000099750000}"/>
    <cellStyle name="Normal 4 2 5 2 4 2 4 3" xfId="34068" xr:uid="{00000000-0005-0000-0000-00009A750000}"/>
    <cellStyle name="Normal 4 2 5 2 4 2 5" xfId="16111" xr:uid="{00000000-0005-0000-0000-00009B750000}"/>
    <cellStyle name="Normal 4 2 5 2 4 2 5 2" xfId="43023" xr:uid="{00000000-0005-0000-0000-00009C750000}"/>
    <cellStyle name="Normal 4 2 5 2 4 2 6" xfId="29589" xr:uid="{00000000-0005-0000-0000-00009D750000}"/>
    <cellStyle name="Normal 4 2 5 2 4 3" xfId="3796" xr:uid="{00000000-0005-0000-0000-00009E750000}"/>
    <cellStyle name="Normal 4 2 5 2 4 3 2" xfId="12753" xr:uid="{00000000-0005-0000-0000-00009F750000}"/>
    <cellStyle name="Normal 4 2 5 2 4 3 2 2" xfId="26187" xr:uid="{00000000-0005-0000-0000-0000A0750000}"/>
    <cellStyle name="Normal 4 2 5 2 4 3 2 2 2" xfId="53099" xr:uid="{00000000-0005-0000-0000-0000A1750000}"/>
    <cellStyle name="Normal 4 2 5 2 4 3 2 3" xfId="39665" xr:uid="{00000000-0005-0000-0000-0000A2750000}"/>
    <cellStyle name="Normal 4 2 5 2 4 3 3" xfId="8275" xr:uid="{00000000-0005-0000-0000-0000A3750000}"/>
    <cellStyle name="Normal 4 2 5 2 4 3 3 2" xfId="21709" xr:uid="{00000000-0005-0000-0000-0000A4750000}"/>
    <cellStyle name="Normal 4 2 5 2 4 3 3 2 2" xfId="48621" xr:uid="{00000000-0005-0000-0000-0000A5750000}"/>
    <cellStyle name="Normal 4 2 5 2 4 3 3 3" xfId="35187" xr:uid="{00000000-0005-0000-0000-0000A6750000}"/>
    <cellStyle name="Normal 4 2 5 2 4 3 4" xfId="17230" xr:uid="{00000000-0005-0000-0000-0000A7750000}"/>
    <cellStyle name="Normal 4 2 5 2 4 3 4 2" xfId="44142" xr:uid="{00000000-0005-0000-0000-0000A8750000}"/>
    <cellStyle name="Normal 4 2 5 2 4 3 5" xfId="30708" xr:uid="{00000000-0005-0000-0000-0000A9750000}"/>
    <cellStyle name="Normal 4 2 5 2 4 4" xfId="10516" xr:uid="{00000000-0005-0000-0000-0000AA750000}"/>
    <cellStyle name="Normal 4 2 5 2 4 4 2" xfId="23950" xr:uid="{00000000-0005-0000-0000-0000AB750000}"/>
    <cellStyle name="Normal 4 2 5 2 4 4 2 2" xfId="50862" xr:uid="{00000000-0005-0000-0000-0000AC750000}"/>
    <cellStyle name="Normal 4 2 5 2 4 4 3" xfId="37428" xr:uid="{00000000-0005-0000-0000-0000AD750000}"/>
    <cellStyle name="Normal 4 2 5 2 4 5" xfId="6038" xr:uid="{00000000-0005-0000-0000-0000AE750000}"/>
    <cellStyle name="Normal 4 2 5 2 4 5 2" xfId="19472" xr:uid="{00000000-0005-0000-0000-0000AF750000}"/>
    <cellStyle name="Normal 4 2 5 2 4 5 2 2" xfId="46384" xr:uid="{00000000-0005-0000-0000-0000B0750000}"/>
    <cellStyle name="Normal 4 2 5 2 4 5 3" xfId="32950" xr:uid="{00000000-0005-0000-0000-0000B1750000}"/>
    <cellStyle name="Normal 4 2 5 2 4 6" xfId="14993" xr:uid="{00000000-0005-0000-0000-0000B2750000}"/>
    <cellStyle name="Normal 4 2 5 2 4 6 2" xfId="41905" xr:uid="{00000000-0005-0000-0000-0000B3750000}"/>
    <cellStyle name="Normal 4 2 5 2 4 7" xfId="28471" xr:uid="{00000000-0005-0000-0000-0000B4750000}"/>
    <cellStyle name="Normal 4 2 5 2 5" xfId="2007" xr:uid="{00000000-0005-0000-0000-0000B5750000}"/>
    <cellStyle name="Normal 4 2 5 2 5 2" xfId="4244" xr:uid="{00000000-0005-0000-0000-0000B6750000}"/>
    <cellStyle name="Normal 4 2 5 2 5 2 2" xfId="13201" xr:uid="{00000000-0005-0000-0000-0000B7750000}"/>
    <cellStyle name="Normal 4 2 5 2 5 2 2 2" xfId="26635" xr:uid="{00000000-0005-0000-0000-0000B8750000}"/>
    <cellStyle name="Normal 4 2 5 2 5 2 2 2 2" xfId="53547" xr:uid="{00000000-0005-0000-0000-0000B9750000}"/>
    <cellStyle name="Normal 4 2 5 2 5 2 2 3" xfId="40113" xr:uid="{00000000-0005-0000-0000-0000BA750000}"/>
    <cellStyle name="Normal 4 2 5 2 5 2 3" xfId="8723" xr:uid="{00000000-0005-0000-0000-0000BB750000}"/>
    <cellStyle name="Normal 4 2 5 2 5 2 3 2" xfId="22157" xr:uid="{00000000-0005-0000-0000-0000BC750000}"/>
    <cellStyle name="Normal 4 2 5 2 5 2 3 2 2" xfId="49069" xr:uid="{00000000-0005-0000-0000-0000BD750000}"/>
    <cellStyle name="Normal 4 2 5 2 5 2 3 3" xfId="35635" xr:uid="{00000000-0005-0000-0000-0000BE750000}"/>
    <cellStyle name="Normal 4 2 5 2 5 2 4" xfId="17678" xr:uid="{00000000-0005-0000-0000-0000BF750000}"/>
    <cellStyle name="Normal 4 2 5 2 5 2 4 2" xfId="44590" xr:uid="{00000000-0005-0000-0000-0000C0750000}"/>
    <cellStyle name="Normal 4 2 5 2 5 2 5" xfId="31156" xr:uid="{00000000-0005-0000-0000-0000C1750000}"/>
    <cellStyle name="Normal 4 2 5 2 5 3" xfId="10964" xr:uid="{00000000-0005-0000-0000-0000C2750000}"/>
    <cellStyle name="Normal 4 2 5 2 5 3 2" xfId="24398" xr:uid="{00000000-0005-0000-0000-0000C3750000}"/>
    <cellStyle name="Normal 4 2 5 2 5 3 2 2" xfId="51310" xr:uid="{00000000-0005-0000-0000-0000C4750000}"/>
    <cellStyle name="Normal 4 2 5 2 5 3 3" xfId="37876" xr:uid="{00000000-0005-0000-0000-0000C5750000}"/>
    <cellStyle name="Normal 4 2 5 2 5 4" xfId="6486" xr:uid="{00000000-0005-0000-0000-0000C6750000}"/>
    <cellStyle name="Normal 4 2 5 2 5 4 2" xfId="19920" xr:uid="{00000000-0005-0000-0000-0000C7750000}"/>
    <cellStyle name="Normal 4 2 5 2 5 4 2 2" xfId="46832" xr:uid="{00000000-0005-0000-0000-0000C8750000}"/>
    <cellStyle name="Normal 4 2 5 2 5 4 3" xfId="33398" xr:uid="{00000000-0005-0000-0000-0000C9750000}"/>
    <cellStyle name="Normal 4 2 5 2 5 5" xfId="15441" xr:uid="{00000000-0005-0000-0000-0000CA750000}"/>
    <cellStyle name="Normal 4 2 5 2 5 5 2" xfId="42353" xr:uid="{00000000-0005-0000-0000-0000CB750000}"/>
    <cellStyle name="Normal 4 2 5 2 5 6" xfId="28919" xr:uid="{00000000-0005-0000-0000-0000CC750000}"/>
    <cellStyle name="Normal 4 2 5 2 6" xfId="3126" xr:uid="{00000000-0005-0000-0000-0000CD750000}"/>
    <cellStyle name="Normal 4 2 5 2 6 2" xfId="12083" xr:uid="{00000000-0005-0000-0000-0000CE750000}"/>
    <cellStyle name="Normal 4 2 5 2 6 2 2" xfId="25517" xr:uid="{00000000-0005-0000-0000-0000CF750000}"/>
    <cellStyle name="Normal 4 2 5 2 6 2 2 2" xfId="52429" xr:uid="{00000000-0005-0000-0000-0000D0750000}"/>
    <cellStyle name="Normal 4 2 5 2 6 2 3" xfId="38995" xr:uid="{00000000-0005-0000-0000-0000D1750000}"/>
    <cellStyle name="Normal 4 2 5 2 6 3" xfId="7605" xr:uid="{00000000-0005-0000-0000-0000D2750000}"/>
    <cellStyle name="Normal 4 2 5 2 6 3 2" xfId="21039" xr:uid="{00000000-0005-0000-0000-0000D3750000}"/>
    <cellStyle name="Normal 4 2 5 2 6 3 2 2" xfId="47951" xr:uid="{00000000-0005-0000-0000-0000D4750000}"/>
    <cellStyle name="Normal 4 2 5 2 6 3 3" xfId="34517" xr:uid="{00000000-0005-0000-0000-0000D5750000}"/>
    <cellStyle name="Normal 4 2 5 2 6 4" xfId="16560" xr:uid="{00000000-0005-0000-0000-0000D6750000}"/>
    <cellStyle name="Normal 4 2 5 2 6 4 2" xfId="43472" xr:uid="{00000000-0005-0000-0000-0000D7750000}"/>
    <cellStyle name="Normal 4 2 5 2 6 5" xfId="30038" xr:uid="{00000000-0005-0000-0000-0000D8750000}"/>
    <cellStyle name="Normal 4 2 5 2 7" xfId="9846" xr:uid="{00000000-0005-0000-0000-0000D9750000}"/>
    <cellStyle name="Normal 4 2 5 2 7 2" xfId="23280" xr:uid="{00000000-0005-0000-0000-0000DA750000}"/>
    <cellStyle name="Normal 4 2 5 2 7 2 2" xfId="50192" xr:uid="{00000000-0005-0000-0000-0000DB750000}"/>
    <cellStyle name="Normal 4 2 5 2 7 3" xfId="36758" xr:uid="{00000000-0005-0000-0000-0000DC750000}"/>
    <cellStyle name="Normal 4 2 5 2 8" xfId="5368" xr:uid="{00000000-0005-0000-0000-0000DD750000}"/>
    <cellStyle name="Normal 4 2 5 2 8 2" xfId="18802" xr:uid="{00000000-0005-0000-0000-0000DE750000}"/>
    <cellStyle name="Normal 4 2 5 2 8 2 2" xfId="45714" xr:uid="{00000000-0005-0000-0000-0000DF750000}"/>
    <cellStyle name="Normal 4 2 5 2 8 3" xfId="32280" xr:uid="{00000000-0005-0000-0000-0000E0750000}"/>
    <cellStyle name="Normal 4 2 5 2 9" xfId="14323" xr:uid="{00000000-0005-0000-0000-0000E1750000}"/>
    <cellStyle name="Normal 4 2 5 2 9 2" xfId="41235" xr:uid="{00000000-0005-0000-0000-0000E2750000}"/>
    <cellStyle name="Normal 4 2 5 3" xfId="771" xr:uid="{00000000-0005-0000-0000-0000E3750000}"/>
    <cellStyle name="Normal 4 2 5 3 10" xfId="27729" xr:uid="{00000000-0005-0000-0000-0000E4750000}"/>
    <cellStyle name="Normal 4 2 5 3 2" xfId="1039" xr:uid="{00000000-0005-0000-0000-0000E5750000}"/>
    <cellStyle name="Normal 4 2 5 3 2 2" xfId="1710" xr:uid="{00000000-0005-0000-0000-0000E6750000}"/>
    <cellStyle name="Normal 4 2 5 3 2 2 2" xfId="2828" xr:uid="{00000000-0005-0000-0000-0000E7750000}"/>
    <cellStyle name="Normal 4 2 5 3 2 2 2 2" xfId="5065" xr:uid="{00000000-0005-0000-0000-0000E8750000}"/>
    <cellStyle name="Normal 4 2 5 3 2 2 2 2 2" xfId="14022" xr:uid="{00000000-0005-0000-0000-0000E9750000}"/>
    <cellStyle name="Normal 4 2 5 3 2 2 2 2 2 2" xfId="27456" xr:uid="{00000000-0005-0000-0000-0000EA750000}"/>
    <cellStyle name="Normal 4 2 5 3 2 2 2 2 2 2 2" xfId="54368" xr:uid="{00000000-0005-0000-0000-0000EB750000}"/>
    <cellStyle name="Normal 4 2 5 3 2 2 2 2 2 3" xfId="40934" xr:uid="{00000000-0005-0000-0000-0000EC750000}"/>
    <cellStyle name="Normal 4 2 5 3 2 2 2 2 3" xfId="9544" xr:uid="{00000000-0005-0000-0000-0000ED750000}"/>
    <cellStyle name="Normal 4 2 5 3 2 2 2 2 3 2" xfId="22978" xr:uid="{00000000-0005-0000-0000-0000EE750000}"/>
    <cellStyle name="Normal 4 2 5 3 2 2 2 2 3 2 2" xfId="49890" xr:uid="{00000000-0005-0000-0000-0000EF750000}"/>
    <cellStyle name="Normal 4 2 5 3 2 2 2 2 3 3" xfId="36456" xr:uid="{00000000-0005-0000-0000-0000F0750000}"/>
    <cellStyle name="Normal 4 2 5 3 2 2 2 2 4" xfId="18499" xr:uid="{00000000-0005-0000-0000-0000F1750000}"/>
    <cellStyle name="Normal 4 2 5 3 2 2 2 2 4 2" xfId="45411" xr:uid="{00000000-0005-0000-0000-0000F2750000}"/>
    <cellStyle name="Normal 4 2 5 3 2 2 2 2 5" xfId="31977" xr:uid="{00000000-0005-0000-0000-0000F3750000}"/>
    <cellStyle name="Normal 4 2 5 3 2 2 2 3" xfId="11785" xr:uid="{00000000-0005-0000-0000-0000F4750000}"/>
    <cellStyle name="Normal 4 2 5 3 2 2 2 3 2" xfId="25219" xr:uid="{00000000-0005-0000-0000-0000F5750000}"/>
    <cellStyle name="Normal 4 2 5 3 2 2 2 3 2 2" xfId="52131" xr:uid="{00000000-0005-0000-0000-0000F6750000}"/>
    <cellStyle name="Normal 4 2 5 3 2 2 2 3 3" xfId="38697" xr:uid="{00000000-0005-0000-0000-0000F7750000}"/>
    <cellStyle name="Normal 4 2 5 3 2 2 2 4" xfId="7307" xr:uid="{00000000-0005-0000-0000-0000F8750000}"/>
    <cellStyle name="Normal 4 2 5 3 2 2 2 4 2" xfId="20741" xr:uid="{00000000-0005-0000-0000-0000F9750000}"/>
    <cellStyle name="Normal 4 2 5 3 2 2 2 4 2 2" xfId="47653" xr:uid="{00000000-0005-0000-0000-0000FA750000}"/>
    <cellStyle name="Normal 4 2 5 3 2 2 2 4 3" xfId="34219" xr:uid="{00000000-0005-0000-0000-0000FB750000}"/>
    <cellStyle name="Normal 4 2 5 3 2 2 2 5" xfId="16262" xr:uid="{00000000-0005-0000-0000-0000FC750000}"/>
    <cellStyle name="Normal 4 2 5 3 2 2 2 5 2" xfId="43174" xr:uid="{00000000-0005-0000-0000-0000FD750000}"/>
    <cellStyle name="Normal 4 2 5 3 2 2 2 6" xfId="29740" xr:uid="{00000000-0005-0000-0000-0000FE750000}"/>
    <cellStyle name="Normal 4 2 5 3 2 2 3" xfId="3947" xr:uid="{00000000-0005-0000-0000-0000FF750000}"/>
    <cellStyle name="Normal 4 2 5 3 2 2 3 2" xfId="12904" xr:uid="{00000000-0005-0000-0000-000000760000}"/>
    <cellStyle name="Normal 4 2 5 3 2 2 3 2 2" xfId="26338" xr:uid="{00000000-0005-0000-0000-000001760000}"/>
    <cellStyle name="Normal 4 2 5 3 2 2 3 2 2 2" xfId="53250" xr:uid="{00000000-0005-0000-0000-000002760000}"/>
    <cellStyle name="Normal 4 2 5 3 2 2 3 2 3" xfId="39816" xr:uid="{00000000-0005-0000-0000-000003760000}"/>
    <cellStyle name="Normal 4 2 5 3 2 2 3 3" xfId="8426" xr:uid="{00000000-0005-0000-0000-000004760000}"/>
    <cellStyle name="Normal 4 2 5 3 2 2 3 3 2" xfId="21860" xr:uid="{00000000-0005-0000-0000-000005760000}"/>
    <cellStyle name="Normal 4 2 5 3 2 2 3 3 2 2" xfId="48772" xr:uid="{00000000-0005-0000-0000-000006760000}"/>
    <cellStyle name="Normal 4 2 5 3 2 2 3 3 3" xfId="35338" xr:uid="{00000000-0005-0000-0000-000007760000}"/>
    <cellStyle name="Normal 4 2 5 3 2 2 3 4" xfId="17381" xr:uid="{00000000-0005-0000-0000-000008760000}"/>
    <cellStyle name="Normal 4 2 5 3 2 2 3 4 2" xfId="44293" xr:uid="{00000000-0005-0000-0000-000009760000}"/>
    <cellStyle name="Normal 4 2 5 3 2 2 3 5" xfId="30859" xr:uid="{00000000-0005-0000-0000-00000A760000}"/>
    <cellStyle name="Normal 4 2 5 3 2 2 4" xfId="10667" xr:uid="{00000000-0005-0000-0000-00000B760000}"/>
    <cellStyle name="Normal 4 2 5 3 2 2 4 2" xfId="24101" xr:uid="{00000000-0005-0000-0000-00000C760000}"/>
    <cellStyle name="Normal 4 2 5 3 2 2 4 2 2" xfId="51013" xr:uid="{00000000-0005-0000-0000-00000D760000}"/>
    <cellStyle name="Normal 4 2 5 3 2 2 4 3" xfId="37579" xr:uid="{00000000-0005-0000-0000-00000E760000}"/>
    <cellStyle name="Normal 4 2 5 3 2 2 5" xfId="6189" xr:uid="{00000000-0005-0000-0000-00000F760000}"/>
    <cellStyle name="Normal 4 2 5 3 2 2 5 2" xfId="19623" xr:uid="{00000000-0005-0000-0000-000010760000}"/>
    <cellStyle name="Normal 4 2 5 3 2 2 5 2 2" xfId="46535" xr:uid="{00000000-0005-0000-0000-000011760000}"/>
    <cellStyle name="Normal 4 2 5 3 2 2 5 3" xfId="33101" xr:uid="{00000000-0005-0000-0000-000012760000}"/>
    <cellStyle name="Normal 4 2 5 3 2 2 6" xfId="15144" xr:uid="{00000000-0005-0000-0000-000013760000}"/>
    <cellStyle name="Normal 4 2 5 3 2 2 6 2" xfId="42056" xr:uid="{00000000-0005-0000-0000-000014760000}"/>
    <cellStyle name="Normal 4 2 5 3 2 2 7" xfId="28622" xr:uid="{00000000-0005-0000-0000-000015760000}"/>
    <cellStyle name="Normal 4 2 5 3 2 3" xfId="2158" xr:uid="{00000000-0005-0000-0000-000016760000}"/>
    <cellStyle name="Normal 4 2 5 3 2 3 2" xfId="4395" xr:uid="{00000000-0005-0000-0000-000017760000}"/>
    <cellStyle name="Normal 4 2 5 3 2 3 2 2" xfId="13352" xr:uid="{00000000-0005-0000-0000-000018760000}"/>
    <cellStyle name="Normal 4 2 5 3 2 3 2 2 2" xfId="26786" xr:uid="{00000000-0005-0000-0000-000019760000}"/>
    <cellStyle name="Normal 4 2 5 3 2 3 2 2 2 2" xfId="53698" xr:uid="{00000000-0005-0000-0000-00001A760000}"/>
    <cellStyle name="Normal 4 2 5 3 2 3 2 2 3" xfId="40264" xr:uid="{00000000-0005-0000-0000-00001B760000}"/>
    <cellStyle name="Normal 4 2 5 3 2 3 2 3" xfId="8874" xr:uid="{00000000-0005-0000-0000-00001C760000}"/>
    <cellStyle name="Normal 4 2 5 3 2 3 2 3 2" xfId="22308" xr:uid="{00000000-0005-0000-0000-00001D760000}"/>
    <cellStyle name="Normal 4 2 5 3 2 3 2 3 2 2" xfId="49220" xr:uid="{00000000-0005-0000-0000-00001E760000}"/>
    <cellStyle name="Normal 4 2 5 3 2 3 2 3 3" xfId="35786" xr:uid="{00000000-0005-0000-0000-00001F760000}"/>
    <cellStyle name="Normal 4 2 5 3 2 3 2 4" xfId="17829" xr:uid="{00000000-0005-0000-0000-000020760000}"/>
    <cellStyle name="Normal 4 2 5 3 2 3 2 4 2" xfId="44741" xr:uid="{00000000-0005-0000-0000-000021760000}"/>
    <cellStyle name="Normal 4 2 5 3 2 3 2 5" xfId="31307" xr:uid="{00000000-0005-0000-0000-000022760000}"/>
    <cellStyle name="Normal 4 2 5 3 2 3 3" xfId="11115" xr:uid="{00000000-0005-0000-0000-000023760000}"/>
    <cellStyle name="Normal 4 2 5 3 2 3 3 2" xfId="24549" xr:uid="{00000000-0005-0000-0000-000024760000}"/>
    <cellStyle name="Normal 4 2 5 3 2 3 3 2 2" xfId="51461" xr:uid="{00000000-0005-0000-0000-000025760000}"/>
    <cellStyle name="Normal 4 2 5 3 2 3 3 3" xfId="38027" xr:uid="{00000000-0005-0000-0000-000026760000}"/>
    <cellStyle name="Normal 4 2 5 3 2 3 4" xfId="6637" xr:uid="{00000000-0005-0000-0000-000027760000}"/>
    <cellStyle name="Normal 4 2 5 3 2 3 4 2" xfId="20071" xr:uid="{00000000-0005-0000-0000-000028760000}"/>
    <cellStyle name="Normal 4 2 5 3 2 3 4 2 2" xfId="46983" xr:uid="{00000000-0005-0000-0000-000029760000}"/>
    <cellStyle name="Normal 4 2 5 3 2 3 4 3" xfId="33549" xr:uid="{00000000-0005-0000-0000-00002A760000}"/>
    <cellStyle name="Normal 4 2 5 3 2 3 5" xfId="15592" xr:uid="{00000000-0005-0000-0000-00002B760000}"/>
    <cellStyle name="Normal 4 2 5 3 2 3 5 2" xfId="42504" xr:uid="{00000000-0005-0000-0000-00002C760000}"/>
    <cellStyle name="Normal 4 2 5 3 2 3 6" xfId="29070" xr:uid="{00000000-0005-0000-0000-00002D760000}"/>
    <cellStyle name="Normal 4 2 5 3 2 4" xfId="3277" xr:uid="{00000000-0005-0000-0000-00002E760000}"/>
    <cellStyle name="Normal 4 2 5 3 2 4 2" xfId="12234" xr:uid="{00000000-0005-0000-0000-00002F760000}"/>
    <cellStyle name="Normal 4 2 5 3 2 4 2 2" xfId="25668" xr:uid="{00000000-0005-0000-0000-000030760000}"/>
    <cellStyle name="Normal 4 2 5 3 2 4 2 2 2" xfId="52580" xr:uid="{00000000-0005-0000-0000-000031760000}"/>
    <cellStyle name="Normal 4 2 5 3 2 4 2 3" xfId="39146" xr:uid="{00000000-0005-0000-0000-000032760000}"/>
    <cellStyle name="Normal 4 2 5 3 2 4 3" xfId="7756" xr:uid="{00000000-0005-0000-0000-000033760000}"/>
    <cellStyle name="Normal 4 2 5 3 2 4 3 2" xfId="21190" xr:uid="{00000000-0005-0000-0000-000034760000}"/>
    <cellStyle name="Normal 4 2 5 3 2 4 3 2 2" xfId="48102" xr:uid="{00000000-0005-0000-0000-000035760000}"/>
    <cellStyle name="Normal 4 2 5 3 2 4 3 3" xfId="34668" xr:uid="{00000000-0005-0000-0000-000036760000}"/>
    <cellStyle name="Normal 4 2 5 3 2 4 4" xfId="16711" xr:uid="{00000000-0005-0000-0000-000037760000}"/>
    <cellStyle name="Normal 4 2 5 3 2 4 4 2" xfId="43623" xr:uid="{00000000-0005-0000-0000-000038760000}"/>
    <cellStyle name="Normal 4 2 5 3 2 4 5" xfId="30189" xr:uid="{00000000-0005-0000-0000-000039760000}"/>
    <cellStyle name="Normal 4 2 5 3 2 5" xfId="9997" xr:uid="{00000000-0005-0000-0000-00003A760000}"/>
    <cellStyle name="Normal 4 2 5 3 2 5 2" xfId="23431" xr:uid="{00000000-0005-0000-0000-00003B760000}"/>
    <cellStyle name="Normal 4 2 5 3 2 5 2 2" xfId="50343" xr:uid="{00000000-0005-0000-0000-00003C760000}"/>
    <cellStyle name="Normal 4 2 5 3 2 5 3" xfId="36909" xr:uid="{00000000-0005-0000-0000-00003D760000}"/>
    <cellStyle name="Normal 4 2 5 3 2 6" xfId="5519" xr:uid="{00000000-0005-0000-0000-00003E760000}"/>
    <cellStyle name="Normal 4 2 5 3 2 6 2" xfId="18953" xr:uid="{00000000-0005-0000-0000-00003F760000}"/>
    <cellStyle name="Normal 4 2 5 3 2 6 2 2" xfId="45865" xr:uid="{00000000-0005-0000-0000-000040760000}"/>
    <cellStyle name="Normal 4 2 5 3 2 6 3" xfId="32431" xr:uid="{00000000-0005-0000-0000-000041760000}"/>
    <cellStyle name="Normal 4 2 5 3 2 7" xfId="14474" xr:uid="{00000000-0005-0000-0000-000042760000}"/>
    <cellStyle name="Normal 4 2 5 3 2 7 2" xfId="41386" xr:uid="{00000000-0005-0000-0000-000043760000}"/>
    <cellStyle name="Normal 4 2 5 3 2 8" xfId="27952" xr:uid="{00000000-0005-0000-0000-000044760000}"/>
    <cellStyle name="Normal 4 2 5 3 3" xfId="1264" xr:uid="{00000000-0005-0000-0000-000045760000}"/>
    <cellStyle name="Normal 4 2 5 3 3 2" xfId="2382" xr:uid="{00000000-0005-0000-0000-000046760000}"/>
    <cellStyle name="Normal 4 2 5 3 3 2 2" xfId="4619" xr:uid="{00000000-0005-0000-0000-000047760000}"/>
    <cellStyle name="Normal 4 2 5 3 3 2 2 2" xfId="13576" xr:uid="{00000000-0005-0000-0000-000048760000}"/>
    <cellStyle name="Normal 4 2 5 3 3 2 2 2 2" xfId="27010" xr:uid="{00000000-0005-0000-0000-000049760000}"/>
    <cellStyle name="Normal 4 2 5 3 3 2 2 2 2 2" xfId="53922" xr:uid="{00000000-0005-0000-0000-00004A760000}"/>
    <cellStyle name="Normal 4 2 5 3 3 2 2 2 3" xfId="40488" xr:uid="{00000000-0005-0000-0000-00004B760000}"/>
    <cellStyle name="Normal 4 2 5 3 3 2 2 3" xfId="9098" xr:uid="{00000000-0005-0000-0000-00004C760000}"/>
    <cellStyle name="Normal 4 2 5 3 3 2 2 3 2" xfId="22532" xr:uid="{00000000-0005-0000-0000-00004D760000}"/>
    <cellStyle name="Normal 4 2 5 3 3 2 2 3 2 2" xfId="49444" xr:uid="{00000000-0005-0000-0000-00004E760000}"/>
    <cellStyle name="Normal 4 2 5 3 3 2 2 3 3" xfId="36010" xr:uid="{00000000-0005-0000-0000-00004F760000}"/>
    <cellStyle name="Normal 4 2 5 3 3 2 2 4" xfId="18053" xr:uid="{00000000-0005-0000-0000-000050760000}"/>
    <cellStyle name="Normal 4 2 5 3 3 2 2 4 2" xfId="44965" xr:uid="{00000000-0005-0000-0000-000051760000}"/>
    <cellStyle name="Normal 4 2 5 3 3 2 2 5" xfId="31531" xr:uid="{00000000-0005-0000-0000-000052760000}"/>
    <cellStyle name="Normal 4 2 5 3 3 2 3" xfId="11339" xr:uid="{00000000-0005-0000-0000-000053760000}"/>
    <cellStyle name="Normal 4 2 5 3 3 2 3 2" xfId="24773" xr:uid="{00000000-0005-0000-0000-000054760000}"/>
    <cellStyle name="Normal 4 2 5 3 3 2 3 2 2" xfId="51685" xr:uid="{00000000-0005-0000-0000-000055760000}"/>
    <cellStyle name="Normal 4 2 5 3 3 2 3 3" xfId="38251" xr:uid="{00000000-0005-0000-0000-000056760000}"/>
    <cellStyle name="Normal 4 2 5 3 3 2 4" xfId="6861" xr:uid="{00000000-0005-0000-0000-000057760000}"/>
    <cellStyle name="Normal 4 2 5 3 3 2 4 2" xfId="20295" xr:uid="{00000000-0005-0000-0000-000058760000}"/>
    <cellStyle name="Normal 4 2 5 3 3 2 4 2 2" xfId="47207" xr:uid="{00000000-0005-0000-0000-000059760000}"/>
    <cellStyle name="Normal 4 2 5 3 3 2 4 3" xfId="33773" xr:uid="{00000000-0005-0000-0000-00005A760000}"/>
    <cellStyle name="Normal 4 2 5 3 3 2 5" xfId="15816" xr:uid="{00000000-0005-0000-0000-00005B760000}"/>
    <cellStyle name="Normal 4 2 5 3 3 2 5 2" xfId="42728" xr:uid="{00000000-0005-0000-0000-00005C760000}"/>
    <cellStyle name="Normal 4 2 5 3 3 2 6" xfId="29294" xr:uid="{00000000-0005-0000-0000-00005D760000}"/>
    <cellStyle name="Normal 4 2 5 3 3 3" xfId="3501" xr:uid="{00000000-0005-0000-0000-00005E760000}"/>
    <cellStyle name="Normal 4 2 5 3 3 3 2" xfId="12458" xr:uid="{00000000-0005-0000-0000-00005F760000}"/>
    <cellStyle name="Normal 4 2 5 3 3 3 2 2" xfId="25892" xr:uid="{00000000-0005-0000-0000-000060760000}"/>
    <cellStyle name="Normal 4 2 5 3 3 3 2 2 2" xfId="52804" xr:uid="{00000000-0005-0000-0000-000061760000}"/>
    <cellStyle name="Normal 4 2 5 3 3 3 2 3" xfId="39370" xr:uid="{00000000-0005-0000-0000-000062760000}"/>
    <cellStyle name="Normal 4 2 5 3 3 3 3" xfId="7980" xr:uid="{00000000-0005-0000-0000-000063760000}"/>
    <cellStyle name="Normal 4 2 5 3 3 3 3 2" xfId="21414" xr:uid="{00000000-0005-0000-0000-000064760000}"/>
    <cellStyle name="Normal 4 2 5 3 3 3 3 2 2" xfId="48326" xr:uid="{00000000-0005-0000-0000-000065760000}"/>
    <cellStyle name="Normal 4 2 5 3 3 3 3 3" xfId="34892" xr:uid="{00000000-0005-0000-0000-000066760000}"/>
    <cellStyle name="Normal 4 2 5 3 3 3 4" xfId="16935" xr:uid="{00000000-0005-0000-0000-000067760000}"/>
    <cellStyle name="Normal 4 2 5 3 3 3 4 2" xfId="43847" xr:uid="{00000000-0005-0000-0000-000068760000}"/>
    <cellStyle name="Normal 4 2 5 3 3 3 5" xfId="30413" xr:uid="{00000000-0005-0000-0000-000069760000}"/>
    <cellStyle name="Normal 4 2 5 3 3 4" xfId="10221" xr:uid="{00000000-0005-0000-0000-00006A760000}"/>
    <cellStyle name="Normal 4 2 5 3 3 4 2" xfId="23655" xr:uid="{00000000-0005-0000-0000-00006B760000}"/>
    <cellStyle name="Normal 4 2 5 3 3 4 2 2" xfId="50567" xr:uid="{00000000-0005-0000-0000-00006C760000}"/>
    <cellStyle name="Normal 4 2 5 3 3 4 3" xfId="37133" xr:uid="{00000000-0005-0000-0000-00006D760000}"/>
    <cellStyle name="Normal 4 2 5 3 3 5" xfId="5743" xr:uid="{00000000-0005-0000-0000-00006E760000}"/>
    <cellStyle name="Normal 4 2 5 3 3 5 2" xfId="19177" xr:uid="{00000000-0005-0000-0000-00006F760000}"/>
    <cellStyle name="Normal 4 2 5 3 3 5 2 2" xfId="46089" xr:uid="{00000000-0005-0000-0000-000070760000}"/>
    <cellStyle name="Normal 4 2 5 3 3 5 3" xfId="32655" xr:uid="{00000000-0005-0000-0000-000071760000}"/>
    <cellStyle name="Normal 4 2 5 3 3 6" xfId="14698" xr:uid="{00000000-0005-0000-0000-000072760000}"/>
    <cellStyle name="Normal 4 2 5 3 3 6 2" xfId="41610" xr:uid="{00000000-0005-0000-0000-000073760000}"/>
    <cellStyle name="Normal 4 2 5 3 3 7" xfId="28176" xr:uid="{00000000-0005-0000-0000-000074760000}"/>
    <cellStyle name="Normal 4 2 5 3 4" xfId="1487" xr:uid="{00000000-0005-0000-0000-000075760000}"/>
    <cellStyle name="Normal 4 2 5 3 4 2" xfId="2605" xr:uid="{00000000-0005-0000-0000-000076760000}"/>
    <cellStyle name="Normal 4 2 5 3 4 2 2" xfId="4842" xr:uid="{00000000-0005-0000-0000-000077760000}"/>
    <cellStyle name="Normal 4 2 5 3 4 2 2 2" xfId="13799" xr:uid="{00000000-0005-0000-0000-000078760000}"/>
    <cellStyle name="Normal 4 2 5 3 4 2 2 2 2" xfId="27233" xr:uid="{00000000-0005-0000-0000-000079760000}"/>
    <cellStyle name="Normal 4 2 5 3 4 2 2 2 2 2" xfId="54145" xr:uid="{00000000-0005-0000-0000-00007A760000}"/>
    <cellStyle name="Normal 4 2 5 3 4 2 2 2 3" xfId="40711" xr:uid="{00000000-0005-0000-0000-00007B760000}"/>
    <cellStyle name="Normal 4 2 5 3 4 2 2 3" xfId="9321" xr:uid="{00000000-0005-0000-0000-00007C760000}"/>
    <cellStyle name="Normal 4 2 5 3 4 2 2 3 2" xfId="22755" xr:uid="{00000000-0005-0000-0000-00007D760000}"/>
    <cellStyle name="Normal 4 2 5 3 4 2 2 3 2 2" xfId="49667" xr:uid="{00000000-0005-0000-0000-00007E760000}"/>
    <cellStyle name="Normal 4 2 5 3 4 2 2 3 3" xfId="36233" xr:uid="{00000000-0005-0000-0000-00007F760000}"/>
    <cellStyle name="Normal 4 2 5 3 4 2 2 4" xfId="18276" xr:uid="{00000000-0005-0000-0000-000080760000}"/>
    <cellStyle name="Normal 4 2 5 3 4 2 2 4 2" xfId="45188" xr:uid="{00000000-0005-0000-0000-000081760000}"/>
    <cellStyle name="Normal 4 2 5 3 4 2 2 5" xfId="31754" xr:uid="{00000000-0005-0000-0000-000082760000}"/>
    <cellStyle name="Normal 4 2 5 3 4 2 3" xfId="11562" xr:uid="{00000000-0005-0000-0000-000083760000}"/>
    <cellStyle name="Normal 4 2 5 3 4 2 3 2" xfId="24996" xr:uid="{00000000-0005-0000-0000-000084760000}"/>
    <cellStyle name="Normal 4 2 5 3 4 2 3 2 2" xfId="51908" xr:uid="{00000000-0005-0000-0000-000085760000}"/>
    <cellStyle name="Normal 4 2 5 3 4 2 3 3" xfId="38474" xr:uid="{00000000-0005-0000-0000-000086760000}"/>
    <cellStyle name="Normal 4 2 5 3 4 2 4" xfId="7084" xr:uid="{00000000-0005-0000-0000-000087760000}"/>
    <cellStyle name="Normal 4 2 5 3 4 2 4 2" xfId="20518" xr:uid="{00000000-0005-0000-0000-000088760000}"/>
    <cellStyle name="Normal 4 2 5 3 4 2 4 2 2" xfId="47430" xr:uid="{00000000-0005-0000-0000-000089760000}"/>
    <cellStyle name="Normal 4 2 5 3 4 2 4 3" xfId="33996" xr:uid="{00000000-0005-0000-0000-00008A760000}"/>
    <cellStyle name="Normal 4 2 5 3 4 2 5" xfId="16039" xr:uid="{00000000-0005-0000-0000-00008B760000}"/>
    <cellStyle name="Normal 4 2 5 3 4 2 5 2" xfId="42951" xr:uid="{00000000-0005-0000-0000-00008C760000}"/>
    <cellStyle name="Normal 4 2 5 3 4 2 6" xfId="29517" xr:uid="{00000000-0005-0000-0000-00008D760000}"/>
    <cellStyle name="Normal 4 2 5 3 4 3" xfId="3724" xr:uid="{00000000-0005-0000-0000-00008E760000}"/>
    <cellStyle name="Normal 4 2 5 3 4 3 2" xfId="12681" xr:uid="{00000000-0005-0000-0000-00008F760000}"/>
    <cellStyle name="Normal 4 2 5 3 4 3 2 2" xfId="26115" xr:uid="{00000000-0005-0000-0000-000090760000}"/>
    <cellStyle name="Normal 4 2 5 3 4 3 2 2 2" xfId="53027" xr:uid="{00000000-0005-0000-0000-000091760000}"/>
    <cellStyle name="Normal 4 2 5 3 4 3 2 3" xfId="39593" xr:uid="{00000000-0005-0000-0000-000092760000}"/>
    <cellStyle name="Normal 4 2 5 3 4 3 3" xfId="8203" xr:uid="{00000000-0005-0000-0000-000093760000}"/>
    <cellStyle name="Normal 4 2 5 3 4 3 3 2" xfId="21637" xr:uid="{00000000-0005-0000-0000-000094760000}"/>
    <cellStyle name="Normal 4 2 5 3 4 3 3 2 2" xfId="48549" xr:uid="{00000000-0005-0000-0000-000095760000}"/>
    <cellStyle name="Normal 4 2 5 3 4 3 3 3" xfId="35115" xr:uid="{00000000-0005-0000-0000-000096760000}"/>
    <cellStyle name="Normal 4 2 5 3 4 3 4" xfId="17158" xr:uid="{00000000-0005-0000-0000-000097760000}"/>
    <cellStyle name="Normal 4 2 5 3 4 3 4 2" xfId="44070" xr:uid="{00000000-0005-0000-0000-000098760000}"/>
    <cellStyle name="Normal 4 2 5 3 4 3 5" xfId="30636" xr:uid="{00000000-0005-0000-0000-000099760000}"/>
    <cellStyle name="Normal 4 2 5 3 4 4" xfId="10444" xr:uid="{00000000-0005-0000-0000-00009A760000}"/>
    <cellStyle name="Normal 4 2 5 3 4 4 2" xfId="23878" xr:uid="{00000000-0005-0000-0000-00009B760000}"/>
    <cellStyle name="Normal 4 2 5 3 4 4 2 2" xfId="50790" xr:uid="{00000000-0005-0000-0000-00009C760000}"/>
    <cellStyle name="Normal 4 2 5 3 4 4 3" xfId="37356" xr:uid="{00000000-0005-0000-0000-00009D760000}"/>
    <cellStyle name="Normal 4 2 5 3 4 5" xfId="5966" xr:uid="{00000000-0005-0000-0000-00009E760000}"/>
    <cellStyle name="Normal 4 2 5 3 4 5 2" xfId="19400" xr:uid="{00000000-0005-0000-0000-00009F760000}"/>
    <cellStyle name="Normal 4 2 5 3 4 5 2 2" xfId="46312" xr:uid="{00000000-0005-0000-0000-0000A0760000}"/>
    <cellStyle name="Normal 4 2 5 3 4 5 3" xfId="32878" xr:uid="{00000000-0005-0000-0000-0000A1760000}"/>
    <cellStyle name="Normal 4 2 5 3 4 6" xfId="14921" xr:uid="{00000000-0005-0000-0000-0000A2760000}"/>
    <cellStyle name="Normal 4 2 5 3 4 6 2" xfId="41833" xr:uid="{00000000-0005-0000-0000-0000A3760000}"/>
    <cellStyle name="Normal 4 2 5 3 4 7" xfId="28399" xr:uid="{00000000-0005-0000-0000-0000A4760000}"/>
    <cellStyle name="Normal 4 2 5 3 5" xfId="1935" xr:uid="{00000000-0005-0000-0000-0000A5760000}"/>
    <cellStyle name="Normal 4 2 5 3 5 2" xfId="4172" xr:uid="{00000000-0005-0000-0000-0000A6760000}"/>
    <cellStyle name="Normal 4 2 5 3 5 2 2" xfId="13129" xr:uid="{00000000-0005-0000-0000-0000A7760000}"/>
    <cellStyle name="Normal 4 2 5 3 5 2 2 2" xfId="26563" xr:uid="{00000000-0005-0000-0000-0000A8760000}"/>
    <cellStyle name="Normal 4 2 5 3 5 2 2 2 2" xfId="53475" xr:uid="{00000000-0005-0000-0000-0000A9760000}"/>
    <cellStyle name="Normal 4 2 5 3 5 2 2 3" xfId="40041" xr:uid="{00000000-0005-0000-0000-0000AA760000}"/>
    <cellStyle name="Normal 4 2 5 3 5 2 3" xfId="8651" xr:uid="{00000000-0005-0000-0000-0000AB760000}"/>
    <cellStyle name="Normal 4 2 5 3 5 2 3 2" xfId="22085" xr:uid="{00000000-0005-0000-0000-0000AC760000}"/>
    <cellStyle name="Normal 4 2 5 3 5 2 3 2 2" xfId="48997" xr:uid="{00000000-0005-0000-0000-0000AD760000}"/>
    <cellStyle name="Normal 4 2 5 3 5 2 3 3" xfId="35563" xr:uid="{00000000-0005-0000-0000-0000AE760000}"/>
    <cellStyle name="Normal 4 2 5 3 5 2 4" xfId="17606" xr:uid="{00000000-0005-0000-0000-0000AF760000}"/>
    <cellStyle name="Normal 4 2 5 3 5 2 4 2" xfId="44518" xr:uid="{00000000-0005-0000-0000-0000B0760000}"/>
    <cellStyle name="Normal 4 2 5 3 5 2 5" xfId="31084" xr:uid="{00000000-0005-0000-0000-0000B1760000}"/>
    <cellStyle name="Normal 4 2 5 3 5 3" xfId="10892" xr:uid="{00000000-0005-0000-0000-0000B2760000}"/>
    <cellStyle name="Normal 4 2 5 3 5 3 2" xfId="24326" xr:uid="{00000000-0005-0000-0000-0000B3760000}"/>
    <cellStyle name="Normal 4 2 5 3 5 3 2 2" xfId="51238" xr:uid="{00000000-0005-0000-0000-0000B4760000}"/>
    <cellStyle name="Normal 4 2 5 3 5 3 3" xfId="37804" xr:uid="{00000000-0005-0000-0000-0000B5760000}"/>
    <cellStyle name="Normal 4 2 5 3 5 4" xfId="6414" xr:uid="{00000000-0005-0000-0000-0000B6760000}"/>
    <cellStyle name="Normal 4 2 5 3 5 4 2" xfId="19848" xr:uid="{00000000-0005-0000-0000-0000B7760000}"/>
    <cellStyle name="Normal 4 2 5 3 5 4 2 2" xfId="46760" xr:uid="{00000000-0005-0000-0000-0000B8760000}"/>
    <cellStyle name="Normal 4 2 5 3 5 4 3" xfId="33326" xr:uid="{00000000-0005-0000-0000-0000B9760000}"/>
    <cellStyle name="Normal 4 2 5 3 5 5" xfId="15369" xr:uid="{00000000-0005-0000-0000-0000BA760000}"/>
    <cellStyle name="Normal 4 2 5 3 5 5 2" xfId="42281" xr:uid="{00000000-0005-0000-0000-0000BB760000}"/>
    <cellStyle name="Normal 4 2 5 3 5 6" xfId="28847" xr:uid="{00000000-0005-0000-0000-0000BC760000}"/>
    <cellStyle name="Normal 4 2 5 3 6" xfId="3054" xr:uid="{00000000-0005-0000-0000-0000BD760000}"/>
    <cellStyle name="Normal 4 2 5 3 6 2" xfId="12011" xr:uid="{00000000-0005-0000-0000-0000BE760000}"/>
    <cellStyle name="Normal 4 2 5 3 6 2 2" xfId="25445" xr:uid="{00000000-0005-0000-0000-0000BF760000}"/>
    <cellStyle name="Normal 4 2 5 3 6 2 2 2" xfId="52357" xr:uid="{00000000-0005-0000-0000-0000C0760000}"/>
    <cellStyle name="Normal 4 2 5 3 6 2 3" xfId="38923" xr:uid="{00000000-0005-0000-0000-0000C1760000}"/>
    <cellStyle name="Normal 4 2 5 3 6 3" xfId="7533" xr:uid="{00000000-0005-0000-0000-0000C2760000}"/>
    <cellStyle name="Normal 4 2 5 3 6 3 2" xfId="20967" xr:uid="{00000000-0005-0000-0000-0000C3760000}"/>
    <cellStyle name="Normal 4 2 5 3 6 3 2 2" xfId="47879" xr:uid="{00000000-0005-0000-0000-0000C4760000}"/>
    <cellStyle name="Normal 4 2 5 3 6 3 3" xfId="34445" xr:uid="{00000000-0005-0000-0000-0000C5760000}"/>
    <cellStyle name="Normal 4 2 5 3 6 4" xfId="16488" xr:uid="{00000000-0005-0000-0000-0000C6760000}"/>
    <cellStyle name="Normal 4 2 5 3 6 4 2" xfId="43400" xr:uid="{00000000-0005-0000-0000-0000C7760000}"/>
    <cellStyle name="Normal 4 2 5 3 6 5" xfId="29966" xr:uid="{00000000-0005-0000-0000-0000C8760000}"/>
    <cellStyle name="Normal 4 2 5 3 7" xfId="9774" xr:uid="{00000000-0005-0000-0000-0000C9760000}"/>
    <cellStyle name="Normal 4 2 5 3 7 2" xfId="23208" xr:uid="{00000000-0005-0000-0000-0000CA760000}"/>
    <cellStyle name="Normal 4 2 5 3 7 2 2" xfId="50120" xr:uid="{00000000-0005-0000-0000-0000CB760000}"/>
    <cellStyle name="Normal 4 2 5 3 7 3" xfId="36686" xr:uid="{00000000-0005-0000-0000-0000CC760000}"/>
    <cellStyle name="Normal 4 2 5 3 8" xfId="5296" xr:uid="{00000000-0005-0000-0000-0000CD760000}"/>
    <cellStyle name="Normal 4 2 5 3 8 2" xfId="18730" xr:uid="{00000000-0005-0000-0000-0000CE760000}"/>
    <cellStyle name="Normal 4 2 5 3 8 2 2" xfId="45642" xr:uid="{00000000-0005-0000-0000-0000CF760000}"/>
    <cellStyle name="Normal 4 2 5 3 8 3" xfId="32208" xr:uid="{00000000-0005-0000-0000-0000D0760000}"/>
    <cellStyle name="Normal 4 2 5 3 9" xfId="14251" xr:uid="{00000000-0005-0000-0000-0000D1760000}"/>
    <cellStyle name="Normal 4 2 5 3 9 2" xfId="41163" xr:uid="{00000000-0005-0000-0000-0000D2760000}"/>
    <cellStyle name="Normal 4 2 5 4" xfId="967" xr:uid="{00000000-0005-0000-0000-0000D3760000}"/>
    <cellStyle name="Normal 4 2 5 4 2" xfId="1638" xr:uid="{00000000-0005-0000-0000-0000D4760000}"/>
    <cellStyle name="Normal 4 2 5 4 2 2" xfId="2756" xr:uid="{00000000-0005-0000-0000-0000D5760000}"/>
    <cellStyle name="Normal 4 2 5 4 2 2 2" xfId="4993" xr:uid="{00000000-0005-0000-0000-0000D6760000}"/>
    <cellStyle name="Normal 4 2 5 4 2 2 2 2" xfId="13950" xr:uid="{00000000-0005-0000-0000-0000D7760000}"/>
    <cellStyle name="Normal 4 2 5 4 2 2 2 2 2" xfId="27384" xr:uid="{00000000-0005-0000-0000-0000D8760000}"/>
    <cellStyle name="Normal 4 2 5 4 2 2 2 2 2 2" xfId="54296" xr:uid="{00000000-0005-0000-0000-0000D9760000}"/>
    <cellStyle name="Normal 4 2 5 4 2 2 2 2 3" xfId="40862" xr:uid="{00000000-0005-0000-0000-0000DA760000}"/>
    <cellStyle name="Normal 4 2 5 4 2 2 2 3" xfId="9472" xr:uid="{00000000-0005-0000-0000-0000DB760000}"/>
    <cellStyle name="Normal 4 2 5 4 2 2 2 3 2" xfId="22906" xr:uid="{00000000-0005-0000-0000-0000DC760000}"/>
    <cellStyle name="Normal 4 2 5 4 2 2 2 3 2 2" xfId="49818" xr:uid="{00000000-0005-0000-0000-0000DD760000}"/>
    <cellStyle name="Normal 4 2 5 4 2 2 2 3 3" xfId="36384" xr:uid="{00000000-0005-0000-0000-0000DE760000}"/>
    <cellStyle name="Normal 4 2 5 4 2 2 2 4" xfId="18427" xr:uid="{00000000-0005-0000-0000-0000DF760000}"/>
    <cellStyle name="Normal 4 2 5 4 2 2 2 4 2" xfId="45339" xr:uid="{00000000-0005-0000-0000-0000E0760000}"/>
    <cellStyle name="Normal 4 2 5 4 2 2 2 5" xfId="31905" xr:uid="{00000000-0005-0000-0000-0000E1760000}"/>
    <cellStyle name="Normal 4 2 5 4 2 2 3" xfId="11713" xr:uid="{00000000-0005-0000-0000-0000E2760000}"/>
    <cellStyle name="Normal 4 2 5 4 2 2 3 2" xfId="25147" xr:uid="{00000000-0005-0000-0000-0000E3760000}"/>
    <cellStyle name="Normal 4 2 5 4 2 2 3 2 2" xfId="52059" xr:uid="{00000000-0005-0000-0000-0000E4760000}"/>
    <cellStyle name="Normal 4 2 5 4 2 2 3 3" xfId="38625" xr:uid="{00000000-0005-0000-0000-0000E5760000}"/>
    <cellStyle name="Normal 4 2 5 4 2 2 4" xfId="7235" xr:uid="{00000000-0005-0000-0000-0000E6760000}"/>
    <cellStyle name="Normal 4 2 5 4 2 2 4 2" xfId="20669" xr:uid="{00000000-0005-0000-0000-0000E7760000}"/>
    <cellStyle name="Normal 4 2 5 4 2 2 4 2 2" xfId="47581" xr:uid="{00000000-0005-0000-0000-0000E8760000}"/>
    <cellStyle name="Normal 4 2 5 4 2 2 4 3" xfId="34147" xr:uid="{00000000-0005-0000-0000-0000E9760000}"/>
    <cellStyle name="Normal 4 2 5 4 2 2 5" xfId="16190" xr:uid="{00000000-0005-0000-0000-0000EA760000}"/>
    <cellStyle name="Normal 4 2 5 4 2 2 5 2" xfId="43102" xr:uid="{00000000-0005-0000-0000-0000EB760000}"/>
    <cellStyle name="Normal 4 2 5 4 2 2 6" xfId="29668" xr:uid="{00000000-0005-0000-0000-0000EC760000}"/>
    <cellStyle name="Normal 4 2 5 4 2 3" xfId="3875" xr:uid="{00000000-0005-0000-0000-0000ED760000}"/>
    <cellStyle name="Normal 4 2 5 4 2 3 2" xfId="12832" xr:uid="{00000000-0005-0000-0000-0000EE760000}"/>
    <cellStyle name="Normal 4 2 5 4 2 3 2 2" xfId="26266" xr:uid="{00000000-0005-0000-0000-0000EF760000}"/>
    <cellStyle name="Normal 4 2 5 4 2 3 2 2 2" xfId="53178" xr:uid="{00000000-0005-0000-0000-0000F0760000}"/>
    <cellStyle name="Normal 4 2 5 4 2 3 2 3" xfId="39744" xr:uid="{00000000-0005-0000-0000-0000F1760000}"/>
    <cellStyle name="Normal 4 2 5 4 2 3 3" xfId="8354" xr:uid="{00000000-0005-0000-0000-0000F2760000}"/>
    <cellStyle name="Normal 4 2 5 4 2 3 3 2" xfId="21788" xr:uid="{00000000-0005-0000-0000-0000F3760000}"/>
    <cellStyle name="Normal 4 2 5 4 2 3 3 2 2" xfId="48700" xr:uid="{00000000-0005-0000-0000-0000F4760000}"/>
    <cellStyle name="Normal 4 2 5 4 2 3 3 3" xfId="35266" xr:uid="{00000000-0005-0000-0000-0000F5760000}"/>
    <cellStyle name="Normal 4 2 5 4 2 3 4" xfId="17309" xr:uid="{00000000-0005-0000-0000-0000F6760000}"/>
    <cellStyle name="Normal 4 2 5 4 2 3 4 2" xfId="44221" xr:uid="{00000000-0005-0000-0000-0000F7760000}"/>
    <cellStyle name="Normal 4 2 5 4 2 3 5" xfId="30787" xr:uid="{00000000-0005-0000-0000-0000F8760000}"/>
    <cellStyle name="Normal 4 2 5 4 2 4" xfId="10595" xr:uid="{00000000-0005-0000-0000-0000F9760000}"/>
    <cellStyle name="Normal 4 2 5 4 2 4 2" xfId="24029" xr:uid="{00000000-0005-0000-0000-0000FA760000}"/>
    <cellStyle name="Normal 4 2 5 4 2 4 2 2" xfId="50941" xr:uid="{00000000-0005-0000-0000-0000FB760000}"/>
    <cellStyle name="Normal 4 2 5 4 2 4 3" xfId="37507" xr:uid="{00000000-0005-0000-0000-0000FC760000}"/>
    <cellStyle name="Normal 4 2 5 4 2 5" xfId="6117" xr:uid="{00000000-0005-0000-0000-0000FD760000}"/>
    <cellStyle name="Normal 4 2 5 4 2 5 2" xfId="19551" xr:uid="{00000000-0005-0000-0000-0000FE760000}"/>
    <cellStyle name="Normal 4 2 5 4 2 5 2 2" xfId="46463" xr:uid="{00000000-0005-0000-0000-0000FF760000}"/>
    <cellStyle name="Normal 4 2 5 4 2 5 3" xfId="33029" xr:uid="{00000000-0005-0000-0000-000000770000}"/>
    <cellStyle name="Normal 4 2 5 4 2 6" xfId="15072" xr:uid="{00000000-0005-0000-0000-000001770000}"/>
    <cellStyle name="Normal 4 2 5 4 2 6 2" xfId="41984" xr:uid="{00000000-0005-0000-0000-000002770000}"/>
    <cellStyle name="Normal 4 2 5 4 2 7" xfId="28550" xr:uid="{00000000-0005-0000-0000-000003770000}"/>
    <cellStyle name="Normal 4 2 5 4 3" xfId="2086" xr:uid="{00000000-0005-0000-0000-000004770000}"/>
    <cellStyle name="Normal 4 2 5 4 3 2" xfId="4323" xr:uid="{00000000-0005-0000-0000-000005770000}"/>
    <cellStyle name="Normal 4 2 5 4 3 2 2" xfId="13280" xr:uid="{00000000-0005-0000-0000-000006770000}"/>
    <cellStyle name="Normal 4 2 5 4 3 2 2 2" xfId="26714" xr:uid="{00000000-0005-0000-0000-000007770000}"/>
    <cellStyle name="Normal 4 2 5 4 3 2 2 2 2" xfId="53626" xr:uid="{00000000-0005-0000-0000-000008770000}"/>
    <cellStyle name="Normal 4 2 5 4 3 2 2 3" xfId="40192" xr:uid="{00000000-0005-0000-0000-000009770000}"/>
    <cellStyle name="Normal 4 2 5 4 3 2 3" xfId="8802" xr:uid="{00000000-0005-0000-0000-00000A770000}"/>
    <cellStyle name="Normal 4 2 5 4 3 2 3 2" xfId="22236" xr:uid="{00000000-0005-0000-0000-00000B770000}"/>
    <cellStyle name="Normal 4 2 5 4 3 2 3 2 2" xfId="49148" xr:uid="{00000000-0005-0000-0000-00000C770000}"/>
    <cellStyle name="Normal 4 2 5 4 3 2 3 3" xfId="35714" xr:uid="{00000000-0005-0000-0000-00000D770000}"/>
    <cellStyle name="Normal 4 2 5 4 3 2 4" xfId="17757" xr:uid="{00000000-0005-0000-0000-00000E770000}"/>
    <cellStyle name="Normal 4 2 5 4 3 2 4 2" xfId="44669" xr:uid="{00000000-0005-0000-0000-00000F770000}"/>
    <cellStyle name="Normal 4 2 5 4 3 2 5" xfId="31235" xr:uid="{00000000-0005-0000-0000-000010770000}"/>
    <cellStyle name="Normal 4 2 5 4 3 3" xfId="11043" xr:uid="{00000000-0005-0000-0000-000011770000}"/>
    <cellStyle name="Normal 4 2 5 4 3 3 2" xfId="24477" xr:uid="{00000000-0005-0000-0000-000012770000}"/>
    <cellStyle name="Normal 4 2 5 4 3 3 2 2" xfId="51389" xr:uid="{00000000-0005-0000-0000-000013770000}"/>
    <cellStyle name="Normal 4 2 5 4 3 3 3" xfId="37955" xr:uid="{00000000-0005-0000-0000-000014770000}"/>
    <cellStyle name="Normal 4 2 5 4 3 4" xfId="6565" xr:uid="{00000000-0005-0000-0000-000015770000}"/>
    <cellStyle name="Normal 4 2 5 4 3 4 2" xfId="19999" xr:uid="{00000000-0005-0000-0000-000016770000}"/>
    <cellStyle name="Normal 4 2 5 4 3 4 2 2" xfId="46911" xr:uid="{00000000-0005-0000-0000-000017770000}"/>
    <cellStyle name="Normal 4 2 5 4 3 4 3" xfId="33477" xr:uid="{00000000-0005-0000-0000-000018770000}"/>
    <cellStyle name="Normal 4 2 5 4 3 5" xfId="15520" xr:uid="{00000000-0005-0000-0000-000019770000}"/>
    <cellStyle name="Normal 4 2 5 4 3 5 2" xfId="42432" xr:uid="{00000000-0005-0000-0000-00001A770000}"/>
    <cellStyle name="Normal 4 2 5 4 3 6" xfId="28998" xr:uid="{00000000-0005-0000-0000-00001B770000}"/>
    <cellStyle name="Normal 4 2 5 4 4" xfId="3205" xr:uid="{00000000-0005-0000-0000-00001C770000}"/>
    <cellStyle name="Normal 4 2 5 4 4 2" xfId="12162" xr:uid="{00000000-0005-0000-0000-00001D770000}"/>
    <cellStyle name="Normal 4 2 5 4 4 2 2" xfId="25596" xr:uid="{00000000-0005-0000-0000-00001E770000}"/>
    <cellStyle name="Normal 4 2 5 4 4 2 2 2" xfId="52508" xr:uid="{00000000-0005-0000-0000-00001F770000}"/>
    <cellStyle name="Normal 4 2 5 4 4 2 3" xfId="39074" xr:uid="{00000000-0005-0000-0000-000020770000}"/>
    <cellStyle name="Normal 4 2 5 4 4 3" xfId="7684" xr:uid="{00000000-0005-0000-0000-000021770000}"/>
    <cellStyle name="Normal 4 2 5 4 4 3 2" xfId="21118" xr:uid="{00000000-0005-0000-0000-000022770000}"/>
    <cellStyle name="Normal 4 2 5 4 4 3 2 2" xfId="48030" xr:uid="{00000000-0005-0000-0000-000023770000}"/>
    <cellStyle name="Normal 4 2 5 4 4 3 3" xfId="34596" xr:uid="{00000000-0005-0000-0000-000024770000}"/>
    <cellStyle name="Normal 4 2 5 4 4 4" xfId="16639" xr:uid="{00000000-0005-0000-0000-000025770000}"/>
    <cellStyle name="Normal 4 2 5 4 4 4 2" xfId="43551" xr:uid="{00000000-0005-0000-0000-000026770000}"/>
    <cellStyle name="Normal 4 2 5 4 4 5" xfId="30117" xr:uid="{00000000-0005-0000-0000-000027770000}"/>
    <cellStyle name="Normal 4 2 5 4 5" xfId="9925" xr:uid="{00000000-0005-0000-0000-000028770000}"/>
    <cellStyle name="Normal 4 2 5 4 5 2" xfId="23359" xr:uid="{00000000-0005-0000-0000-000029770000}"/>
    <cellStyle name="Normal 4 2 5 4 5 2 2" xfId="50271" xr:uid="{00000000-0005-0000-0000-00002A770000}"/>
    <cellStyle name="Normal 4 2 5 4 5 3" xfId="36837" xr:uid="{00000000-0005-0000-0000-00002B770000}"/>
    <cellStyle name="Normal 4 2 5 4 6" xfId="5447" xr:uid="{00000000-0005-0000-0000-00002C770000}"/>
    <cellStyle name="Normal 4 2 5 4 6 2" xfId="18881" xr:uid="{00000000-0005-0000-0000-00002D770000}"/>
    <cellStyle name="Normal 4 2 5 4 6 2 2" xfId="45793" xr:uid="{00000000-0005-0000-0000-00002E770000}"/>
    <cellStyle name="Normal 4 2 5 4 6 3" xfId="32359" xr:uid="{00000000-0005-0000-0000-00002F770000}"/>
    <cellStyle name="Normal 4 2 5 4 7" xfId="14402" xr:uid="{00000000-0005-0000-0000-000030770000}"/>
    <cellStyle name="Normal 4 2 5 4 7 2" xfId="41314" xr:uid="{00000000-0005-0000-0000-000031770000}"/>
    <cellStyle name="Normal 4 2 5 4 8" xfId="27880" xr:uid="{00000000-0005-0000-0000-000032770000}"/>
    <cellStyle name="Normal 4 2 5 5" xfId="1192" xr:uid="{00000000-0005-0000-0000-000033770000}"/>
    <cellStyle name="Normal 4 2 5 5 2" xfId="2310" xr:uid="{00000000-0005-0000-0000-000034770000}"/>
    <cellStyle name="Normal 4 2 5 5 2 2" xfId="4547" xr:uid="{00000000-0005-0000-0000-000035770000}"/>
    <cellStyle name="Normal 4 2 5 5 2 2 2" xfId="13504" xr:uid="{00000000-0005-0000-0000-000036770000}"/>
    <cellStyle name="Normal 4 2 5 5 2 2 2 2" xfId="26938" xr:uid="{00000000-0005-0000-0000-000037770000}"/>
    <cellStyle name="Normal 4 2 5 5 2 2 2 2 2" xfId="53850" xr:uid="{00000000-0005-0000-0000-000038770000}"/>
    <cellStyle name="Normal 4 2 5 5 2 2 2 3" xfId="40416" xr:uid="{00000000-0005-0000-0000-000039770000}"/>
    <cellStyle name="Normal 4 2 5 5 2 2 3" xfId="9026" xr:uid="{00000000-0005-0000-0000-00003A770000}"/>
    <cellStyle name="Normal 4 2 5 5 2 2 3 2" xfId="22460" xr:uid="{00000000-0005-0000-0000-00003B770000}"/>
    <cellStyle name="Normal 4 2 5 5 2 2 3 2 2" xfId="49372" xr:uid="{00000000-0005-0000-0000-00003C770000}"/>
    <cellStyle name="Normal 4 2 5 5 2 2 3 3" xfId="35938" xr:uid="{00000000-0005-0000-0000-00003D770000}"/>
    <cellStyle name="Normal 4 2 5 5 2 2 4" xfId="17981" xr:uid="{00000000-0005-0000-0000-00003E770000}"/>
    <cellStyle name="Normal 4 2 5 5 2 2 4 2" xfId="44893" xr:uid="{00000000-0005-0000-0000-00003F770000}"/>
    <cellStyle name="Normal 4 2 5 5 2 2 5" xfId="31459" xr:uid="{00000000-0005-0000-0000-000040770000}"/>
    <cellStyle name="Normal 4 2 5 5 2 3" xfId="11267" xr:uid="{00000000-0005-0000-0000-000041770000}"/>
    <cellStyle name="Normal 4 2 5 5 2 3 2" xfId="24701" xr:uid="{00000000-0005-0000-0000-000042770000}"/>
    <cellStyle name="Normal 4 2 5 5 2 3 2 2" xfId="51613" xr:uid="{00000000-0005-0000-0000-000043770000}"/>
    <cellStyle name="Normal 4 2 5 5 2 3 3" xfId="38179" xr:uid="{00000000-0005-0000-0000-000044770000}"/>
    <cellStyle name="Normal 4 2 5 5 2 4" xfId="6789" xr:uid="{00000000-0005-0000-0000-000045770000}"/>
    <cellStyle name="Normal 4 2 5 5 2 4 2" xfId="20223" xr:uid="{00000000-0005-0000-0000-000046770000}"/>
    <cellStyle name="Normal 4 2 5 5 2 4 2 2" xfId="47135" xr:uid="{00000000-0005-0000-0000-000047770000}"/>
    <cellStyle name="Normal 4 2 5 5 2 4 3" xfId="33701" xr:uid="{00000000-0005-0000-0000-000048770000}"/>
    <cellStyle name="Normal 4 2 5 5 2 5" xfId="15744" xr:uid="{00000000-0005-0000-0000-000049770000}"/>
    <cellStyle name="Normal 4 2 5 5 2 5 2" xfId="42656" xr:uid="{00000000-0005-0000-0000-00004A770000}"/>
    <cellStyle name="Normal 4 2 5 5 2 6" xfId="29222" xr:uid="{00000000-0005-0000-0000-00004B770000}"/>
    <cellStyle name="Normal 4 2 5 5 3" xfId="3429" xr:uid="{00000000-0005-0000-0000-00004C770000}"/>
    <cellStyle name="Normal 4 2 5 5 3 2" xfId="12386" xr:uid="{00000000-0005-0000-0000-00004D770000}"/>
    <cellStyle name="Normal 4 2 5 5 3 2 2" xfId="25820" xr:uid="{00000000-0005-0000-0000-00004E770000}"/>
    <cellStyle name="Normal 4 2 5 5 3 2 2 2" xfId="52732" xr:uid="{00000000-0005-0000-0000-00004F770000}"/>
    <cellStyle name="Normal 4 2 5 5 3 2 3" xfId="39298" xr:uid="{00000000-0005-0000-0000-000050770000}"/>
    <cellStyle name="Normal 4 2 5 5 3 3" xfId="7908" xr:uid="{00000000-0005-0000-0000-000051770000}"/>
    <cellStyle name="Normal 4 2 5 5 3 3 2" xfId="21342" xr:uid="{00000000-0005-0000-0000-000052770000}"/>
    <cellStyle name="Normal 4 2 5 5 3 3 2 2" xfId="48254" xr:uid="{00000000-0005-0000-0000-000053770000}"/>
    <cellStyle name="Normal 4 2 5 5 3 3 3" xfId="34820" xr:uid="{00000000-0005-0000-0000-000054770000}"/>
    <cellStyle name="Normal 4 2 5 5 3 4" xfId="16863" xr:uid="{00000000-0005-0000-0000-000055770000}"/>
    <cellStyle name="Normal 4 2 5 5 3 4 2" xfId="43775" xr:uid="{00000000-0005-0000-0000-000056770000}"/>
    <cellStyle name="Normal 4 2 5 5 3 5" xfId="30341" xr:uid="{00000000-0005-0000-0000-000057770000}"/>
    <cellStyle name="Normal 4 2 5 5 4" xfId="10149" xr:uid="{00000000-0005-0000-0000-000058770000}"/>
    <cellStyle name="Normal 4 2 5 5 4 2" xfId="23583" xr:uid="{00000000-0005-0000-0000-000059770000}"/>
    <cellStyle name="Normal 4 2 5 5 4 2 2" xfId="50495" xr:uid="{00000000-0005-0000-0000-00005A770000}"/>
    <cellStyle name="Normal 4 2 5 5 4 3" xfId="37061" xr:uid="{00000000-0005-0000-0000-00005B770000}"/>
    <cellStyle name="Normal 4 2 5 5 5" xfId="5671" xr:uid="{00000000-0005-0000-0000-00005C770000}"/>
    <cellStyle name="Normal 4 2 5 5 5 2" xfId="19105" xr:uid="{00000000-0005-0000-0000-00005D770000}"/>
    <cellStyle name="Normal 4 2 5 5 5 2 2" xfId="46017" xr:uid="{00000000-0005-0000-0000-00005E770000}"/>
    <cellStyle name="Normal 4 2 5 5 5 3" xfId="32583" xr:uid="{00000000-0005-0000-0000-00005F770000}"/>
    <cellStyle name="Normal 4 2 5 5 6" xfId="14626" xr:uid="{00000000-0005-0000-0000-000060770000}"/>
    <cellStyle name="Normal 4 2 5 5 6 2" xfId="41538" xr:uid="{00000000-0005-0000-0000-000061770000}"/>
    <cellStyle name="Normal 4 2 5 5 7" xfId="28104" xr:uid="{00000000-0005-0000-0000-000062770000}"/>
    <cellStyle name="Normal 4 2 5 6" xfId="1415" xr:uid="{00000000-0005-0000-0000-000063770000}"/>
    <cellStyle name="Normal 4 2 5 6 2" xfId="2533" xr:uid="{00000000-0005-0000-0000-000064770000}"/>
    <cellStyle name="Normal 4 2 5 6 2 2" xfId="4770" xr:uid="{00000000-0005-0000-0000-000065770000}"/>
    <cellStyle name="Normal 4 2 5 6 2 2 2" xfId="13727" xr:uid="{00000000-0005-0000-0000-000066770000}"/>
    <cellStyle name="Normal 4 2 5 6 2 2 2 2" xfId="27161" xr:uid="{00000000-0005-0000-0000-000067770000}"/>
    <cellStyle name="Normal 4 2 5 6 2 2 2 2 2" xfId="54073" xr:uid="{00000000-0005-0000-0000-000068770000}"/>
    <cellStyle name="Normal 4 2 5 6 2 2 2 3" xfId="40639" xr:uid="{00000000-0005-0000-0000-000069770000}"/>
    <cellStyle name="Normal 4 2 5 6 2 2 3" xfId="9249" xr:uid="{00000000-0005-0000-0000-00006A770000}"/>
    <cellStyle name="Normal 4 2 5 6 2 2 3 2" xfId="22683" xr:uid="{00000000-0005-0000-0000-00006B770000}"/>
    <cellStyle name="Normal 4 2 5 6 2 2 3 2 2" xfId="49595" xr:uid="{00000000-0005-0000-0000-00006C770000}"/>
    <cellStyle name="Normal 4 2 5 6 2 2 3 3" xfId="36161" xr:uid="{00000000-0005-0000-0000-00006D770000}"/>
    <cellStyle name="Normal 4 2 5 6 2 2 4" xfId="18204" xr:uid="{00000000-0005-0000-0000-00006E770000}"/>
    <cellStyle name="Normal 4 2 5 6 2 2 4 2" xfId="45116" xr:uid="{00000000-0005-0000-0000-00006F770000}"/>
    <cellStyle name="Normal 4 2 5 6 2 2 5" xfId="31682" xr:uid="{00000000-0005-0000-0000-000070770000}"/>
    <cellStyle name="Normal 4 2 5 6 2 3" xfId="11490" xr:uid="{00000000-0005-0000-0000-000071770000}"/>
    <cellStyle name="Normal 4 2 5 6 2 3 2" xfId="24924" xr:uid="{00000000-0005-0000-0000-000072770000}"/>
    <cellStyle name="Normal 4 2 5 6 2 3 2 2" xfId="51836" xr:uid="{00000000-0005-0000-0000-000073770000}"/>
    <cellStyle name="Normal 4 2 5 6 2 3 3" xfId="38402" xr:uid="{00000000-0005-0000-0000-000074770000}"/>
    <cellStyle name="Normal 4 2 5 6 2 4" xfId="7012" xr:uid="{00000000-0005-0000-0000-000075770000}"/>
    <cellStyle name="Normal 4 2 5 6 2 4 2" xfId="20446" xr:uid="{00000000-0005-0000-0000-000076770000}"/>
    <cellStyle name="Normal 4 2 5 6 2 4 2 2" xfId="47358" xr:uid="{00000000-0005-0000-0000-000077770000}"/>
    <cellStyle name="Normal 4 2 5 6 2 4 3" xfId="33924" xr:uid="{00000000-0005-0000-0000-000078770000}"/>
    <cellStyle name="Normal 4 2 5 6 2 5" xfId="15967" xr:uid="{00000000-0005-0000-0000-000079770000}"/>
    <cellStyle name="Normal 4 2 5 6 2 5 2" xfId="42879" xr:uid="{00000000-0005-0000-0000-00007A770000}"/>
    <cellStyle name="Normal 4 2 5 6 2 6" xfId="29445" xr:uid="{00000000-0005-0000-0000-00007B770000}"/>
    <cellStyle name="Normal 4 2 5 6 3" xfId="3652" xr:uid="{00000000-0005-0000-0000-00007C770000}"/>
    <cellStyle name="Normal 4 2 5 6 3 2" xfId="12609" xr:uid="{00000000-0005-0000-0000-00007D770000}"/>
    <cellStyle name="Normal 4 2 5 6 3 2 2" xfId="26043" xr:uid="{00000000-0005-0000-0000-00007E770000}"/>
    <cellStyle name="Normal 4 2 5 6 3 2 2 2" xfId="52955" xr:uid="{00000000-0005-0000-0000-00007F770000}"/>
    <cellStyle name="Normal 4 2 5 6 3 2 3" xfId="39521" xr:uid="{00000000-0005-0000-0000-000080770000}"/>
    <cellStyle name="Normal 4 2 5 6 3 3" xfId="8131" xr:uid="{00000000-0005-0000-0000-000081770000}"/>
    <cellStyle name="Normal 4 2 5 6 3 3 2" xfId="21565" xr:uid="{00000000-0005-0000-0000-000082770000}"/>
    <cellStyle name="Normal 4 2 5 6 3 3 2 2" xfId="48477" xr:uid="{00000000-0005-0000-0000-000083770000}"/>
    <cellStyle name="Normal 4 2 5 6 3 3 3" xfId="35043" xr:uid="{00000000-0005-0000-0000-000084770000}"/>
    <cellStyle name="Normal 4 2 5 6 3 4" xfId="17086" xr:uid="{00000000-0005-0000-0000-000085770000}"/>
    <cellStyle name="Normal 4 2 5 6 3 4 2" xfId="43998" xr:uid="{00000000-0005-0000-0000-000086770000}"/>
    <cellStyle name="Normal 4 2 5 6 3 5" xfId="30564" xr:uid="{00000000-0005-0000-0000-000087770000}"/>
    <cellStyle name="Normal 4 2 5 6 4" xfId="10372" xr:uid="{00000000-0005-0000-0000-000088770000}"/>
    <cellStyle name="Normal 4 2 5 6 4 2" xfId="23806" xr:uid="{00000000-0005-0000-0000-000089770000}"/>
    <cellStyle name="Normal 4 2 5 6 4 2 2" xfId="50718" xr:uid="{00000000-0005-0000-0000-00008A770000}"/>
    <cellStyle name="Normal 4 2 5 6 4 3" xfId="37284" xr:uid="{00000000-0005-0000-0000-00008B770000}"/>
    <cellStyle name="Normal 4 2 5 6 5" xfId="5894" xr:uid="{00000000-0005-0000-0000-00008C770000}"/>
    <cellStyle name="Normal 4 2 5 6 5 2" xfId="19328" xr:uid="{00000000-0005-0000-0000-00008D770000}"/>
    <cellStyle name="Normal 4 2 5 6 5 2 2" xfId="46240" xr:uid="{00000000-0005-0000-0000-00008E770000}"/>
    <cellStyle name="Normal 4 2 5 6 5 3" xfId="32806" xr:uid="{00000000-0005-0000-0000-00008F770000}"/>
    <cellStyle name="Normal 4 2 5 6 6" xfId="14849" xr:uid="{00000000-0005-0000-0000-000090770000}"/>
    <cellStyle name="Normal 4 2 5 6 6 2" xfId="41761" xr:uid="{00000000-0005-0000-0000-000091770000}"/>
    <cellStyle name="Normal 4 2 5 6 7" xfId="28327" xr:uid="{00000000-0005-0000-0000-000092770000}"/>
    <cellStyle name="Normal 4 2 5 7" xfId="1863" xr:uid="{00000000-0005-0000-0000-000093770000}"/>
    <cellStyle name="Normal 4 2 5 7 2" xfId="4100" xr:uid="{00000000-0005-0000-0000-000094770000}"/>
    <cellStyle name="Normal 4 2 5 7 2 2" xfId="13057" xr:uid="{00000000-0005-0000-0000-000095770000}"/>
    <cellStyle name="Normal 4 2 5 7 2 2 2" xfId="26491" xr:uid="{00000000-0005-0000-0000-000096770000}"/>
    <cellStyle name="Normal 4 2 5 7 2 2 2 2" xfId="53403" xr:uid="{00000000-0005-0000-0000-000097770000}"/>
    <cellStyle name="Normal 4 2 5 7 2 2 3" xfId="39969" xr:uid="{00000000-0005-0000-0000-000098770000}"/>
    <cellStyle name="Normal 4 2 5 7 2 3" xfId="8579" xr:uid="{00000000-0005-0000-0000-000099770000}"/>
    <cellStyle name="Normal 4 2 5 7 2 3 2" xfId="22013" xr:uid="{00000000-0005-0000-0000-00009A770000}"/>
    <cellStyle name="Normal 4 2 5 7 2 3 2 2" xfId="48925" xr:uid="{00000000-0005-0000-0000-00009B770000}"/>
    <cellStyle name="Normal 4 2 5 7 2 3 3" xfId="35491" xr:uid="{00000000-0005-0000-0000-00009C770000}"/>
    <cellStyle name="Normal 4 2 5 7 2 4" xfId="17534" xr:uid="{00000000-0005-0000-0000-00009D770000}"/>
    <cellStyle name="Normal 4 2 5 7 2 4 2" xfId="44446" xr:uid="{00000000-0005-0000-0000-00009E770000}"/>
    <cellStyle name="Normal 4 2 5 7 2 5" xfId="31012" xr:uid="{00000000-0005-0000-0000-00009F770000}"/>
    <cellStyle name="Normal 4 2 5 7 3" xfId="10820" xr:uid="{00000000-0005-0000-0000-0000A0770000}"/>
    <cellStyle name="Normal 4 2 5 7 3 2" xfId="24254" xr:uid="{00000000-0005-0000-0000-0000A1770000}"/>
    <cellStyle name="Normal 4 2 5 7 3 2 2" xfId="51166" xr:uid="{00000000-0005-0000-0000-0000A2770000}"/>
    <cellStyle name="Normal 4 2 5 7 3 3" xfId="37732" xr:uid="{00000000-0005-0000-0000-0000A3770000}"/>
    <cellStyle name="Normal 4 2 5 7 4" xfId="6342" xr:uid="{00000000-0005-0000-0000-0000A4770000}"/>
    <cellStyle name="Normal 4 2 5 7 4 2" xfId="19776" xr:uid="{00000000-0005-0000-0000-0000A5770000}"/>
    <cellStyle name="Normal 4 2 5 7 4 2 2" xfId="46688" xr:uid="{00000000-0005-0000-0000-0000A6770000}"/>
    <cellStyle name="Normal 4 2 5 7 4 3" xfId="33254" xr:uid="{00000000-0005-0000-0000-0000A7770000}"/>
    <cellStyle name="Normal 4 2 5 7 5" xfId="15297" xr:uid="{00000000-0005-0000-0000-0000A8770000}"/>
    <cellStyle name="Normal 4 2 5 7 5 2" xfId="42209" xr:uid="{00000000-0005-0000-0000-0000A9770000}"/>
    <cellStyle name="Normal 4 2 5 7 6" xfId="28775" xr:uid="{00000000-0005-0000-0000-0000AA770000}"/>
    <cellStyle name="Normal 4 2 5 8" xfId="2982" xr:uid="{00000000-0005-0000-0000-0000AB770000}"/>
    <cellStyle name="Normal 4 2 5 8 2" xfId="11939" xr:uid="{00000000-0005-0000-0000-0000AC770000}"/>
    <cellStyle name="Normal 4 2 5 8 2 2" xfId="25373" xr:uid="{00000000-0005-0000-0000-0000AD770000}"/>
    <cellStyle name="Normal 4 2 5 8 2 2 2" xfId="52285" xr:uid="{00000000-0005-0000-0000-0000AE770000}"/>
    <cellStyle name="Normal 4 2 5 8 2 3" xfId="38851" xr:uid="{00000000-0005-0000-0000-0000AF770000}"/>
    <cellStyle name="Normal 4 2 5 8 3" xfId="7461" xr:uid="{00000000-0005-0000-0000-0000B0770000}"/>
    <cellStyle name="Normal 4 2 5 8 3 2" xfId="20895" xr:uid="{00000000-0005-0000-0000-0000B1770000}"/>
    <cellStyle name="Normal 4 2 5 8 3 2 2" xfId="47807" xr:uid="{00000000-0005-0000-0000-0000B2770000}"/>
    <cellStyle name="Normal 4 2 5 8 3 3" xfId="34373" xr:uid="{00000000-0005-0000-0000-0000B3770000}"/>
    <cellStyle name="Normal 4 2 5 8 4" xfId="16416" xr:uid="{00000000-0005-0000-0000-0000B4770000}"/>
    <cellStyle name="Normal 4 2 5 8 4 2" xfId="43328" xr:uid="{00000000-0005-0000-0000-0000B5770000}"/>
    <cellStyle name="Normal 4 2 5 8 5" xfId="29894" xr:uid="{00000000-0005-0000-0000-0000B6770000}"/>
    <cellStyle name="Normal 4 2 5 9" xfId="9702" xr:uid="{00000000-0005-0000-0000-0000B7770000}"/>
    <cellStyle name="Normal 4 2 5 9 2" xfId="23136" xr:uid="{00000000-0005-0000-0000-0000B8770000}"/>
    <cellStyle name="Normal 4 2 5 9 2 2" xfId="50048" xr:uid="{00000000-0005-0000-0000-0000B9770000}"/>
    <cellStyle name="Normal 4 2 5 9 3" xfId="36614" xr:uid="{00000000-0005-0000-0000-0000BA770000}"/>
    <cellStyle name="Normal 4 2 6" xfId="798" xr:uid="{00000000-0005-0000-0000-0000BB770000}"/>
    <cellStyle name="Normal 4 2 6 10" xfId="27756" xr:uid="{00000000-0005-0000-0000-0000BC770000}"/>
    <cellStyle name="Normal 4 2 6 2" xfId="1066" xr:uid="{00000000-0005-0000-0000-0000BD770000}"/>
    <cellStyle name="Normal 4 2 6 2 2" xfId="1737" xr:uid="{00000000-0005-0000-0000-0000BE770000}"/>
    <cellStyle name="Normal 4 2 6 2 2 2" xfId="2855" xr:uid="{00000000-0005-0000-0000-0000BF770000}"/>
    <cellStyle name="Normal 4 2 6 2 2 2 2" xfId="5092" xr:uid="{00000000-0005-0000-0000-0000C0770000}"/>
    <cellStyle name="Normal 4 2 6 2 2 2 2 2" xfId="14049" xr:uid="{00000000-0005-0000-0000-0000C1770000}"/>
    <cellStyle name="Normal 4 2 6 2 2 2 2 2 2" xfId="27483" xr:uid="{00000000-0005-0000-0000-0000C2770000}"/>
    <cellStyle name="Normal 4 2 6 2 2 2 2 2 2 2" xfId="54395" xr:uid="{00000000-0005-0000-0000-0000C3770000}"/>
    <cellStyle name="Normal 4 2 6 2 2 2 2 2 3" xfId="40961" xr:uid="{00000000-0005-0000-0000-0000C4770000}"/>
    <cellStyle name="Normal 4 2 6 2 2 2 2 3" xfId="9571" xr:uid="{00000000-0005-0000-0000-0000C5770000}"/>
    <cellStyle name="Normal 4 2 6 2 2 2 2 3 2" xfId="23005" xr:uid="{00000000-0005-0000-0000-0000C6770000}"/>
    <cellStyle name="Normal 4 2 6 2 2 2 2 3 2 2" xfId="49917" xr:uid="{00000000-0005-0000-0000-0000C7770000}"/>
    <cellStyle name="Normal 4 2 6 2 2 2 2 3 3" xfId="36483" xr:uid="{00000000-0005-0000-0000-0000C8770000}"/>
    <cellStyle name="Normal 4 2 6 2 2 2 2 4" xfId="18526" xr:uid="{00000000-0005-0000-0000-0000C9770000}"/>
    <cellStyle name="Normal 4 2 6 2 2 2 2 4 2" xfId="45438" xr:uid="{00000000-0005-0000-0000-0000CA770000}"/>
    <cellStyle name="Normal 4 2 6 2 2 2 2 5" xfId="32004" xr:uid="{00000000-0005-0000-0000-0000CB770000}"/>
    <cellStyle name="Normal 4 2 6 2 2 2 3" xfId="11812" xr:uid="{00000000-0005-0000-0000-0000CC770000}"/>
    <cellStyle name="Normal 4 2 6 2 2 2 3 2" xfId="25246" xr:uid="{00000000-0005-0000-0000-0000CD770000}"/>
    <cellStyle name="Normal 4 2 6 2 2 2 3 2 2" xfId="52158" xr:uid="{00000000-0005-0000-0000-0000CE770000}"/>
    <cellStyle name="Normal 4 2 6 2 2 2 3 3" xfId="38724" xr:uid="{00000000-0005-0000-0000-0000CF770000}"/>
    <cellStyle name="Normal 4 2 6 2 2 2 4" xfId="7334" xr:uid="{00000000-0005-0000-0000-0000D0770000}"/>
    <cellStyle name="Normal 4 2 6 2 2 2 4 2" xfId="20768" xr:uid="{00000000-0005-0000-0000-0000D1770000}"/>
    <cellStyle name="Normal 4 2 6 2 2 2 4 2 2" xfId="47680" xr:uid="{00000000-0005-0000-0000-0000D2770000}"/>
    <cellStyle name="Normal 4 2 6 2 2 2 4 3" xfId="34246" xr:uid="{00000000-0005-0000-0000-0000D3770000}"/>
    <cellStyle name="Normal 4 2 6 2 2 2 5" xfId="16289" xr:uid="{00000000-0005-0000-0000-0000D4770000}"/>
    <cellStyle name="Normal 4 2 6 2 2 2 5 2" xfId="43201" xr:uid="{00000000-0005-0000-0000-0000D5770000}"/>
    <cellStyle name="Normal 4 2 6 2 2 2 6" xfId="29767" xr:uid="{00000000-0005-0000-0000-0000D6770000}"/>
    <cellStyle name="Normal 4 2 6 2 2 3" xfId="3974" xr:uid="{00000000-0005-0000-0000-0000D7770000}"/>
    <cellStyle name="Normal 4 2 6 2 2 3 2" xfId="12931" xr:uid="{00000000-0005-0000-0000-0000D8770000}"/>
    <cellStyle name="Normal 4 2 6 2 2 3 2 2" xfId="26365" xr:uid="{00000000-0005-0000-0000-0000D9770000}"/>
    <cellStyle name="Normal 4 2 6 2 2 3 2 2 2" xfId="53277" xr:uid="{00000000-0005-0000-0000-0000DA770000}"/>
    <cellStyle name="Normal 4 2 6 2 2 3 2 3" xfId="39843" xr:uid="{00000000-0005-0000-0000-0000DB770000}"/>
    <cellStyle name="Normal 4 2 6 2 2 3 3" xfId="8453" xr:uid="{00000000-0005-0000-0000-0000DC770000}"/>
    <cellStyle name="Normal 4 2 6 2 2 3 3 2" xfId="21887" xr:uid="{00000000-0005-0000-0000-0000DD770000}"/>
    <cellStyle name="Normal 4 2 6 2 2 3 3 2 2" xfId="48799" xr:uid="{00000000-0005-0000-0000-0000DE770000}"/>
    <cellStyle name="Normal 4 2 6 2 2 3 3 3" xfId="35365" xr:uid="{00000000-0005-0000-0000-0000DF770000}"/>
    <cellStyle name="Normal 4 2 6 2 2 3 4" xfId="17408" xr:uid="{00000000-0005-0000-0000-0000E0770000}"/>
    <cellStyle name="Normal 4 2 6 2 2 3 4 2" xfId="44320" xr:uid="{00000000-0005-0000-0000-0000E1770000}"/>
    <cellStyle name="Normal 4 2 6 2 2 3 5" xfId="30886" xr:uid="{00000000-0005-0000-0000-0000E2770000}"/>
    <cellStyle name="Normal 4 2 6 2 2 4" xfId="10694" xr:uid="{00000000-0005-0000-0000-0000E3770000}"/>
    <cellStyle name="Normal 4 2 6 2 2 4 2" xfId="24128" xr:uid="{00000000-0005-0000-0000-0000E4770000}"/>
    <cellStyle name="Normal 4 2 6 2 2 4 2 2" xfId="51040" xr:uid="{00000000-0005-0000-0000-0000E5770000}"/>
    <cellStyle name="Normal 4 2 6 2 2 4 3" xfId="37606" xr:uid="{00000000-0005-0000-0000-0000E6770000}"/>
    <cellStyle name="Normal 4 2 6 2 2 5" xfId="6216" xr:uid="{00000000-0005-0000-0000-0000E7770000}"/>
    <cellStyle name="Normal 4 2 6 2 2 5 2" xfId="19650" xr:uid="{00000000-0005-0000-0000-0000E8770000}"/>
    <cellStyle name="Normal 4 2 6 2 2 5 2 2" xfId="46562" xr:uid="{00000000-0005-0000-0000-0000E9770000}"/>
    <cellStyle name="Normal 4 2 6 2 2 5 3" xfId="33128" xr:uid="{00000000-0005-0000-0000-0000EA770000}"/>
    <cellStyle name="Normal 4 2 6 2 2 6" xfId="15171" xr:uid="{00000000-0005-0000-0000-0000EB770000}"/>
    <cellStyle name="Normal 4 2 6 2 2 6 2" xfId="42083" xr:uid="{00000000-0005-0000-0000-0000EC770000}"/>
    <cellStyle name="Normal 4 2 6 2 2 7" xfId="28649" xr:uid="{00000000-0005-0000-0000-0000ED770000}"/>
    <cellStyle name="Normal 4 2 6 2 3" xfId="2185" xr:uid="{00000000-0005-0000-0000-0000EE770000}"/>
    <cellStyle name="Normal 4 2 6 2 3 2" xfId="4422" xr:uid="{00000000-0005-0000-0000-0000EF770000}"/>
    <cellStyle name="Normal 4 2 6 2 3 2 2" xfId="13379" xr:uid="{00000000-0005-0000-0000-0000F0770000}"/>
    <cellStyle name="Normal 4 2 6 2 3 2 2 2" xfId="26813" xr:uid="{00000000-0005-0000-0000-0000F1770000}"/>
    <cellStyle name="Normal 4 2 6 2 3 2 2 2 2" xfId="53725" xr:uid="{00000000-0005-0000-0000-0000F2770000}"/>
    <cellStyle name="Normal 4 2 6 2 3 2 2 3" xfId="40291" xr:uid="{00000000-0005-0000-0000-0000F3770000}"/>
    <cellStyle name="Normal 4 2 6 2 3 2 3" xfId="8901" xr:uid="{00000000-0005-0000-0000-0000F4770000}"/>
    <cellStyle name="Normal 4 2 6 2 3 2 3 2" xfId="22335" xr:uid="{00000000-0005-0000-0000-0000F5770000}"/>
    <cellStyle name="Normal 4 2 6 2 3 2 3 2 2" xfId="49247" xr:uid="{00000000-0005-0000-0000-0000F6770000}"/>
    <cellStyle name="Normal 4 2 6 2 3 2 3 3" xfId="35813" xr:uid="{00000000-0005-0000-0000-0000F7770000}"/>
    <cellStyle name="Normal 4 2 6 2 3 2 4" xfId="17856" xr:uid="{00000000-0005-0000-0000-0000F8770000}"/>
    <cellStyle name="Normal 4 2 6 2 3 2 4 2" xfId="44768" xr:uid="{00000000-0005-0000-0000-0000F9770000}"/>
    <cellStyle name="Normal 4 2 6 2 3 2 5" xfId="31334" xr:uid="{00000000-0005-0000-0000-0000FA770000}"/>
    <cellStyle name="Normal 4 2 6 2 3 3" xfId="11142" xr:uid="{00000000-0005-0000-0000-0000FB770000}"/>
    <cellStyle name="Normal 4 2 6 2 3 3 2" xfId="24576" xr:uid="{00000000-0005-0000-0000-0000FC770000}"/>
    <cellStyle name="Normal 4 2 6 2 3 3 2 2" xfId="51488" xr:uid="{00000000-0005-0000-0000-0000FD770000}"/>
    <cellStyle name="Normal 4 2 6 2 3 3 3" xfId="38054" xr:uid="{00000000-0005-0000-0000-0000FE770000}"/>
    <cellStyle name="Normal 4 2 6 2 3 4" xfId="6664" xr:uid="{00000000-0005-0000-0000-0000FF770000}"/>
    <cellStyle name="Normal 4 2 6 2 3 4 2" xfId="20098" xr:uid="{00000000-0005-0000-0000-000000780000}"/>
    <cellStyle name="Normal 4 2 6 2 3 4 2 2" xfId="47010" xr:uid="{00000000-0005-0000-0000-000001780000}"/>
    <cellStyle name="Normal 4 2 6 2 3 4 3" xfId="33576" xr:uid="{00000000-0005-0000-0000-000002780000}"/>
    <cellStyle name="Normal 4 2 6 2 3 5" xfId="15619" xr:uid="{00000000-0005-0000-0000-000003780000}"/>
    <cellStyle name="Normal 4 2 6 2 3 5 2" xfId="42531" xr:uid="{00000000-0005-0000-0000-000004780000}"/>
    <cellStyle name="Normal 4 2 6 2 3 6" xfId="29097" xr:uid="{00000000-0005-0000-0000-000005780000}"/>
    <cellStyle name="Normal 4 2 6 2 4" xfId="3304" xr:uid="{00000000-0005-0000-0000-000006780000}"/>
    <cellStyle name="Normal 4 2 6 2 4 2" xfId="12261" xr:uid="{00000000-0005-0000-0000-000007780000}"/>
    <cellStyle name="Normal 4 2 6 2 4 2 2" xfId="25695" xr:uid="{00000000-0005-0000-0000-000008780000}"/>
    <cellStyle name="Normal 4 2 6 2 4 2 2 2" xfId="52607" xr:uid="{00000000-0005-0000-0000-000009780000}"/>
    <cellStyle name="Normal 4 2 6 2 4 2 3" xfId="39173" xr:uid="{00000000-0005-0000-0000-00000A780000}"/>
    <cellStyle name="Normal 4 2 6 2 4 3" xfId="7783" xr:uid="{00000000-0005-0000-0000-00000B780000}"/>
    <cellStyle name="Normal 4 2 6 2 4 3 2" xfId="21217" xr:uid="{00000000-0005-0000-0000-00000C780000}"/>
    <cellStyle name="Normal 4 2 6 2 4 3 2 2" xfId="48129" xr:uid="{00000000-0005-0000-0000-00000D780000}"/>
    <cellStyle name="Normal 4 2 6 2 4 3 3" xfId="34695" xr:uid="{00000000-0005-0000-0000-00000E780000}"/>
    <cellStyle name="Normal 4 2 6 2 4 4" xfId="16738" xr:uid="{00000000-0005-0000-0000-00000F780000}"/>
    <cellStyle name="Normal 4 2 6 2 4 4 2" xfId="43650" xr:uid="{00000000-0005-0000-0000-000010780000}"/>
    <cellStyle name="Normal 4 2 6 2 4 5" xfId="30216" xr:uid="{00000000-0005-0000-0000-000011780000}"/>
    <cellStyle name="Normal 4 2 6 2 5" xfId="10024" xr:uid="{00000000-0005-0000-0000-000012780000}"/>
    <cellStyle name="Normal 4 2 6 2 5 2" xfId="23458" xr:uid="{00000000-0005-0000-0000-000013780000}"/>
    <cellStyle name="Normal 4 2 6 2 5 2 2" xfId="50370" xr:uid="{00000000-0005-0000-0000-000014780000}"/>
    <cellStyle name="Normal 4 2 6 2 5 3" xfId="36936" xr:uid="{00000000-0005-0000-0000-000015780000}"/>
    <cellStyle name="Normal 4 2 6 2 6" xfId="5546" xr:uid="{00000000-0005-0000-0000-000016780000}"/>
    <cellStyle name="Normal 4 2 6 2 6 2" xfId="18980" xr:uid="{00000000-0005-0000-0000-000017780000}"/>
    <cellStyle name="Normal 4 2 6 2 6 2 2" xfId="45892" xr:uid="{00000000-0005-0000-0000-000018780000}"/>
    <cellStyle name="Normal 4 2 6 2 6 3" xfId="32458" xr:uid="{00000000-0005-0000-0000-000019780000}"/>
    <cellStyle name="Normal 4 2 6 2 7" xfId="14501" xr:uid="{00000000-0005-0000-0000-00001A780000}"/>
    <cellStyle name="Normal 4 2 6 2 7 2" xfId="41413" xr:uid="{00000000-0005-0000-0000-00001B780000}"/>
    <cellStyle name="Normal 4 2 6 2 8" xfId="27979" xr:uid="{00000000-0005-0000-0000-00001C780000}"/>
    <cellStyle name="Normal 4 2 6 3" xfId="1291" xr:uid="{00000000-0005-0000-0000-00001D780000}"/>
    <cellStyle name="Normal 4 2 6 3 2" xfId="2409" xr:uid="{00000000-0005-0000-0000-00001E780000}"/>
    <cellStyle name="Normal 4 2 6 3 2 2" xfId="4646" xr:uid="{00000000-0005-0000-0000-00001F780000}"/>
    <cellStyle name="Normal 4 2 6 3 2 2 2" xfId="13603" xr:uid="{00000000-0005-0000-0000-000020780000}"/>
    <cellStyle name="Normal 4 2 6 3 2 2 2 2" xfId="27037" xr:uid="{00000000-0005-0000-0000-000021780000}"/>
    <cellStyle name="Normal 4 2 6 3 2 2 2 2 2" xfId="53949" xr:uid="{00000000-0005-0000-0000-000022780000}"/>
    <cellStyle name="Normal 4 2 6 3 2 2 2 3" xfId="40515" xr:uid="{00000000-0005-0000-0000-000023780000}"/>
    <cellStyle name="Normal 4 2 6 3 2 2 3" xfId="9125" xr:uid="{00000000-0005-0000-0000-000024780000}"/>
    <cellStyle name="Normal 4 2 6 3 2 2 3 2" xfId="22559" xr:uid="{00000000-0005-0000-0000-000025780000}"/>
    <cellStyle name="Normal 4 2 6 3 2 2 3 2 2" xfId="49471" xr:uid="{00000000-0005-0000-0000-000026780000}"/>
    <cellStyle name="Normal 4 2 6 3 2 2 3 3" xfId="36037" xr:uid="{00000000-0005-0000-0000-000027780000}"/>
    <cellStyle name="Normal 4 2 6 3 2 2 4" xfId="18080" xr:uid="{00000000-0005-0000-0000-000028780000}"/>
    <cellStyle name="Normal 4 2 6 3 2 2 4 2" xfId="44992" xr:uid="{00000000-0005-0000-0000-000029780000}"/>
    <cellStyle name="Normal 4 2 6 3 2 2 5" xfId="31558" xr:uid="{00000000-0005-0000-0000-00002A780000}"/>
    <cellStyle name="Normal 4 2 6 3 2 3" xfId="11366" xr:uid="{00000000-0005-0000-0000-00002B780000}"/>
    <cellStyle name="Normal 4 2 6 3 2 3 2" xfId="24800" xr:uid="{00000000-0005-0000-0000-00002C780000}"/>
    <cellStyle name="Normal 4 2 6 3 2 3 2 2" xfId="51712" xr:uid="{00000000-0005-0000-0000-00002D780000}"/>
    <cellStyle name="Normal 4 2 6 3 2 3 3" xfId="38278" xr:uid="{00000000-0005-0000-0000-00002E780000}"/>
    <cellStyle name="Normal 4 2 6 3 2 4" xfId="6888" xr:uid="{00000000-0005-0000-0000-00002F780000}"/>
    <cellStyle name="Normal 4 2 6 3 2 4 2" xfId="20322" xr:uid="{00000000-0005-0000-0000-000030780000}"/>
    <cellStyle name="Normal 4 2 6 3 2 4 2 2" xfId="47234" xr:uid="{00000000-0005-0000-0000-000031780000}"/>
    <cellStyle name="Normal 4 2 6 3 2 4 3" xfId="33800" xr:uid="{00000000-0005-0000-0000-000032780000}"/>
    <cellStyle name="Normal 4 2 6 3 2 5" xfId="15843" xr:uid="{00000000-0005-0000-0000-000033780000}"/>
    <cellStyle name="Normal 4 2 6 3 2 5 2" xfId="42755" xr:uid="{00000000-0005-0000-0000-000034780000}"/>
    <cellStyle name="Normal 4 2 6 3 2 6" xfId="29321" xr:uid="{00000000-0005-0000-0000-000035780000}"/>
    <cellStyle name="Normal 4 2 6 3 3" xfId="3528" xr:uid="{00000000-0005-0000-0000-000036780000}"/>
    <cellStyle name="Normal 4 2 6 3 3 2" xfId="12485" xr:uid="{00000000-0005-0000-0000-000037780000}"/>
    <cellStyle name="Normal 4 2 6 3 3 2 2" xfId="25919" xr:uid="{00000000-0005-0000-0000-000038780000}"/>
    <cellStyle name="Normal 4 2 6 3 3 2 2 2" xfId="52831" xr:uid="{00000000-0005-0000-0000-000039780000}"/>
    <cellStyle name="Normal 4 2 6 3 3 2 3" xfId="39397" xr:uid="{00000000-0005-0000-0000-00003A780000}"/>
    <cellStyle name="Normal 4 2 6 3 3 3" xfId="8007" xr:uid="{00000000-0005-0000-0000-00003B780000}"/>
    <cellStyle name="Normal 4 2 6 3 3 3 2" xfId="21441" xr:uid="{00000000-0005-0000-0000-00003C780000}"/>
    <cellStyle name="Normal 4 2 6 3 3 3 2 2" xfId="48353" xr:uid="{00000000-0005-0000-0000-00003D780000}"/>
    <cellStyle name="Normal 4 2 6 3 3 3 3" xfId="34919" xr:uid="{00000000-0005-0000-0000-00003E780000}"/>
    <cellStyle name="Normal 4 2 6 3 3 4" xfId="16962" xr:uid="{00000000-0005-0000-0000-00003F780000}"/>
    <cellStyle name="Normal 4 2 6 3 3 4 2" xfId="43874" xr:uid="{00000000-0005-0000-0000-000040780000}"/>
    <cellStyle name="Normal 4 2 6 3 3 5" xfId="30440" xr:uid="{00000000-0005-0000-0000-000041780000}"/>
    <cellStyle name="Normal 4 2 6 3 4" xfId="10248" xr:uid="{00000000-0005-0000-0000-000042780000}"/>
    <cellStyle name="Normal 4 2 6 3 4 2" xfId="23682" xr:uid="{00000000-0005-0000-0000-000043780000}"/>
    <cellStyle name="Normal 4 2 6 3 4 2 2" xfId="50594" xr:uid="{00000000-0005-0000-0000-000044780000}"/>
    <cellStyle name="Normal 4 2 6 3 4 3" xfId="37160" xr:uid="{00000000-0005-0000-0000-000045780000}"/>
    <cellStyle name="Normal 4 2 6 3 5" xfId="5770" xr:uid="{00000000-0005-0000-0000-000046780000}"/>
    <cellStyle name="Normal 4 2 6 3 5 2" xfId="19204" xr:uid="{00000000-0005-0000-0000-000047780000}"/>
    <cellStyle name="Normal 4 2 6 3 5 2 2" xfId="46116" xr:uid="{00000000-0005-0000-0000-000048780000}"/>
    <cellStyle name="Normal 4 2 6 3 5 3" xfId="32682" xr:uid="{00000000-0005-0000-0000-000049780000}"/>
    <cellStyle name="Normal 4 2 6 3 6" xfId="14725" xr:uid="{00000000-0005-0000-0000-00004A780000}"/>
    <cellStyle name="Normal 4 2 6 3 6 2" xfId="41637" xr:uid="{00000000-0005-0000-0000-00004B780000}"/>
    <cellStyle name="Normal 4 2 6 3 7" xfId="28203" xr:uid="{00000000-0005-0000-0000-00004C780000}"/>
    <cellStyle name="Normal 4 2 6 4" xfId="1514" xr:uid="{00000000-0005-0000-0000-00004D780000}"/>
    <cellStyle name="Normal 4 2 6 4 2" xfId="2632" xr:uid="{00000000-0005-0000-0000-00004E780000}"/>
    <cellStyle name="Normal 4 2 6 4 2 2" xfId="4869" xr:uid="{00000000-0005-0000-0000-00004F780000}"/>
    <cellStyle name="Normal 4 2 6 4 2 2 2" xfId="13826" xr:uid="{00000000-0005-0000-0000-000050780000}"/>
    <cellStyle name="Normal 4 2 6 4 2 2 2 2" xfId="27260" xr:uid="{00000000-0005-0000-0000-000051780000}"/>
    <cellStyle name="Normal 4 2 6 4 2 2 2 2 2" xfId="54172" xr:uid="{00000000-0005-0000-0000-000052780000}"/>
    <cellStyle name="Normal 4 2 6 4 2 2 2 3" xfId="40738" xr:uid="{00000000-0005-0000-0000-000053780000}"/>
    <cellStyle name="Normal 4 2 6 4 2 2 3" xfId="9348" xr:uid="{00000000-0005-0000-0000-000054780000}"/>
    <cellStyle name="Normal 4 2 6 4 2 2 3 2" xfId="22782" xr:uid="{00000000-0005-0000-0000-000055780000}"/>
    <cellStyle name="Normal 4 2 6 4 2 2 3 2 2" xfId="49694" xr:uid="{00000000-0005-0000-0000-000056780000}"/>
    <cellStyle name="Normal 4 2 6 4 2 2 3 3" xfId="36260" xr:uid="{00000000-0005-0000-0000-000057780000}"/>
    <cellStyle name="Normal 4 2 6 4 2 2 4" xfId="18303" xr:uid="{00000000-0005-0000-0000-000058780000}"/>
    <cellStyle name="Normal 4 2 6 4 2 2 4 2" xfId="45215" xr:uid="{00000000-0005-0000-0000-000059780000}"/>
    <cellStyle name="Normal 4 2 6 4 2 2 5" xfId="31781" xr:uid="{00000000-0005-0000-0000-00005A780000}"/>
    <cellStyle name="Normal 4 2 6 4 2 3" xfId="11589" xr:uid="{00000000-0005-0000-0000-00005B780000}"/>
    <cellStyle name="Normal 4 2 6 4 2 3 2" xfId="25023" xr:uid="{00000000-0005-0000-0000-00005C780000}"/>
    <cellStyle name="Normal 4 2 6 4 2 3 2 2" xfId="51935" xr:uid="{00000000-0005-0000-0000-00005D780000}"/>
    <cellStyle name="Normal 4 2 6 4 2 3 3" xfId="38501" xr:uid="{00000000-0005-0000-0000-00005E780000}"/>
    <cellStyle name="Normal 4 2 6 4 2 4" xfId="7111" xr:uid="{00000000-0005-0000-0000-00005F780000}"/>
    <cellStyle name="Normal 4 2 6 4 2 4 2" xfId="20545" xr:uid="{00000000-0005-0000-0000-000060780000}"/>
    <cellStyle name="Normal 4 2 6 4 2 4 2 2" xfId="47457" xr:uid="{00000000-0005-0000-0000-000061780000}"/>
    <cellStyle name="Normal 4 2 6 4 2 4 3" xfId="34023" xr:uid="{00000000-0005-0000-0000-000062780000}"/>
    <cellStyle name="Normal 4 2 6 4 2 5" xfId="16066" xr:uid="{00000000-0005-0000-0000-000063780000}"/>
    <cellStyle name="Normal 4 2 6 4 2 5 2" xfId="42978" xr:uid="{00000000-0005-0000-0000-000064780000}"/>
    <cellStyle name="Normal 4 2 6 4 2 6" xfId="29544" xr:uid="{00000000-0005-0000-0000-000065780000}"/>
    <cellStyle name="Normal 4 2 6 4 3" xfId="3751" xr:uid="{00000000-0005-0000-0000-000066780000}"/>
    <cellStyle name="Normal 4 2 6 4 3 2" xfId="12708" xr:uid="{00000000-0005-0000-0000-000067780000}"/>
    <cellStyle name="Normal 4 2 6 4 3 2 2" xfId="26142" xr:uid="{00000000-0005-0000-0000-000068780000}"/>
    <cellStyle name="Normal 4 2 6 4 3 2 2 2" xfId="53054" xr:uid="{00000000-0005-0000-0000-000069780000}"/>
    <cellStyle name="Normal 4 2 6 4 3 2 3" xfId="39620" xr:uid="{00000000-0005-0000-0000-00006A780000}"/>
    <cellStyle name="Normal 4 2 6 4 3 3" xfId="8230" xr:uid="{00000000-0005-0000-0000-00006B780000}"/>
    <cellStyle name="Normal 4 2 6 4 3 3 2" xfId="21664" xr:uid="{00000000-0005-0000-0000-00006C780000}"/>
    <cellStyle name="Normal 4 2 6 4 3 3 2 2" xfId="48576" xr:uid="{00000000-0005-0000-0000-00006D780000}"/>
    <cellStyle name="Normal 4 2 6 4 3 3 3" xfId="35142" xr:uid="{00000000-0005-0000-0000-00006E780000}"/>
    <cellStyle name="Normal 4 2 6 4 3 4" xfId="17185" xr:uid="{00000000-0005-0000-0000-00006F780000}"/>
    <cellStyle name="Normal 4 2 6 4 3 4 2" xfId="44097" xr:uid="{00000000-0005-0000-0000-000070780000}"/>
    <cellStyle name="Normal 4 2 6 4 3 5" xfId="30663" xr:uid="{00000000-0005-0000-0000-000071780000}"/>
    <cellStyle name="Normal 4 2 6 4 4" xfId="10471" xr:uid="{00000000-0005-0000-0000-000072780000}"/>
    <cellStyle name="Normal 4 2 6 4 4 2" xfId="23905" xr:uid="{00000000-0005-0000-0000-000073780000}"/>
    <cellStyle name="Normal 4 2 6 4 4 2 2" xfId="50817" xr:uid="{00000000-0005-0000-0000-000074780000}"/>
    <cellStyle name="Normal 4 2 6 4 4 3" xfId="37383" xr:uid="{00000000-0005-0000-0000-000075780000}"/>
    <cellStyle name="Normal 4 2 6 4 5" xfId="5993" xr:uid="{00000000-0005-0000-0000-000076780000}"/>
    <cellStyle name="Normal 4 2 6 4 5 2" xfId="19427" xr:uid="{00000000-0005-0000-0000-000077780000}"/>
    <cellStyle name="Normal 4 2 6 4 5 2 2" xfId="46339" xr:uid="{00000000-0005-0000-0000-000078780000}"/>
    <cellStyle name="Normal 4 2 6 4 5 3" xfId="32905" xr:uid="{00000000-0005-0000-0000-000079780000}"/>
    <cellStyle name="Normal 4 2 6 4 6" xfId="14948" xr:uid="{00000000-0005-0000-0000-00007A780000}"/>
    <cellStyle name="Normal 4 2 6 4 6 2" xfId="41860" xr:uid="{00000000-0005-0000-0000-00007B780000}"/>
    <cellStyle name="Normal 4 2 6 4 7" xfId="28426" xr:uid="{00000000-0005-0000-0000-00007C780000}"/>
    <cellStyle name="Normal 4 2 6 5" xfId="1962" xr:uid="{00000000-0005-0000-0000-00007D780000}"/>
    <cellStyle name="Normal 4 2 6 5 2" xfId="4199" xr:uid="{00000000-0005-0000-0000-00007E780000}"/>
    <cellStyle name="Normal 4 2 6 5 2 2" xfId="13156" xr:uid="{00000000-0005-0000-0000-00007F780000}"/>
    <cellStyle name="Normal 4 2 6 5 2 2 2" xfId="26590" xr:uid="{00000000-0005-0000-0000-000080780000}"/>
    <cellStyle name="Normal 4 2 6 5 2 2 2 2" xfId="53502" xr:uid="{00000000-0005-0000-0000-000081780000}"/>
    <cellStyle name="Normal 4 2 6 5 2 2 3" xfId="40068" xr:uid="{00000000-0005-0000-0000-000082780000}"/>
    <cellStyle name="Normal 4 2 6 5 2 3" xfId="8678" xr:uid="{00000000-0005-0000-0000-000083780000}"/>
    <cellStyle name="Normal 4 2 6 5 2 3 2" xfId="22112" xr:uid="{00000000-0005-0000-0000-000084780000}"/>
    <cellStyle name="Normal 4 2 6 5 2 3 2 2" xfId="49024" xr:uid="{00000000-0005-0000-0000-000085780000}"/>
    <cellStyle name="Normal 4 2 6 5 2 3 3" xfId="35590" xr:uid="{00000000-0005-0000-0000-000086780000}"/>
    <cellStyle name="Normal 4 2 6 5 2 4" xfId="17633" xr:uid="{00000000-0005-0000-0000-000087780000}"/>
    <cellStyle name="Normal 4 2 6 5 2 4 2" xfId="44545" xr:uid="{00000000-0005-0000-0000-000088780000}"/>
    <cellStyle name="Normal 4 2 6 5 2 5" xfId="31111" xr:uid="{00000000-0005-0000-0000-000089780000}"/>
    <cellStyle name="Normal 4 2 6 5 3" xfId="10919" xr:uid="{00000000-0005-0000-0000-00008A780000}"/>
    <cellStyle name="Normal 4 2 6 5 3 2" xfId="24353" xr:uid="{00000000-0005-0000-0000-00008B780000}"/>
    <cellStyle name="Normal 4 2 6 5 3 2 2" xfId="51265" xr:uid="{00000000-0005-0000-0000-00008C780000}"/>
    <cellStyle name="Normal 4 2 6 5 3 3" xfId="37831" xr:uid="{00000000-0005-0000-0000-00008D780000}"/>
    <cellStyle name="Normal 4 2 6 5 4" xfId="6441" xr:uid="{00000000-0005-0000-0000-00008E780000}"/>
    <cellStyle name="Normal 4 2 6 5 4 2" xfId="19875" xr:uid="{00000000-0005-0000-0000-00008F780000}"/>
    <cellStyle name="Normal 4 2 6 5 4 2 2" xfId="46787" xr:uid="{00000000-0005-0000-0000-000090780000}"/>
    <cellStyle name="Normal 4 2 6 5 4 3" xfId="33353" xr:uid="{00000000-0005-0000-0000-000091780000}"/>
    <cellStyle name="Normal 4 2 6 5 5" xfId="15396" xr:uid="{00000000-0005-0000-0000-000092780000}"/>
    <cellStyle name="Normal 4 2 6 5 5 2" xfId="42308" xr:uid="{00000000-0005-0000-0000-000093780000}"/>
    <cellStyle name="Normal 4 2 6 5 6" xfId="28874" xr:uid="{00000000-0005-0000-0000-000094780000}"/>
    <cellStyle name="Normal 4 2 6 6" xfId="3081" xr:uid="{00000000-0005-0000-0000-000095780000}"/>
    <cellStyle name="Normal 4 2 6 6 2" xfId="12038" xr:uid="{00000000-0005-0000-0000-000096780000}"/>
    <cellStyle name="Normal 4 2 6 6 2 2" xfId="25472" xr:uid="{00000000-0005-0000-0000-000097780000}"/>
    <cellStyle name="Normal 4 2 6 6 2 2 2" xfId="52384" xr:uid="{00000000-0005-0000-0000-000098780000}"/>
    <cellStyle name="Normal 4 2 6 6 2 3" xfId="38950" xr:uid="{00000000-0005-0000-0000-000099780000}"/>
    <cellStyle name="Normal 4 2 6 6 3" xfId="7560" xr:uid="{00000000-0005-0000-0000-00009A780000}"/>
    <cellStyle name="Normal 4 2 6 6 3 2" xfId="20994" xr:uid="{00000000-0005-0000-0000-00009B780000}"/>
    <cellStyle name="Normal 4 2 6 6 3 2 2" xfId="47906" xr:uid="{00000000-0005-0000-0000-00009C780000}"/>
    <cellStyle name="Normal 4 2 6 6 3 3" xfId="34472" xr:uid="{00000000-0005-0000-0000-00009D780000}"/>
    <cellStyle name="Normal 4 2 6 6 4" xfId="16515" xr:uid="{00000000-0005-0000-0000-00009E780000}"/>
    <cellStyle name="Normal 4 2 6 6 4 2" xfId="43427" xr:uid="{00000000-0005-0000-0000-00009F780000}"/>
    <cellStyle name="Normal 4 2 6 6 5" xfId="29993" xr:uid="{00000000-0005-0000-0000-0000A0780000}"/>
    <cellStyle name="Normal 4 2 6 7" xfId="9801" xr:uid="{00000000-0005-0000-0000-0000A1780000}"/>
    <cellStyle name="Normal 4 2 6 7 2" xfId="23235" xr:uid="{00000000-0005-0000-0000-0000A2780000}"/>
    <cellStyle name="Normal 4 2 6 7 2 2" xfId="50147" xr:uid="{00000000-0005-0000-0000-0000A3780000}"/>
    <cellStyle name="Normal 4 2 6 7 3" xfId="36713" xr:uid="{00000000-0005-0000-0000-0000A4780000}"/>
    <cellStyle name="Normal 4 2 6 8" xfId="5323" xr:uid="{00000000-0005-0000-0000-0000A5780000}"/>
    <cellStyle name="Normal 4 2 6 8 2" xfId="18757" xr:uid="{00000000-0005-0000-0000-0000A6780000}"/>
    <cellStyle name="Normal 4 2 6 8 2 2" xfId="45669" xr:uid="{00000000-0005-0000-0000-0000A7780000}"/>
    <cellStyle name="Normal 4 2 6 8 3" xfId="32235" xr:uid="{00000000-0005-0000-0000-0000A8780000}"/>
    <cellStyle name="Normal 4 2 6 9" xfId="14278" xr:uid="{00000000-0005-0000-0000-0000A9780000}"/>
    <cellStyle name="Normal 4 2 6 9 2" xfId="41190" xr:uid="{00000000-0005-0000-0000-0000AA780000}"/>
    <cellStyle name="Normal 4 2 7" xfId="726" xr:uid="{00000000-0005-0000-0000-0000AB780000}"/>
    <cellStyle name="Normal 4 2 7 10" xfId="27684" xr:uid="{00000000-0005-0000-0000-0000AC780000}"/>
    <cellStyle name="Normal 4 2 7 2" xfId="994" xr:uid="{00000000-0005-0000-0000-0000AD780000}"/>
    <cellStyle name="Normal 4 2 7 2 2" xfId="1665" xr:uid="{00000000-0005-0000-0000-0000AE780000}"/>
    <cellStyle name="Normal 4 2 7 2 2 2" xfId="2783" xr:uid="{00000000-0005-0000-0000-0000AF780000}"/>
    <cellStyle name="Normal 4 2 7 2 2 2 2" xfId="5020" xr:uid="{00000000-0005-0000-0000-0000B0780000}"/>
    <cellStyle name="Normal 4 2 7 2 2 2 2 2" xfId="13977" xr:uid="{00000000-0005-0000-0000-0000B1780000}"/>
    <cellStyle name="Normal 4 2 7 2 2 2 2 2 2" xfId="27411" xr:uid="{00000000-0005-0000-0000-0000B2780000}"/>
    <cellStyle name="Normal 4 2 7 2 2 2 2 2 2 2" xfId="54323" xr:uid="{00000000-0005-0000-0000-0000B3780000}"/>
    <cellStyle name="Normal 4 2 7 2 2 2 2 2 3" xfId="40889" xr:uid="{00000000-0005-0000-0000-0000B4780000}"/>
    <cellStyle name="Normal 4 2 7 2 2 2 2 3" xfId="9499" xr:uid="{00000000-0005-0000-0000-0000B5780000}"/>
    <cellStyle name="Normal 4 2 7 2 2 2 2 3 2" xfId="22933" xr:uid="{00000000-0005-0000-0000-0000B6780000}"/>
    <cellStyle name="Normal 4 2 7 2 2 2 2 3 2 2" xfId="49845" xr:uid="{00000000-0005-0000-0000-0000B7780000}"/>
    <cellStyle name="Normal 4 2 7 2 2 2 2 3 3" xfId="36411" xr:uid="{00000000-0005-0000-0000-0000B8780000}"/>
    <cellStyle name="Normal 4 2 7 2 2 2 2 4" xfId="18454" xr:uid="{00000000-0005-0000-0000-0000B9780000}"/>
    <cellStyle name="Normal 4 2 7 2 2 2 2 4 2" xfId="45366" xr:uid="{00000000-0005-0000-0000-0000BA780000}"/>
    <cellStyle name="Normal 4 2 7 2 2 2 2 5" xfId="31932" xr:uid="{00000000-0005-0000-0000-0000BB780000}"/>
    <cellStyle name="Normal 4 2 7 2 2 2 3" xfId="11740" xr:uid="{00000000-0005-0000-0000-0000BC780000}"/>
    <cellStyle name="Normal 4 2 7 2 2 2 3 2" xfId="25174" xr:uid="{00000000-0005-0000-0000-0000BD780000}"/>
    <cellStyle name="Normal 4 2 7 2 2 2 3 2 2" xfId="52086" xr:uid="{00000000-0005-0000-0000-0000BE780000}"/>
    <cellStyle name="Normal 4 2 7 2 2 2 3 3" xfId="38652" xr:uid="{00000000-0005-0000-0000-0000BF780000}"/>
    <cellStyle name="Normal 4 2 7 2 2 2 4" xfId="7262" xr:uid="{00000000-0005-0000-0000-0000C0780000}"/>
    <cellStyle name="Normal 4 2 7 2 2 2 4 2" xfId="20696" xr:uid="{00000000-0005-0000-0000-0000C1780000}"/>
    <cellStyle name="Normal 4 2 7 2 2 2 4 2 2" xfId="47608" xr:uid="{00000000-0005-0000-0000-0000C2780000}"/>
    <cellStyle name="Normal 4 2 7 2 2 2 4 3" xfId="34174" xr:uid="{00000000-0005-0000-0000-0000C3780000}"/>
    <cellStyle name="Normal 4 2 7 2 2 2 5" xfId="16217" xr:uid="{00000000-0005-0000-0000-0000C4780000}"/>
    <cellStyle name="Normal 4 2 7 2 2 2 5 2" xfId="43129" xr:uid="{00000000-0005-0000-0000-0000C5780000}"/>
    <cellStyle name="Normal 4 2 7 2 2 2 6" xfId="29695" xr:uid="{00000000-0005-0000-0000-0000C6780000}"/>
    <cellStyle name="Normal 4 2 7 2 2 3" xfId="3902" xr:uid="{00000000-0005-0000-0000-0000C7780000}"/>
    <cellStyle name="Normal 4 2 7 2 2 3 2" xfId="12859" xr:uid="{00000000-0005-0000-0000-0000C8780000}"/>
    <cellStyle name="Normal 4 2 7 2 2 3 2 2" xfId="26293" xr:uid="{00000000-0005-0000-0000-0000C9780000}"/>
    <cellStyle name="Normal 4 2 7 2 2 3 2 2 2" xfId="53205" xr:uid="{00000000-0005-0000-0000-0000CA780000}"/>
    <cellStyle name="Normal 4 2 7 2 2 3 2 3" xfId="39771" xr:uid="{00000000-0005-0000-0000-0000CB780000}"/>
    <cellStyle name="Normal 4 2 7 2 2 3 3" xfId="8381" xr:uid="{00000000-0005-0000-0000-0000CC780000}"/>
    <cellStyle name="Normal 4 2 7 2 2 3 3 2" xfId="21815" xr:uid="{00000000-0005-0000-0000-0000CD780000}"/>
    <cellStyle name="Normal 4 2 7 2 2 3 3 2 2" xfId="48727" xr:uid="{00000000-0005-0000-0000-0000CE780000}"/>
    <cellStyle name="Normal 4 2 7 2 2 3 3 3" xfId="35293" xr:uid="{00000000-0005-0000-0000-0000CF780000}"/>
    <cellStyle name="Normal 4 2 7 2 2 3 4" xfId="17336" xr:uid="{00000000-0005-0000-0000-0000D0780000}"/>
    <cellStyle name="Normal 4 2 7 2 2 3 4 2" xfId="44248" xr:uid="{00000000-0005-0000-0000-0000D1780000}"/>
    <cellStyle name="Normal 4 2 7 2 2 3 5" xfId="30814" xr:uid="{00000000-0005-0000-0000-0000D2780000}"/>
    <cellStyle name="Normal 4 2 7 2 2 4" xfId="10622" xr:uid="{00000000-0005-0000-0000-0000D3780000}"/>
    <cellStyle name="Normal 4 2 7 2 2 4 2" xfId="24056" xr:uid="{00000000-0005-0000-0000-0000D4780000}"/>
    <cellStyle name="Normal 4 2 7 2 2 4 2 2" xfId="50968" xr:uid="{00000000-0005-0000-0000-0000D5780000}"/>
    <cellStyle name="Normal 4 2 7 2 2 4 3" xfId="37534" xr:uid="{00000000-0005-0000-0000-0000D6780000}"/>
    <cellStyle name="Normal 4 2 7 2 2 5" xfId="6144" xr:uid="{00000000-0005-0000-0000-0000D7780000}"/>
    <cellStyle name="Normal 4 2 7 2 2 5 2" xfId="19578" xr:uid="{00000000-0005-0000-0000-0000D8780000}"/>
    <cellStyle name="Normal 4 2 7 2 2 5 2 2" xfId="46490" xr:uid="{00000000-0005-0000-0000-0000D9780000}"/>
    <cellStyle name="Normal 4 2 7 2 2 5 3" xfId="33056" xr:uid="{00000000-0005-0000-0000-0000DA780000}"/>
    <cellStyle name="Normal 4 2 7 2 2 6" xfId="15099" xr:uid="{00000000-0005-0000-0000-0000DB780000}"/>
    <cellStyle name="Normal 4 2 7 2 2 6 2" xfId="42011" xr:uid="{00000000-0005-0000-0000-0000DC780000}"/>
    <cellStyle name="Normal 4 2 7 2 2 7" xfId="28577" xr:uid="{00000000-0005-0000-0000-0000DD780000}"/>
    <cellStyle name="Normal 4 2 7 2 3" xfId="2113" xr:uid="{00000000-0005-0000-0000-0000DE780000}"/>
    <cellStyle name="Normal 4 2 7 2 3 2" xfId="4350" xr:uid="{00000000-0005-0000-0000-0000DF780000}"/>
    <cellStyle name="Normal 4 2 7 2 3 2 2" xfId="13307" xr:uid="{00000000-0005-0000-0000-0000E0780000}"/>
    <cellStyle name="Normal 4 2 7 2 3 2 2 2" xfId="26741" xr:uid="{00000000-0005-0000-0000-0000E1780000}"/>
    <cellStyle name="Normal 4 2 7 2 3 2 2 2 2" xfId="53653" xr:uid="{00000000-0005-0000-0000-0000E2780000}"/>
    <cellStyle name="Normal 4 2 7 2 3 2 2 3" xfId="40219" xr:uid="{00000000-0005-0000-0000-0000E3780000}"/>
    <cellStyle name="Normal 4 2 7 2 3 2 3" xfId="8829" xr:uid="{00000000-0005-0000-0000-0000E4780000}"/>
    <cellStyle name="Normal 4 2 7 2 3 2 3 2" xfId="22263" xr:uid="{00000000-0005-0000-0000-0000E5780000}"/>
    <cellStyle name="Normal 4 2 7 2 3 2 3 2 2" xfId="49175" xr:uid="{00000000-0005-0000-0000-0000E6780000}"/>
    <cellStyle name="Normal 4 2 7 2 3 2 3 3" xfId="35741" xr:uid="{00000000-0005-0000-0000-0000E7780000}"/>
    <cellStyle name="Normal 4 2 7 2 3 2 4" xfId="17784" xr:uid="{00000000-0005-0000-0000-0000E8780000}"/>
    <cellStyle name="Normal 4 2 7 2 3 2 4 2" xfId="44696" xr:uid="{00000000-0005-0000-0000-0000E9780000}"/>
    <cellStyle name="Normal 4 2 7 2 3 2 5" xfId="31262" xr:uid="{00000000-0005-0000-0000-0000EA780000}"/>
    <cellStyle name="Normal 4 2 7 2 3 3" xfId="11070" xr:uid="{00000000-0005-0000-0000-0000EB780000}"/>
    <cellStyle name="Normal 4 2 7 2 3 3 2" xfId="24504" xr:uid="{00000000-0005-0000-0000-0000EC780000}"/>
    <cellStyle name="Normal 4 2 7 2 3 3 2 2" xfId="51416" xr:uid="{00000000-0005-0000-0000-0000ED780000}"/>
    <cellStyle name="Normal 4 2 7 2 3 3 3" xfId="37982" xr:uid="{00000000-0005-0000-0000-0000EE780000}"/>
    <cellStyle name="Normal 4 2 7 2 3 4" xfId="6592" xr:uid="{00000000-0005-0000-0000-0000EF780000}"/>
    <cellStyle name="Normal 4 2 7 2 3 4 2" xfId="20026" xr:uid="{00000000-0005-0000-0000-0000F0780000}"/>
    <cellStyle name="Normal 4 2 7 2 3 4 2 2" xfId="46938" xr:uid="{00000000-0005-0000-0000-0000F1780000}"/>
    <cellStyle name="Normal 4 2 7 2 3 4 3" xfId="33504" xr:uid="{00000000-0005-0000-0000-0000F2780000}"/>
    <cellStyle name="Normal 4 2 7 2 3 5" xfId="15547" xr:uid="{00000000-0005-0000-0000-0000F3780000}"/>
    <cellStyle name="Normal 4 2 7 2 3 5 2" xfId="42459" xr:uid="{00000000-0005-0000-0000-0000F4780000}"/>
    <cellStyle name="Normal 4 2 7 2 3 6" xfId="29025" xr:uid="{00000000-0005-0000-0000-0000F5780000}"/>
    <cellStyle name="Normal 4 2 7 2 4" xfId="3232" xr:uid="{00000000-0005-0000-0000-0000F6780000}"/>
    <cellStyle name="Normal 4 2 7 2 4 2" xfId="12189" xr:uid="{00000000-0005-0000-0000-0000F7780000}"/>
    <cellStyle name="Normal 4 2 7 2 4 2 2" xfId="25623" xr:uid="{00000000-0005-0000-0000-0000F8780000}"/>
    <cellStyle name="Normal 4 2 7 2 4 2 2 2" xfId="52535" xr:uid="{00000000-0005-0000-0000-0000F9780000}"/>
    <cellStyle name="Normal 4 2 7 2 4 2 3" xfId="39101" xr:uid="{00000000-0005-0000-0000-0000FA780000}"/>
    <cellStyle name="Normal 4 2 7 2 4 3" xfId="7711" xr:uid="{00000000-0005-0000-0000-0000FB780000}"/>
    <cellStyle name="Normal 4 2 7 2 4 3 2" xfId="21145" xr:uid="{00000000-0005-0000-0000-0000FC780000}"/>
    <cellStyle name="Normal 4 2 7 2 4 3 2 2" xfId="48057" xr:uid="{00000000-0005-0000-0000-0000FD780000}"/>
    <cellStyle name="Normal 4 2 7 2 4 3 3" xfId="34623" xr:uid="{00000000-0005-0000-0000-0000FE780000}"/>
    <cellStyle name="Normal 4 2 7 2 4 4" xfId="16666" xr:uid="{00000000-0005-0000-0000-0000FF780000}"/>
    <cellStyle name="Normal 4 2 7 2 4 4 2" xfId="43578" xr:uid="{00000000-0005-0000-0000-000000790000}"/>
    <cellStyle name="Normal 4 2 7 2 4 5" xfId="30144" xr:uid="{00000000-0005-0000-0000-000001790000}"/>
    <cellStyle name="Normal 4 2 7 2 5" xfId="9952" xr:uid="{00000000-0005-0000-0000-000002790000}"/>
    <cellStyle name="Normal 4 2 7 2 5 2" xfId="23386" xr:uid="{00000000-0005-0000-0000-000003790000}"/>
    <cellStyle name="Normal 4 2 7 2 5 2 2" xfId="50298" xr:uid="{00000000-0005-0000-0000-000004790000}"/>
    <cellStyle name="Normal 4 2 7 2 5 3" xfId="36864" xr:uid="{00000000-0005-0000-0000-000005790000}"/>
    <cellStyle name="Normal 4 2 7 2 6" xfId="5474" xr:uid="{00000000-0005-0000-0000-000006790000}"/>
    <cellStyle name="Normal 4 2 7 2 6 2" xfId="18908" xr:uid="{00000000-0005-0000-0000-000007790000}"/>
    <cellStyle name="Normal 4 2 7 2 6 2 2" xfId="45820" xr:uid="{00000000-0005-0000-0000-000008790000}"/>
    <cellStyle name="Normal 4 2 7 2 6 3" xfId="32386" xr:uid="{00000000-0005-0000-0000-000009790000}"/>
    <cellStyle name="Normal 4 2 7 2 7" xfId="14429" xr:uid="{00000000-0005-0000-0000-00000A790000}"/>
    <cellStyle name="Normal 4 2 7 2 7 2" xfId="41341" xr:uid="{00000000-0005-0000-0000-00000B790000}"/>
    <cellStyle name="Normal 4 2 7 2 8" xfId="27907" xr:uid="{00000000-0005-0000-0000-00000C790000}"/>
    <cellStyle name="Normal 4 2 7 3" xfId="1219" xr:uid="{00000000-0005-0000-0000-00000D790000}"/>
    <cellStyle name="Normal 4 2 7 3 2" xfId="2337" xr:uid="{00000000-0005-0000-0000-00000E790000}"/>
    <cellStyle name="Normal 4 2 7 3 2 2" xfId="4574" xr:uid="{00000000-0005-0000-0000-00000F790000}"/>
    <cellStyle name="Normal 4 2 7 3 2 2 2" xfId="13531" xr:uid="{00000000-0005-0000-0000-000010790000}"/>
    <cellStyle name="Normal 4 2 7 3 2 2 2 2" xfId="26965" xr:uid="{00000000-0005-0000-0000-000011790000}"/>
    <cellStyle name="Normal 4 2 7 3 2 2 2 2 2" xfId="53877" xr:uid="{00000000-0005-0000-0000-000012790000}"/>
    <cellStyle name="Normal 4 2 7 3 2 2 2 3" xfId="40443" xr:uid="{00000000-0005-0000-0000-000013790000}"/>
    <cellStyle name="Normal 4 2 7 3 2 2 3" xfId="9053" xr:uid="{00000000-0005-0000-0000-000014790000}"/>
    <cellStyle name="Normal 4 2 7 3 2 2 3 2" xfId="22487" xr:uid="{00000000-0005-0000-0000-000015790000}"/>
    <cellStyle name="Normal 4 2 7 3 2 2 3 2 2" xfId="49399" xr:uid="{00000000-0005-0000-0000-000016790000}"/>
    <cellStyle name="Normal 4 2 7 3 2 2 3 3" xfId="35965" xr:uid="{00000000-0005-0000-0000-000017790000}"/>
    <cellStyle name="Normal 4 2 7 3 2 2 4" xfId="18008" xr:uid="{00000000-0005-0000-0000-000018790000}"/>
    <cellStyle name="Normal 4 2 7 3 2 2 4 2" xfId="44920" xr:uid="{00000000-0005-0000-0000-000019790000}"/>
    <cellStyle name="Normal 4 2 7 3 2 2 5" xfId="31486" xr:uid="{00000000-0005-0000-0000-00001A790000}"/>
    <cellStyle name="Normal 4 2 7 3 2 3" xfId="11294" xr:uid="{00000000-0005-0000-0000-00001B790000}"/>
    <cellStyle name="Normal 4 2 7 3 2 3 2" xfId="24728" xr:uid="{00000000-0005-0000-0000-00001C790000}"/>
    <cellStyle name="Normal 4 2 7 3 2 3 2 2" xfId="51640" xr:uid="{00000000-0005-0000-0000-00001D790000}"/>
    <cellStyle name="Normal 4 2 7 3 2 3 3" xfId="38206" xr:uid="{00000000-0005-0000-0000-00001E790000}"/>
    <cellStyle name="Normal 4 2 7 3 2 4" xfId="6816" xr:uid="{00000000-0005-0000-0000-00001F790000}"/>
    <cellStyle name="Normal 4 2 7 3 2 4 2" xfId="20250" xr:uid="{00000000-0005-0000-0000-000020790000}"/>
    <cellStyle name="Normal 4 2 7 3 2 4 2 2" xfId="47162" xr:uid="{00000000-0005-0000-0000-000021790000}"/>
    <cellStyle name="Normal 4 2 7 3 2 4 3" xfId="33728" xr:uid="{00000000-0005-0000-0000-000022790000}"/>
    <cellStyle name="Normal 4 2 7 3 2 5" xfId="15771" xr:uid="{00000000-0005-0000-0000-000023790000}"/>
    <cellStyle name="Normal 4 2 7 3 2 5 2" xfId="42683" xr:uid="{00000000-0005-0000-0000-000024790000}"/>
    <cellStyle name="Normal 4 2 7 3 2 6" xfId="29249" xr:uid="{00000000-0005-0000-0000-000025790000}"/>
    <cellStyle name="Normal 4 2 7 3 3" xfId="3456" xr:uid="{00000000-0005-0000-0000-000026790000}"/>
    <cellStyle name="Normal 4 2 7 3 3 2" xfId="12413" xr:uid="{00000000-0005-0000-0000-000027790000}"/>
    <cellStyle name="Normal 4 2 7 3 3 2 2" xfId="25847" xr:uid="{00000000-0005-0000-0000-000028790000}"/>
    <cellStyle name="Normal 4 2 7 3 3 2 2 2" xfId="52759" xr:uid="{00000000-0005-0000-0000-000029790000}"/>
    <cellStyle name="Normal 4 2 7 3 3 2 3" xfId="39325" xr:uid="{00000000-0005-0000-0000-00002A790000}"/>
    <cellStyle name="Normal 4 2 7 3 3 3" xfId="7935" xr:uid="{00000000-0005-0000-0000-00002B790000}"/>
    <cellStyle name="Normal 4 2 7 3 3 3 2" xfId="21369" xr:uid="{00000000-0005-0000-0000-00002C790000}"/>
    <cellStyle name="Normal 4 2 7 3 3 3 2 2" xfId="48281" xr:uid="{00000000-0005-0000-0000-00002D790000}"/>
    <cellStyle name="Normal 4 2 7 3 3 3 3" xfId="34847" xr:uid="{00000000-0005-0000-0000-00002E790000}"/>
    <cellStyle name="Normal 4 2 7 3 3 4" xfId="16890" xr:uid="{00000000-0005-0000-0000-00002F790000}"/>
    <cellStyle name="Normal 4 2 7 3 3 4 2" xfId="43802" xr:uid="{00000000-0005-0000-0000-000030790000}"/>
    <cellStyle name="Normal 4 2 7 3 3 5" xfId="30368" xr:uid="{00000000-0005-0000-0000-000031790000}"/>
    <cellStyle name="Normal 4 2 7 3 4" xfId="10176" xr:uid="{00000000-0005-0000-0000-000032790000}"/>
    <cellStyle name="Normal 4 2 7 3 4 2" xfId="23610" xr:uid="{00000000-0005-0000-0000-000033790000}"/>
    <cellStyle name="Normal 4 2 7 3 4 2 2" xfId="50522" xr:uid="{00000000-0005-0000-0000-000034790000}"/>
    <cellStyle name="Normal 4 2 7 3 4 3" xfId="37088" xr:uid="{00000000-0005-0000-0000-000035790000}"/>
    <cellStyle name="Normal 4 2 7 3 5" xfId="5698" xr:uid="{00000000-0005-0000-0000-000036790000}"/>
    <cellStyle name="Normal 4 2 7 3 5 2" xfId="19132" xr:uid="{00000000-0005-0000-0000-000037790000}"/>
    <cellStyle name="Normal 4 2 7 3 5 2 2" xfId="46044" xr:uid="{00000000-0005-0000-0000-000038790000}"/>
    <cellStyle name="Normal 4 2 7 3 5 3" xfId="32610" xr:uid="{00000000-0005-0000-0000-000039790000}"/>
    <cellStyle name="Normal 4 2 7 3 6" xfId="14653" xr:uid="{00000000-0005-0000-0000-00003A790000}"/>
    <cellStyle name="Normal 4 2 7 3 6 2" xfId="41565" xr:uid="{00000000-0005-0000-0000-00003B790000}"/>
    <cellStyle name="Normal 4 2 7 3 7" xfId="28131" xr:uid="{00000000-0005-0000-0000-00003C790000}"/>
    <cellStyle name="Normal 4 2 7 4" xfId="1442" xr:uid="{00000000-0005-0000-0000-00003D790000}"/>
    <cellStyle name="Normal 4 2 7 4 2" xfId="2560" xr:uid="{00000000-0005-0000-0000-00003E790000}"/>
    <cellStyle name="Normal 4 2 7 4 2 2" xfId="4797" xr:uid="{00000000-0005-0000-0000-00003F790000}"/>
    <cellStyle name="Normal 4 2 7 4 2 2 2" xfId="13754" xr:uid="{00000000-0005-0000-0000-000040790000}"/>
    <cellStyle name="Normal 4 2 7 4 2 2 2 2" xfId="27188" xr:uid="{00000000-0005-0000-0000-000041790000}"/>
    <cellStyle name="Normal 4 2 7 4 2 2 2 2 2" xfId="54100" xr:uid="{00000000-0005-0000-0000-000042790000}"/>
    <cellStyle name="Normal 4 2 7 4 2 2 2 3" xfId="40666" xr:uid="{00000000-0005-0000-0000-000043790000}"/>
    <cellStyle name="Normal 4 2 7 4 2 2 3" xfId="9276" xr:uid="{00000000-0005-0000-0000-000044790000}"/>
    <cellStyle name="Normal 4 2 7 4 2 2 3 2" xfId="22710" xr:uid="{00000000-0005-0000-0000-000045790000}"/>
    <cellStyle name="Normal 4 2 7 4 2 2 3 2 2" xfId="49622" xr:uid="{00000000-0005-0000-0000-000046790000}"/>
    <cellStyle name="Normal 4 2 7 4 2 2 3 3" xfId="36188" xr:uid="{00000000-0005-0000-0000-000047790000}"/>
    <cellStyle name="Normal 4 2 7 4 2 2 4" xfId="18231" xr:uid="{00000000-0005-0000-0000-000048790000}"/>
    <cellStyle name="Normal 4 2 7 4 2 2 4 2" xfId="45143" xr:uid="{00000000-0005-0000-0000-000049790000}"/>
    <cellStyle name="Normal 4 2 7 4 2 2 5" xfId="31709" xr:uid="{00000000-0005-0000-0000-00004A790000}"/>
    <cellStyle name="Normal 4 2 7 4 2 3" xfId="11517" xr:uid="{00000000-0005-0000-0000-00004B790000}"/>
    <cellStyle name="Normal 4 2 7 4 2 3 2" xfId="24951" xr:uid="{00000000-0005-0000-0000-00004C790000}"/>
    <cellStyle name="Normal 4 2 7 4 2 3 2 2" xfId="51863" xr:uid="{00000000-0005-0000-0000-00004D790000}"/>
    <cellStyle name="Normal 4 2 7 4 2 3 3" xfId="38429" xr:uid="{00000000-0005-0000-0000-00004E790000}"/>
    <cellStyle name="Normal 4 2 7 4 2 4" xfId="7039" xr:uid="{00000000-0005-0000-0000-00004F790000}"/>
    <cellStyle name="Normal 4 2 7 4 2 4 2" xfId="20473" xr:uid="{00000000-0005-0000-0000-000050790000}"/>
    <cellStyle name="Normal 4 2 7 4 2 4 2 2" xfId="47385" xr:uid="{00000000-0005-0000-0000-000051790000}"/>
    <cellStyle name="Normal 4 2 7 4 2 4 3" xfId="33951" xr:uid="{00000000-0005-0000-0000-000052790000}"/>
    <cellStyle name="Normal 4 2 7 4 2 5" xfId="15994" xr:uid="{00000000-0005-0000-0000-000053790000}"/>
    <cellStyle name="Normal 4 2 7 4 2 5 2" xfId="42906" xr:uid="{00000000-0005-0000-0000-000054790000}"/>
    <cellStyle name="Normal 4 2 7 4 2 6" xfId="29472" xr:uid="{00000000-0005-0000-0000-000055790000}"/>
    <cellStyle name="Normal 4 2 7 4 3" xfId="3679" xr:uid="{00000000-0005-0000-0000-000056790000}"/>
    <cellStyle name="Normal 4 2 7 4 3 2" xfId="12636" xr:uid="{00000000-0005-0000-0000-000057790000}"/>
    <cellStyle name="Normal 4 2 7 4 3 2 2" xfId="26070" xr:uid="{00000000-0005-0000-0000-000058790000}"/>
    <cellStyle name="Normal 4 2 7 4 3 2 2 2" xfId="52982" xr:uid="{00000000-0005-0000-0000-000059790000}"/>
    <cellStyle name="Normal 4 2 7 4 3 2 3" xfId="39548" xr:uid="{00000000-0005-0000-0000-00005A790000}"/>
    <cellStyle name="Normal 4 2 7 4 3 3" xfId="8158" xr:uid="{00000000-0005-0000-0000-00005B790000}"/>
    <cellStyle name="Normal 4 2 7 4 3 3 2" xfId="21592" xr:uid="{00000000-0005-0000-0000-00005C790000}"/>
    <cellStyle name="Normal 4 2 7 4 3 3 2 2" xfId="48504" xr:uid="{00000000-0005-0000-0000-00005D790000}"/>
    <cellStyle name="Normal 4 2 7 4 3 3 3" xfId="35070" xr:uid="{00000000-0005-0000-0000-00005E790000}"/>
    <cellStyle name="Normal 4 2 7 4 3 4" xfId="17113" xr:uid="{00000000-0005-0000-0000-00005F790000}"/>
    <cellStyle name="Normal 4 2 7 4 3 4 2" xfId="44025" xr:uid="{00000000-0005-0000-0000-000060790000}"/>
    <cellStyle name="Normal 4 2 7 4 3 5" xfId="30591" xr:uid="{00000000-0005-0000-0000-000061790000}"/>
    <cellStyle name="Normal 4 2 7 4 4" xfId="10399" xr:uid="{00000000-0005-0000-0000-000062790000}"/>
    <cellStyle name="Normal 4 2 7 4 4 2" xfId="23833" xr:uid="{00000000-0005-0000-0000-000063790000}"/>
    <cellStyle name="Normal 4 2 7 4 4 2 2" xfId="50745" xr:uid="{00000000-0005-0000-0000-000064790000}"/>
    <cellStyle name="Normal 4 2 7 4 4 3" xfId="37311" xr:uid="{00000000-0005-0000-0000-000065790000}"/>
    <cellStyle name="Normal 4 2 7 4 5" xfId="5921" xr:uid="{00000000-0005-0000-0000-000066790000}"/>
    <cellStyle name="Normal 4 2 7 4 5 2" xfId="19355" xr:uid="{00000000-0005-0000-0000-000067790000}"/>
    <cellStyle name="Normal 4 2 7 4 5 2 2" xfId="46267" xr:uid="{00000000-0005-0000-0000-000068790000}"/>
    <cellStyle name="Normal 4 2 7 4 5 3" xfId="32833" xr:uid="{00000000-0005-0000-0000-000069790000}"/>
    <cellStyle name="Normal 4 2 7 4 6" xfId="14876" xr:uid="{00000000-0005-0000-0000-00006A790000}"/>
    <cellStyle name="Normal 4 2 7 4 6 2" xfId="41788" xr:uid="{00000000-0005-0000-0000-00006B790000}"/>
    <cellStyle name="Normal 4 2 7 4 7" xfId="28354" xr:uid="{00000000-0005-0000-0000-00006C790000}"/>
    <cellStyle name="Normal 4 2 7 5" xfId="1890" xr:uid="{00000000-0005-0000-0000-00006D790000}"/>
    <cellStyle name="Normal 4 2 7 5 2" xfId="4127" xr:uid="{00000000-0005-0000-0000-00006E790000}"/>
    <cellStyle name="Normal 4 2 7 5 2 2" xfId="13084" xr:uid="{00000000-0005-0000-0000-00006F790000}"/>
    <cellStyle name="Normal 4 2 7 5 2 2 2" xfId="26518" xr:uid="{00000000-0005-0000-0000-000070790000}"/>
    <cellStyle name="Normal 4 2 7 5 2 2 2 2" xfId="53430" xr:uid="{00000000-0005-0000-0000-000071790000}"/>
    <cellStyle name="Normal 4 2 7 5 2 2 3" xfId="39996" xr:uid="{00000000-0005-0000-0000-000072790000}"/>
    <cellStyle name="Normal 4 2 7 5 2 3" xfId="8606" xr:uid="{00000000-0005-0000-0000-000073790000}"/>
    <cellStyle name="Normal 4 2 7 5 2 3 2" xfId="22040" xr:uid="{00000000-0005-0000-0000-000074790000}"/>
    <cellStyle name="Normal 4 2 7 5 2 3 2 2" xfId="48952" xr:uid="{00000000-0005-0000-0000-000075790000}"/>
    <cellStyle name="Normal 4 2 7 5 2 3 3" xfId="35518" xr:uid="{00000000-0005-0000-0000-000076790000}"/>
    <cellStyle name="Normal 4 2 7 5 2 4" xfId="17561" xr:uid="{00000000-0005-0000-0000-000077790000}"/>
    <cellStyle name="Normal 4 2 7 5 2 4 2" xfId="44473" xr:uid="{00000000-0005-0000-0000-000078790000}"/>
    <cellStyle name="Normal 4 2 7 5 2 5" xfId="31039" xr:uid="{00000000-0005-0000-0000-000079790000}"/>
    <cellStyle name="Normal 4 2 7 5 3" xfId="10847" xr:uid="{00000000-0005-0000-0000-00007A790000}"/>
    <cellStyle name="Normal 4 2 7 5 3 2" xfId="24281" xr:uid="{00000000-0005-0000-0000-00007B790000}"/>
    <cellStyle name="Normal 4 2 7 5 3 2 2" xfId="51193" xr:uid="{00000000-0005-0000-0000-00007C790000}"/>
    <cellStyle name="Normal 4 2 7 5 3 3" xfId="37759" xr:uid="{00000000-0005-0000-0000-00007D790000}"/>
    <cellStyle name="Normal 4 2 7 5 4" xfId="6369" xr:uid="{00000000-0005-0000-0000-00007E790000}"/>
    <cellStyle name="Normal 4 2 7 5 4 2" xfId="19803" xr:uid="{00000000-0005-0000-0000-00007F790000}"/>
    <cellStyle name="Normal 4 2 7 5 4 2 2" xfId="46715" xr:uid="{00000000-0005-0000-0000-000080790000}"/>
    <cellStyle name="Normal 4 2 7 5 4 3" xfId="33281" xr:uid="{00000000-0005-0000-0000-000081790000}"/>
    <cellStyle name="Normal 4 2 7 5 5" xfId="15324" xr:uid="{00000000-0005-0000-0000-000082790000}"/>
    <cellStyle name="Normal 4 2 7 5 5 2" xfId="42236" xr:uid="{00000000-0005-0000-0000-000083790000}"/>
    <cellStyle name="Normal 4 2 7 5 6" xfId="28802" xr:uid="{00000000-0005-0000-0000-000084790000}"/>
    <cellStyle name="Normal 4 2 7 6" xfId="3009" xr:uid="{00000000-0005-0000-0000-000085790000}"/>
    <cellStyle name="Normal 4 2 7 6 2" xfId="11966" xr:uid="{00000000-0005-0000-0000-000086790000}"/>
    <cellStyle name="Normal 4 2 7 6 2 2" xfId="25400" xr:uid="{00000000-0005-0000-0000-000087790000}"/>
    <cellStyle name="Normal 4 2 7 6 2 2 2" xfId="52312" xr:uid="{00000000-0005-0000-0000-000088790000}"/>
    <cellStyle name="Normal 4 2 7 6 2 3" xfId="38878" xr:uid="{00000000-0005-0000-0000-000089790000}"/>
    <cellStyle name="Normal 4 2 7 6 3" xfId="7488" xr:uid="{00000000-0005-0000-0000-00008A790000}"/>
    <cellStyle name="Normal 4 2 7 6 3 2" xfId="20922" xr:uid="{00000000-0005-0000-0000-00008B790000}"/>
    <cellStyle name="Normal 4 2 7 6 3 2 2" xfId="47834" xr:uid="{00000000-0005-0000-0000-00008C790000}"/>
    <cellStyle name="Normal 4 2 7 6 3 3" xfId="34400" xr:uid="{00000000-0005-0000-0000-00008D790000}"/>
    <cellStyle name="Normal 4 2 7 6 4" xfId="16443" xr:uid="{00000000-0005-0000-0000-00008E790000}"/>
    <cellStyle name="Normal 4 2 7 6 4 2" xfId="43355" xr:uid="{00000000-0005-0000-0000-00008F790000}"/>
    <cellStyle name="Normal 4 2 7 6 5" xfId="29921" xr:uid="{00000000-0005-0000-0000-000090790000}"/>
    <cellStyle name="Normal 4 2 7 7" xfId="9729" xr:uid="{00000000-0005-0000-0000-000091790000}"/>
    <cellStyle name="Normal 4 2 7 7 2" xfId="23163" xr:uid="{00000000-0005-0000-0000-000092790000}"/>
    <cellStyle name="Normal 4 2 7 7 2 2" xfId="50075" xr:uid="{00000000-0005-0000-0000-000093790000}"/>
    <cellStyle name="Normal 4 2 7 7 3" xfId="36641" xr:uid="{00000000-0005-0000-0000-000094790000}"/>
    <cellStyle name="Normal 4 2 7 8" xfId="5251" xr:uid="{00000000-0005-0000-0000-000095790000}"/>
    <cellStyle name="Normal 4 2 7 8 2" xfId="18685" xr:uid="{00000000-0005-0000-0000-000096790000}"/>
    <cellStyle name="Normal 4 2 7 8 2 2" xfId="45597" xr:uid="{00000000-0005-0000-0000-000097790000}"/>
    <cellStyle name="Normal 4 2 7 8 3" xfId="32163" xr:uid="{00000000-0005-0000-0000-000098790000}"/>
    <cellStyle name="Normal 4 2 7 9" xfId="14206" xr:uid="{00000000-0005-0000-0000-000099790000}"/>
    <cellStyle name="Normal 4 2 7 9 2" xfId="41118" xr:uid="{00000000-0005-0000-0000-00009A790000}"/>
    <cellStyle name="Normal 4 2 8" xfId="922" xr:uid="{00000000-0005-0000-0000-00009B790000}"/>
    <cellStyle name="Normal 4 2 8 2" xfId="1593" xr:uid="{00000000-0005-0000-0000-00009C790000}"/>
    <cellStyle name="Normal 4 2 8 2 2" xfId="2711" xr:uid="{00000000-0005-0000-0000-00009D790000}"/>
    <cellStyle name="Normal 4 2 8 2 2 2" xfId="4948" xr:uid="{00000000-0005-0000-0000-00009E790000}"/>
    <cellStyle name="Normal 4 2 8 2 2 2 2" xfId="13905" xr:uid="{00000000-0005-0000-0000-00009F790000}"/>
    <cellStyle name="Normal 4 2 8 2 2 2 2 2" xfId="27339" xr:uid="{00000000-0005-0000-0000-0000A0790000}"/>
    <cellStyle name="Normal 4 2 8 2 2 2 2 2 2" xfId="54251" xr:uid="{00000000-0005-0000-0000-0000A1790000}"/>
    <cellStyle name="Normal 4 2 8 2 2 2 2 3" xfId="40817" xr:uid="{00000000-0005-0000-0000-0000A2790000}"/>
    <cellStyle name="Normal 4 2 8 2 2 2 3" xfId="9427" xr:uid="{00000000-0005-0000-0000-0000A3790000}"/>
    <cellStyle name="Normal 4 2 8 2 2 2 3 2" xfId="22861" xr:uid="{00000000-0005-0000-0000-0000A4790000}"/>
    <cellStyle name="Normal 4 2 8 2 2 2 3 2 2" xfId="49773" xr:uid="{00000000-0005-0000-0000-0000A5790000}"/>
    <cellStyle name="Normal 4 2 8 2 2 2 3 3" xfId="36339" xr:uid="{00000000-0005-0000-0000-0000A6790000}"/>
    <cellStyle name="Normal 4 2 8 2 2 2 4" xfId="18382" xr:uid="{00000000-0005-0000-0000-0000A7790000}"/>
    <cellStyle name="Normal 4 2 8 2 2 2 4 2" xfId="45294" xr:uid="{00000000-0005-0000-0000-0000A8790000}"/>
    <cellStyle name="Normal 4 2 8 2 2 2 5" xfId="31860" xr:uid="{00000000-0005-0000-0000-0000A9790000}"/>
    <cellStyle name="Normal 4 2 8 2 2 3" xfId="11668" xr:uid="{00000000-0005-0000-0000-0000AA790000}"/>
    <cellStyle name="Normal 4 2 8 2 2 3 2" xfId="25102" xr:uid="{00000000-0005-0000-0000-0000AB790000}"/>
    <cellStyle name="Normal 4 2 8 2 2 3 2 2" xfId="52014" xr:uid="{00000000-0005-0000-0000-0000AC790000}"/>
    <cellStyle name="Normal 4 2 8 2 2 3 3" xfId="38580" xr:uid="{00000000-0005-0000-0000-0000AD790000}"/>
    <cellStyle name="Normal 4 2 8 2 2 4" xfId="7190" xr:uid="{00000000-0005-0000-0000-0000AE790000}"/>
    <cellStyle name="Normal 4 2 8 2 2 4 2" xfId="20624" xr:uid="{00000000-0005-0000-0000-0000AF790000}"/>
    <cellStyle name="Normal 4 2 8 2 2 4 2 2" xfId="47536" xr:uid="{00000000-0005-0000-0000-0000B0790000}"/>
    <cellStyle name="Normal 4 2 8 2 2 4 3" xfId="34102" xr:uid="{00000000-0005-0000-0000-0000B1790000}"/>
    <cellStyle name="Normal 4 2 8 2 2 5" xfId="16145" xr:uid="{00000000-0005-0000-0000-0000B2790000}"/>
    <cellStyle name="Normal 4 2 8 2 2 5 2" xfId="43057" xr:uid="{00000000-0005-0000-0000-0000B3790000}"/>
    <cellStyle name="Normal 4 2 8 2 2 6" xfId="29623" xr:uid="{00000000-0005-0000-0000-0000B4790000}"/>
    <cellStyle name="Normal 4 2 8 2 3" xfId="3830" xr:uid="{00000000-0005-0000-0000-0000B5790000}"/>
    <cellStyle name="Normal 4 2 8 2 3 2" xfId="12787" xr:uid="{00000000-0005-0000-0000-0000B6790000}"/>
    <cellStyle name="Normal 4 2 8 2 3 2 2" xfId="26221" xr:uid="{00000000-0005-0000-0000-0000B7790000}"/>
    <cellStyle name="Normal 4 2 8 2 3 2 2 2" xfId="53133" xr:uid="{00000000-0005-0000-0000-0000B8790000}"/>
    <cellStyle name="Normal 4 2 8 2 3 2 3" xfId="39699" xr:uid="{00000000-0005-0000-0000-0000B9790000}"/>
    <cellStyle name="Normal 4 2 8 2 3 3" xfId="8309" xr:uid="{00000000-0005-0000-0000-0000BA790000}"/>
    <cellStyle name="Normal 4 2 8 2 3 3 2" xfId="21743" xr:uid="{00000000-0005-0000-0000-0000BB790000}"/>
    <cellStyle name="Normal 4 2 8 2 3 3 2 2" xfId="48655" xr:uid="{00000000-0005-0000-0000-0000BC790000}"/>
    <cellStyle name="Normal 4 2 8 2 3 3 3" xfId="35221" xr:uid="{00000000-0005-0000-0000-0000BD790000}"/>
    <cellStyle name="Normal 4 2 8 2 3 4" xfId="17264" xr:uid="{00000000-0005-0000-0000-0000BE790000}"/>
    <cellStyle name="Normal 4 2 8 2 3 4 2" xfId="44176" xr:uid="{00000000-0005-0000-0000-0000BF790000}"/>
    <cellStyle name="Normal 4 2 8 2 3 5" xfId="30742" xr:uid="{00000000-0005-0000-0000-0000C0790000}"/>
    <cellStyle name="Normal 4 2 8 2 4" xfId="10550" xr:uid="{00000000-0005-0000-0000-0000C1790000}"/>
    <cellStyle name="Normal 4 2 8 2 4 2" xfId="23984" xr:uid="{00000000-0005-0000-0000-0000C2790000}"/>
    <cellStyle name="Normal 4 2 8 2 4 2 2" xfId="50896" xr:uid="{00000000-0005-0000-0000-0000C3790000}"/>
    <cellStyle name="Normal 4 2 8 2 4 3" xfId="37462" xr:uid="{00000000-0005-0000-0000-0000C4790000}"/>
    <cellStyle name="Normal 4 2 8 2 5" xfId="6072" xr:uid="{00000000-0005-0000-0000-0000C5790000}"/>
    <cellStyle name="Normal 4 2 8 2 5 2" xfId="19506" xr:uid="{00000000-0005-0000-0000-0000C6790000}"/>
    <cellStyle name="Normal 4 2 8 2 5 2 2" xfId="46418" xr:uid="{00000000-0005-0000-0000-0000C7790000}"/>
    <cellStyle name="Normal 4 2 8 2 5 3" xfId="32984" xr:uid="{00000000-0005-0000-0000-0000C8790000}"/>
    <cellStyle name="Normal 4 2 8 2 6" xfId="15027" xr:uid="{00000000-0005-0000-0000-0000C9790000}"/>
    <cellStyle name="Normal 4 2 8 2 6 2" xfId="41939" xr:uid="{00000000-0005-0000-0000-0000CA790000}"/>
    <cellStyle name="Normal 4 2 8 2 7" xfId="28505" xr:uid="{00000000-0005-0000-0000-0000CB790000}"/>
    <cellStyle name="Normal 4 2 8 3" xfId="2041" xr:uid="{00000000-0005-0000-0000-0000CC790000}"/>
    <cellStyle name="Normal 4 2 8 3 2" xfId="4278" xr:uid="{00000000-0005-0000-0000-0000CD790000}"/>
    <cellStyle name="Normal 4 2 8 3 2 2" xfId="13235" xr:uid="{00000000-0005-0000-0000-0000CE790000}"/>
    <cellStyle name="Normal 4 2 8 3 2 2 2" xfId="26669" xr:uid="{00000000-0005-0000-0000-0000CF790000}"/>
    <cellStyle name="Normal 4 2 8 3 2 2 2 2" xfId="53581" xr:uid="{00000000-0005-0000-0000-0000D0790000}"/>
    <cellStyle name="Normal 4 2 8 3 2 2 3" xfId="40147" xr:uid="{00000000-0005-0000-0000-0000D1790000}"/>
    <cellStyle name="Normal 4 2 8 3 2 3" xfId="8757" xr:uid="{00000000-0005-0000-0000-0000D2790000}"/>
    <cellStyle name="Normal 4 2 8 3 2 3 2" xfId="22191" xr:uid="{00000000-0005-0000-0000-0000D3790000}"/>
    <cellStyle name="Normal 4 2 8 3 2 3 2 2" xfId="49103" xr:uid="{00000000-0005-0000-0000-0000D4790000}"/>
    <cellStyle name="Normal 4 2 8 3 2 3 3" xfId="35669" xr:uid="{00000000-0005-0000-0000-0000D5790000}"/>
    <cellStyle name="Normal 4 2 8 3 2 4" xfId="17712" xr:uid="{00000000-0005-0000-0000-0000D6790000}"/>
    <cellStyle name="Normal 4 2 8 3 2 4 2" xfId="44624" xr:uid="{00000000-0005-0000-0000-0000D7790000}"/>
    <cellStyle name="Normal 4 2 8 3 2 5" xfId="31190" xr:uid="{00000000-0005-0000-0000-0000D8790000}"/>
    <cellStyle name="Normal 4 2 8 3 3" xfId="10998" xr:uid="{00000000-0005-0000-0000-0000D9790000}"/>
    <cellStyle name="Normal 4 2 8 3 3 2" xfId="24432" xr:uid="{00000000-0005-0000-0000-0000DA790000}"/>
    <cellStyle name="Normal 4 2 8 3 3 2 2" xfId="51344" xr:uid="{00000000-0005-0000-0000-0000DB790000}"/>
    <cellStyle name="Normal 4 2 8 3 3 3" xfId="37910" xr:uid="{00000000-0005-0000-0000-0000DC790000}"/>
    <cellStyle name="Normal 4 2 8 3 4" xfId="6520" xr:uid="{00000000-0005-0000-0000-0000DD790000}"/>
    <cellStyle name="Normal 4 2 8 3 4 2" xfId="19954" xr:uid="{00000000-0005-0000-0000-0000DE790000}"/>
    <cellStyle name="Normal 4 2 8 3 4 2 2" xfId="46866" xr:uid="{00000000-0005-0000-0000-0000DF790000}"/>
    <cellStyle name="Normal 4 2 8 3 4 3" xfId="33432" xr:uid="{00000000-0005-0000-0000-0000E0790000}"/>
    <cellStyle name="Normal 4 2 8 3 5" xfId="15475" xr:uid="{00000000-0005-0000-0000-0000E1790000}"/>
    <cellStyle name="Normal 4 2 8 3 5 2" xfId="42387" xr:uid="{00000000-0005-0000-0000-0000E2790000}"/>
    <cellStyle name="Normal 4 2 8 3 6" xfId="28953" xr:uid="{00000000-0005-0000-0000-0000E3790000}"/>
    <cellStyle name="Normal 4 2 8 4" xfId="3160" xr:uid="{00000000-0005-0000-0000-0000E4790000}"/>
    <cellStyle name="Normal 4 2 8 4 2" xfId="12117" xr:uid="{00000000-0005-0000-0000-0000E5790000}"/>
    <cellStyle name="Normal 4 2 8 4 2 2" xfId="25551" xr:uid="{00000000-0005-0000-0000-0000E6790000}"/>
    <cellStyle name="Normal 4 2 8 4 2 2 2" xfId="52463" xr:uid="{00000000-0005-0000-0000-0000E7790000}"/>
    <cellStyle name="Normal 4 2 8 4 2 3" xfId="39029" xr:uid="{00000000-0005-0000-0000-0000E8790000}"/>
    <cellStyle name="Normal 4 2 8 4 3" xfId="7639" xr:uid="{00000000-0005-0000-0000-0000E9790000}"/>
    <cellStyle name="Normal 4 2 8 4 3 2" xfId="21073" xr:uid="{00000000-0005-0000-0000-0000EA790000}"/>
    <cellStyle name="Normal 4 2 8 4 3 2 2" xfId="47985" xr:uid="{00000000-0005-0000-0000-0000EB790000}"/>
    <cellStyle name="Normal 4 2 8 4 3 3" xfId="34551" xr:uid="{00000000-0005-0000-0000-0000EC790000}"/>
    <cellStyle name="Normal 4 2 8 4 4" xfId="16594" xr:uid="{00000000-0005-0000-0000-0000ED790000}"/>
    <cellStyle name="Normal 4 2 8 4 4 2" xfId="43506" xr:uid="{00000000-0005-0000-0000-0000EE790000}"/>
    <cellStyle name="Normal 4 2 8 4 5" xfId="30072" xr:uid="{00000000-0005-0000-0000-0000EF790000}"/>
    <cellStyle name="Normal 4 2 8 5" xfId="9880" xr:uid="{00000000-0005-0000-0000-0000F0790000}"/>
    <cellStyle name="Normal 4 2 8 5 2" xfId="23314" xr:uid="{00000000-0005-0000-0000-0000F1790000}"/>
    <cellStyle name="Normal 4 2 8 5 2 2" xfId="50226" xr:uid="{00000000-0005-0000-0000-0000F2790000}"/>
    <cellStyle name="Normal 4 2 8 5 3" xfId="36792" xr:uid="{00000000-0005-0000-0000-0000F3790000}"/>
    <cellStyle name="Normal 4 2 8 6" xfId="5402" xr:uid="{00000000-0005-0000-0000-0000F4790000}"/>
    <cellStyle name="Normal 4 2 8 6 2" xfId="18836" xr:uid="{00000000-0005-0000-0000-0000F5790000}"/>
    <cellStyle name="Normal 4 2 8 6 2 2" xfId="45748" xr:uid="{00000000-0005-0000-0000-0000F6790000}"/>
    <cellStyle name="Normal 4 2 8 6 3" xfId="32314" xr:uid="{00000000-0005-0000-0000-0000F7790000}"/>
    <cellStyle name="Normal 4 2 8 7" xfId="14357" xr:uid="{00000000-0005-0000-0000-0000F8790000}"/>
    <cellStyle name="Normal 4 2 8 7 2" xfId="41269" xr:uid="{00000000-0005-0000-0000-0000F9790000}"/>
    <cellStyle name="Normal 4 2 8 8" xfId="27835" xr:uid="{00000000-0005-0000-0000-0000FA790000}"/>
    <cellStyle name="Normal 4 2 9" xfId="1147" xr:uid="{00000000-0005-0000-0000-0000FB790000}"/>
    <cellStyle name="Normal 4 2 9 2" xfId="2265" xr:uid="{00000000-0005-0000-0000-0000FC790000}"/>
    <cellStyle name="Normal 4 2 9 2 2" xfId="4502" xr:uid="{00000000-0005-0000-0000-0000FD790000}"/>
    <cellStyle name="Normal 4 2 9 2 2 2" xfId="13459" xr:uid="{00000000-0005-0000-0000-0000FE790000}"/>
    <cellStyle name="Normal 4 2 9 2 2 2 2" xfId="26893" xr:uid="{00000000-0005-0000-0000-0000FF790000}"/>
    <cellStyle name="Normal 4 2 9 2 2 2 2 2" xfId="53805" xr:uid="{00000000-0005-0000-0000-0000007A0000}"/>
    <cellStyle name="Normal 4 2 9 2 2 2 3" xfId="40371" xr:uid="{00000000-0005-0000-0000-0000017A0000}"/>
    <cellStyle name="Normal 4 2 9 2 2 3" xfId="8981" xr:uid="{00000000-0005-0000-0000-0000027A0000}"/>
    <cellStyle name="Normal 4 2 9 2 2 3 2" xfId="22415" xr:uid="{00000000-0005-0000-0000-0000037A0000}"/>
    <cellStyle name="Normal 4 2 9 2 2 3 2 2" xfId="49327" xr:uid="{00000000-0005-0000-0000-0000047A0000}"/>
    <cellStyle name="Normal 4 2 9 2 2 3 3" xfId="35893" xr:uid="{00000000-0005-0000-0000-0000057A0000}"/>
    <cellStyle name="Normal 4 2 9 2 2 4" xfId="17936" xr:uid="{00000000-0005-0000-0000-0000067A0000}"/>
    <cellStyle name="Normal 4 2 9 2 2 4 2" xfId="44848" xr:uid="{00000000-0005-0000-0000-0000077A0000}"/>
    <cellStyle name="Normal 4 2 9 2 2 5" xfId="31414" xr:uid="{00000000-0005-0000-0000-0000087A0000}"/>
    <cellStyle name="Normal 4 2 9 2 3" xfId="11222" xr:uid="{00000000-0005-0000-0000-0000097A0000}"/>
    <cellStyle name="Normal 4 2 9 2 3 2" xfId="24656" xr:uid="{00000000-0005-0000-0000-00000A7A0000}"/>
    <cellStyle name="Normal 4 2 9 2 3 2 2" xfId="51568" xr:uid="{00000000-0005-0000-0000-00000B7A0000}"/>
    <cellStyle name="Normal 4 2 9 2 3 3" xfId="38134" xr:uid="{00000000-0005-0000-0000-00000C7A0000}"/>
    <cellStyle name="Normal 4 2 9 2 4" xfId="6744" xr:uid="{00000000-0005-0000-0000-00000D7A0000}"/>
    <cellStyle name="Normal 4 2 9 2 4 2" xfId="20178" xr:uid="{00000000-0005-0000-0000-00000E7A0000}"/>
    <cellStyle name="Normal 4 2 9 2 4 2 2" xfId="47090" xr:uid="{00000000-0005-0000-0000-00000F7A0000}"/>
    <cellStyle name="Normal 4 2 9 2 4 3" xfId="33656" xr:uid="{00000000-0005-0000-0000-0000107A0000}"/>
    <cellStyle name="Normal 4 2 9 2 5" xfId="15699" xr:uid="{00000000-0005-0000-0000-0000117A0000}"/>
    <cellStyle name="Normal 4 2 9 2 5 2" xfId="42611" xr:uid="{00000000-0005-0000-0000-0000127A0000}"/>
    <cellStyle name="Normal 4 2 9 2 6" xfId="29177" xr:uid="{00000000-0005-0000-0000-0000137A0000}"/>
    <cellStyle name="Normal 4 2 9 3" xfId="3384" xr:uid="{00000000-0005-0000-0000-0000147A0000}"/>
    <cellStyle name="Normal 4 2 9 3 2" xfId="12341" xr:uid="{00000000-0005-0000-0000-0000157A0000}"/>
    <cellStyle name="Normal 4 2 9 3 2 2" xfId="25775" xr:uid="{00000000-0005-0000-0000-0000167A0000}"/>
    <cellStyle name="Normal 4 2 9 3 2 2 2" xfId="52687" xr:uid="{00000000-0005-0000-0000-0000177A0000}"/>
    <cellStyle name="Normal 4 2 9 3 2 3" xfId="39253" xr:uid="{00000000-0005-0000-0000-0000187A0000}"/>
    <cellStyle name="Normal 4 2 9 3 3" xfId="7863" xr:uid="{00000000-0005-0000-0000-0000197A0000}"/>
    <cellStyle name="Normal 4 2 9 3 3 2" xfId="21297" xr:uid="{00000000-0005-0000-0000-00001A7A0000}"/>
    <cellStyle name="Normal 4 2 9 3 3 2 2" xfId="48209" xr:uid="{00000000-0005-0000-0000-00001B7A0000}"/>
    <cellStyle name="Normal 4 2 9 3 3 3" xfId="34775" xr:uid="{00000000-0005-0000-0000-00001C7A0000}"/>
    <cellStyle name="Normal 4 2 9 3 4" xfId="16818" xr:uid="{00000000-0005-0000-0000-00001D7A0000}"/>
    <cellStyle name="Normal 4 2 9 3 4 2" xfId="43730" xr:uid="{00000000-0005-0000-0000-00001E7A0000}"/>
    <cellStyle name="Normal 4 2 9 3 5" xfId="30296" xr:uid="{00000000-0005-0000-0000-00001F7A0000}"/>
    <cellStyle name="Normal 4 2 9 4" xfId="10104" xr:uid="{00000000-0005-0000-0000-0000207A0000}"/>
    <cellStyle name="Normal 4 2 9 4 2" xfId="23538" xr:uid="{00000000-0005-0000-0000-0000217A0000}"/>
    <cellStyle name="Normal 4 2 9 4 2 2" xfId="50450" xr:uid="{00000000-0005-0000-0000-0000227A0000}"/>
    <cellStyle name="Normal 4 2 9 4 3" xfId="37016" xr:uid="{00000000-0005-0000-0000-0000237A0000}"/>
    <cellStyle name="Normal 4 2 9 5" xfId="5626" xr:uid="{00000000-0005-0000-0000-0000247A0000}"/>
    <cellStyle name="Normal 4 2 9 5 2" xfId="19060" xr:uid="{00000000-0005-0000-0000-0000257A0000}"/>
    <cellStyle name="Normal 4 2 9 5 2 2" xfId="45972" xr:uid="{00000000-0005-0000-0000-0000267A0000}"/>
    <cellStyle name="Normal 4 2 9 5 3" xfId="32538" xr:uid="{00000000-0005-0000-0000-0000277A0000}"/>
    <cellStyle name="Normal 4 2 9 6" xfId="14581" xr:uid="{00000000-0005-0000-0000-0000287A0000}"/>
    <cellStyle name="Normal 4 2 9 6 2" xfId="41493" xr:uid="{00000000-0005-0000-0000-0000297A0000}"/>
    <cellStyle name="Normal 4 2 9 7" xfId="28059" xr:uid="{00000000-0005-0000-0000-00002A7A0000}"/>
    <cellStyle name="Normal 4 20" xfId="5178" xr:uid="{00000000-0005-0000-0000-00002B7A0000}"/>
    <cellStyle name="Normal 4 20 2" xfId="18612" xr:uid="{00000000-0005-0000-0000-00002C7A0000}"/>
    <cellStyle name="Normal 4 20 2 2" xfId="45524" xr:uid="{00000000-0005-0000-0000-00002D7A0000}"/>
    <cellStyle name="Normal 4 20 3" xfId="32090" xr:uid="{00000000-0005-0000-0000-00002E7A0000}"/>
    <cellStyle name="Normal 4 21" xfId="14133" xr:uid="{00000000-0005-0000-0000-00002F7A0000}"/>
    <cellStyle name="Normal 4 21 2" xfId="41045" xr:uid="{00000000-0005-0000-0000-0000307A0000}"/>
    <cellStyle name="Normal 4 22" xfId="27611" xr:uid="{00000000-0005-0000-0000-0000317A0000}"/>
    <cellStyle name="Normal 4 3" xfId="28" xr:uid="{00000000-0005-0000-0000-0000327A0000}"/>
    <cellStyle name="Normal 4 3 10" xfId="1371" xr:uid="{00000000-0005-0000-0000-0000337A0000}"/>
    <cellStyle name="Normal 4 3 10 2" xfId="2489" xr:uid="{00000000-0005-0000-0000-0000347A0000}"/>
    <cellStyle name="Normal 4 3 10 2 2" xfId="4726" xr:uid="{00000000-0005-0000-0000-0000357A0000}"/>
    <cellStyle name="Normal 4 3 10 2 2 2" xfId="13683" xr:uid="{00000000-0005-0000-0000-0000367A0000}"/>
    <cellStyle name="Normal 4 3 10 2 2 2 2" xfId="27117" xr:uid="{00000000-0005-0000-0000-0000377A0000}"/>
    <cellStyle name="Normal 4 3 10 2 2 2 2 2" xfId="54029" xr:uid="{00000000-0005-0000-0000-0000387A0000}"/>
    <cellStyle name="Normal 4 3 10 2 2 2 3" xfId="40595" xr:uid="{00000000-0005-0000-0000-0000397A0000}"/>
    <cellStyle name="Normal 4 3 10 2 2 3" xfId="9205" xr:uid="{00000000-0005-0000-0000-00003A7A0000}"/>
    <cellStyle name="Normal 4 3 10 2 2 3 2" xfId="22639" xr:uid="{00000000-0005-0000-0000-00003B7A0000}"/>
    <cellStyle name="Normal 4 3 10 2 2 3 2 2" xfId="49551" xr:uid="{00000000-0005-0000-0000-00003C7A0000}"/>
    <cellStyle name="Normal 4 3 10 2 2 3 3" xfId="36117" xr:uid="{00000000-0005-0000-0000-00003D7A0000}"/>
    <cellStyle name="Normal 4 3 10 2 2 4" xfId="18160" xr:uid="{00000000-0005-0000-0000-00003E7A0000}"/>
    <cellStyle name="Normal 4 3 10 2 2 4 2" xfId="45072" xr:uid="{00000000-0005-0000-0000-00003F7A0000}"/>
    <cellStyle name="Normal 4 3 10 2 2 5" xfId="31638" xr:uid="{00000000-0005-0000-0000-0000407A0000}"/>
    <cellStyle name="Normal 4 3 10 2 3" xfId="11446" xr:uid="{00000000-0005-0000-0000-0000417A0000}"/>
    <cellStyle name="Normal 4 3 10 2 3 2" xfId="24880" xr:uid="{00000000-0005-0000-0000-0000427A0000}"/>
    <cellStyle name="Normal 4 3 10 2 3 2 2" xfId="51792" xr:uid="{00000000-0005-0000-0000-0000437A0000}"/>
    <cellStyle name="Normal 4 3 10 2 3 3" xfId="38358" xr:uid="{00000000-0005-0000-0000-0000447A0000}"/>
    <cellStyle name="Normal 4 3 10 2 4" xfId="6968" xr:uid="{00000000-0005-0000-0000-0000457A0000}"/>
    <cellStyle name="Normal 4 3 10 2 4 2" xfId="20402" xr:uid="{00000000-0005-0000-0000-0000467A0000}"/>
    <cellStyle name="Normal 4 3 10 2 4 2 2" xfId="47314" xr:uid="{00000000-0005-0000-0000-0000477A0000}"/>
    <cellStyle name="Normal 4 3 10 2 4 3" xfId="33880" xr:uid="{00000000-0005-0000-0000-0000487A0000}"/>
    <cellStyle name="Normal 4 3 10 2 5" xfId="15923" xr:uid="{00000000-0005-0000-0000-0000497A0000}"/>
    <cellStyle name="Normal 4 3 10 2 5 2" xfId="42835" xr:uid="{00000000-0005-0000-0000-00004A7A0000}"/>
    <cellStyle name="Normal 4 3 10 2 6" xfId="29401" xr:uid="{00000000-0005-0000-0000-00004B7A0000}"/>
    <cellStyle name="Normal 4 3 10 3" xfId="3608" xr:uid="{00000000-0005-0000-0000-00004C7A0000}"/>
    <cellStyle name="Normal 4 3 10 3 2" xfId="12565" xr:uid="{00000000-0005-0000-0000-00004D7A0000}"/>
    <cellStyle name="Normal 4 3 10 3 2 2" xfId="25999" xr:uid="{00000000-0005-0000-0000-00004E7A0000}"/>
    <cellStyle name="Normal 4 3 10 3 2 2 2" xfId="52911" xr:uid="{00000000-0005-0000-0000-00004F7A0000}"/>
    <cellStyle name="Normal 4 3 10 3 2 3" xfId="39477" xr:uid="{00000000-0005-0000-0000-0000507A0000}"/>
    <cellStyle name="Normal 4 3 10 3 3" xfId="8087" xr:uid="{00000000-0005-0000-0000-0000517A0000}"/>
    <cellStyle name="Normal 4 3 10 3 3 2" xfId="21521" xr:uid="{00000000-0005-0000-0000-0000527A0000}"/>
    <cellStyle name="Normal 4 3 10 3 3 2 2" xfId="48433" xr:uid="{00000000-0005-0000-0000-0000537A0000}"/>
    <cellStyle name="Normal 4 3 10 3 3 3" xfId="34999" xr:uid="{00000000-0005-0000-0000-0000547A0000}"/>
    <cellStyle name="Normal 4 3 10 3 4" xfId="17042" xr:uid="{00000000-0005-0000-0000-0000557A0000}"/>
    <cellStyle name="Normal 4 3 10 3 4 2" xfId="43954" xr:uid="{00000000-0005-0000-0000-0000567A0000}"/>
    <cellStyle name="Normal 4 3 10 3 5" xfId="30520" xr:uid="{00000000-0005-0000-0000-0000577A0000}"/>
    <cellStyle name="Normal 4 3 10 4" xfId="10328" xr:uid="{00000000-0005-0000-0000-0000587A0000}"/>
    <cellStyle name="Normal 4 3 10 4 2" xfId="23762" xr:uid="{00000000-0005-0000-0000-0000597A0000}"/>
    <cellStyle name="Normal 4 3 10 4 2 2" xfId="50674" xr:uid="{00000000-0005-0000-0000-00005A7A0000}"/>
    <cellStyle name="Normal 4 3 10 4 3" xfId="37240" xr:uid="{00000000-0005-0000-0000-00005B7A0000}"/>
    <cellStyle name="Normal 4 3 10 5" xfId="5850" xr:uid="{00000000-0005-0000-0000-00005C7A0000}"/>
    <cellStyle name="Normal 4 3 10 5 2" xfId="19284" xr:uid="{00000000-0005-0000-0000-00005D7A0000}"/>
    <cellStyle name="Normal 4 3 10 5 2 2" xfId="46196" xr:uid="{00000000-0005-0000-0000-00005E7A0000}"/>
    <cellStyle name="Normal 4 3 10 5 3" xfId="32762" xr:uid="{00000000-0005-0000-0000-00005F7A0000}"/>
    <cellStyle name="Normal 4 3 10 6" xfId="14805" xr:uid="{00000000-0005-0000-0000-0000607A0000}"/>
    <cellStyle name="Normal 4 3 10 6 2" xfId="41717" xr:uid="{00000000-0005-0000-0000-0000617A0000}"/>
    <cellStyle name="Normal 4 3 10 7" xfId="28283" xr:uid="{00000000-0005-0000-0000-0000627A0000}"/>
    <cellStyle name="Normal 4 3 11" xfId="1819" xr:uid="{00000000-0005-0000-0000-0000637A0000}"/>
    <cellStyle name="Normal 4 3 11 2" xfId="4056" xr:uid="{00000000-0005-0000-0000-0000647A0000}"/>
    <cellStyle name="Normal 4 3 11 2 2" xfId="13013" xr:uid="{00000000-0005-0000-0000-0000657A0000}"/>
    <cellStyle name="Normal 4 3 11 2 2 2" xfId="26447" xr:uid="{00000000-0005-0000-0000-0000667A0000}"/>
    <cellStyle name="Normal 4 3 11 2 2 2 2" xfId="53359" xr:uid="{00000000-0005-0000-0000-0000677A0000}"/>
    <cellStyle name="Normal 4 3 11 2 2 3" xfId="39925" xr:uid="{00000000-0005-0000-0000-0000687A0000}"/>
    <cellStyle name="Normal 4 3 11 2 3" xfId="8535" xr:uid="{00000000-0005-0000-0000-0000697A0000}"/>
    <cellStyle name="Normal 4 3 11 2 3 2" xfId="21969" xr:uid="{00000000-0005-0000-0000-00006A7A0000}"/>
    <cellStyle name="Normal 4 3 11 2 3 2 2" xfId="48881" xr:uid="{00000000-0005-0000-0000-00006B7A0000}"/>
    <cellStyle name="Normal 4 3 11 2 3 3" xfId="35447" xr:uid="{00000000-0005-0000-0000-00006C7A0000}"/>
    <cellStyle name="Normal 4 3 11 2 4" xfId="17490" xr:uid="{00000000-0005-0000-0000-00006D7A0000}"/>
    <cellStyle name="Normal 4 3 11 2 4 2" xfId="44402" xr:uid="{00000000-0005-0000-0000-00006E7A0000}"/>
    <cellStyle name="Normal 4 3 11 2 5" xfId="30968" xr:uid="{00000000-0005-0000-0000-00006F7A0000}"/>
    <cellStyle name="Normal 4 3 11 3" xfId="10776" xr:uid="{00000000-0005-0000-0000-0000707A0000}"/>
    <cellStyle name="Normal 4 3 11 3 2" xfId="24210" xr:uid="{00000000-0005-0000-0000-0000717A0000}"/>
    <cellStyle name="Normal 4 3 11 3 2 2" xfId="51122" xr:uid="{00000000-0005-0000-0000-0000727A0000}"/>
    <cellStyle name="Normal 4 3 11 3 3" xfId="37688" xr:uid="{00000000-0005-0000-0000-0000737A0000}"/>
    <cellStyle name="Normal 4 3 11 4" xfId="6298" xr:uid="{00000000-0005-0000-0000-0000747A0000}"/>
    <cellStyle name="Normal 4 3 11 4 2" xfId="19732" xr:uid="{00000000-0005-0000-0000-0000757A0000}"/>
    <cellStyle name="Normal 4 3 11 4 2 2" xfId="46644" xr:uid="{00000000-0005-0000-0000-0000767A0000}"/>
    <cellStyle name="Normal 4 3 11 4 3" xfId="33210" xr:uid="{00000000-0005-0000-0000-0000777A0000}"/>
    <cellStyle name="Normal 4 3 11 5" xfId="15253" xr:uid="{00000000-0005-0000-0000-0000787A0000}"/>
    <cellStyle name="Normal 4 3 11 5 2" xfId="42165" xr:uid="{00000000-0005-0000-0000-0000797A0000}"/>
    <cellStyle name="Normal 4 3 11 6" xfId="28731" xr:uid="{00000000-0005-0000-0000-00007A7A0000}"/>
    <cellStyle name="Normal 4 3 12" xfId="2938" xr:uid="{00000000-0005-0000-0000-00007B7A0000}"/>
    <cellStyle name="Normal 4 3 12 2" xfId="11895" xr:uid="{00000000-0005-0000-0000-00007C7A0000}"/>
    <cellStyle name="Normal 4 3 12 2 2" xfId="25329" xr:uid="{00000000-0005-0000-0000-00007D7A0000}"/>
    <cellStyle name="Normal 4 3 12 2 2 2" xfId="52241" xr:uid="{00000000-0005-0000-0000-00007E7A0000}"/>
    <cellStyle name="Normal 4 3 12 2 3" xfId="38807" xr:uid="{00000000-0005-0000-0000-00007F7A0000}"/>
    <cellStyle name="Normal 4 3 12 3" xfId="7417" xr:uid="{00000000-0005-0000-0000-0000807A0000}"/>
    <cellStyle name="Normal 4 3 12 3 2" xfId="20851" xr:uid="{00000000-0005-0000-0000-0000817A0000}"/>
    <cellStyle name="Normal 4 3 12 3 2 2" xfId="47763" xr:uid="{00000000-0005-0000-0000-0000827A0000}"/>
    <cellStyle name="Normal 4 3 12 3 3" xfId="34329" xr:uid="{00000000-0005-0000-0000-0000837A0000}"/>
    <cellStyle name="Normal 4 3 12 4" xfId="16372" xr:uid="{00000000-0005-0000-0000-0000847A0000}"/>
    <cellStyle name="Normal 4 3 12 4 2" xfId="43284" xr:uid="{00000000-0005-0000-0000-0000857A0000}"/>
    <cellStyle name="Normal 4 3 12 5" xfId="29850" xr:uid="{00000000-0005-0000-0000-0000867A0000}"/>
    <cellStyle name="Normal 4 3 13" xfId="9658" xr:uid="{00000000-0005-0000-0000-0000877A0000}"/>
    <cellStyle name="Normal 4 3 13 2" xfId="23092" xr:uid="{00000000-0005-0000-0000-0000887A0000}"/>
    <cellStyle name="Normal 4 3 13 2 2" xfId="50004" xr:uid="{00000000-0005-0000-0000-0000897A0000}"/>
    <cellStyle name="Normal 4 3 13 3" xfId="36570" xr:uid="{00000000-0005-0000-0000-00008A7A0000}"/>
    <cellStyle name="Normal 4 3 14" xfId="5180" xr:uid="{00000000-0005-0000-0000-00008B7A0000}"/>
    <cellStyle name="Normal 4 3 14 2" xfId="18614" xr:uid="{00000000-0005-0000-0000-00008C7A0000}"/>
    <cellStyle name="Normal 4 3 14 2 2" xfId="45526" xr:uid="{00000000-0005-0000-0000-00008D7A0000}"/>
    <cellStyle name="Normal 4 3 14 3" xfId="32092" xr:uid="{00000000-0005-0000-0000-00008E7A0000}"/>
    <cellStyle name="Normal 4 3 15" xfId="14135" xr:uid="{00000000-0005-0000-0000-00008F7A0000}"/>
    <cellStyle name="Normal 4 3 15 2" xfId="41047" xr:uid="{00000000-0005-0000-0000-0000907A0000}"/>
    <cellStyle name="Normal 4 3 16" xfId="27613" xr:uid="{00000000-0005-0000-0000-0000917A0000}"/>
    <cellStyle name="Normal 4 3 2" xfId="29" xr:uid="{00000000-0005-0000-0000-0000927A0000}"/>
    <cellStyle name="Normal 4 3 2 10" xfId="2944" xr:uid="{00000000-0005-0000-0000-0000937A0000}"/>
    <cellStyle name="Normal 4 3 2 10 2" xfId="11901" xr:uid="{00000000-0005-0000-0000-0000947A0000}"/>
    <cellStyle name="Normal 4 3 2 10 2 2" xfId="25335" xr:uid="{00000000-0005-0000-0000-0000957A0000}"/>
    <cellStyle name="Normal 4 3 2 10 2 2 2" xfId="52247" xr:uid="{00000000-0005-0000-0000-0000967A0000}"/>
    <cellStyle name="Normal 4 3 2 10 2 3" xfId="38813" xr:uid="{00000000-0005-0000-0000-0000977A0000}"/>
    <cellStyle name="Normal 4 3 2 10 3" xfId="7423" xr:uid="{00000000-0005-0000-0000-0000987A0000}"/>
    <cellStyle name="Normal 4 3 2 10 3 2" xfId="20857" xr:uid="{00000000-0005-0000-0000-0000997A0000}"/>
    <cellStyle name="Normal 4 3 2 10 3 2 2" xfId="47769" xr:uid="{00000000-0005-0000-0000-00009A7A0000}"/>
    <cellStyle name="Normal 4 3 2 10 3 3" xfId="34335" xr:uid="{00000000-0005-0000-0000-00009B7A0000}"/>
    <cellStyle name="Normal 4 3 2 10 4" xfId="16378" xr:uid="{00000000-0005-0000-0000-00009C7A0000}"/>
    <cellStyle name="Normal 4 3 2 10 4 2" xfId="43290" xr:uid="{00000000-0005-0000-0000-00009D7A0000}"/>
    <cellStyle name="Normal 4 3 2 10 5" xfId="29856" xr:uid="{00000000-0005-0000-0000-00009E7A0000}"/>
    <cellStyle name="Normal 4 3 2 11" xfId="9664" xr:uid="{00000000-0005-0000-0000-00009F7A0000}"/>
    <cellStyle name="Normal 4 3 2 11 2" xfId="23098" xr:uid="{00000000-0005-0000-0000-0000A07A0000}"/>
    <cellStyle name="Normal 4 3 2 11 2 2" xfId="50010" xr:uid="{00000000-0005-0000-0000-0000A17A0000}"/>
    <cellStyle name="Normal 4 3 2 11 3" xfId="36576" xr:uid="{00000000-0005-0000-0000-0000A27A0000}"/>
    <cellStyle name="Normal 4 3 2 12" xfId="5186" xr:uid="{00000000-0005-0000-0000-0000A37A0000}"/>
    <cellStyle name="Normal 4 3 2 12 2" xfId="18620" xr:uid="{00000000-0005-0000-0000-0000A47A0000}"/>
    <cellStyle name="Normal 4 3 2 12 2 2" xfId="45532" xr:uid="{00000000-0005-0000-0000-0000A57A0000}"/>
    <cellStyle name="Normal 4 3 2 12 3" xfId="32098" xr:uid="{00000000-0005-0000-0000-0000A67A0000}"/>
    <cellStyle name="Normal 4 3 2 13" xfId="14141" xr:uid="{00000000-0005-0000-0000-0000A77A0000}"/>
    <cellStyle name="Normal 4 3 2 13 2" xfId="41053" xr:uid="{00000000-0005-0000-0000-0000A87A0000}"/>
    <cellStyle name="Normal 4 3 2 14" xfId="27619" xr:uid="{00000000-0005-0000-0000-0000A97A0000}"/>
    <cellStyle name="Normal 4 3 2 2" xfId="681" xr:uid="{00000000-0005-0000-0000-0000AA7A0000}"/>
    <cellStyle name="Normal 4 3 2 2 10" xfId="5206" xr:uid="{00000000-0005-0000-0000-0000AB7A0000}"/>
    <cellStyle name="Normal 4 3 2 2 10 2" xfId="18640" xr:uid="{00000000-0005-0000-0000-0000AC7A0000}"/>
    <cellStyle name="Normal 4 3 2 2 10 2 2" xfId="45552" xr:uid="{00000000-0005-0000-0000-0000AD7A0000}"/>
    <cellStyle name="Normal 4 3 2 2 10 3" xfId="32118" xr:uid="{00000000-0005-0000-0000-0000AE7A0000}"/>
    <cellStyle name="Normal 4 3 2 2 11" xfId="14161" xr:uid="{00000000-0005-0000-0000-0000AF7A0000}"/>
    <cellStyle name="Normal 4 3 2 2 11 2" xfId="41073" xr:uid="{00000000-0005-0000-0000-0000B07A0000}"/>
    <cellStyle name="Normal 4 3 2 2 12" xfId="27639" xr:uid="{00000000-0005-0000-0000-0000B17A0000}"/>
    <cellStyle name="Normal 4 3 2 2 2" xfId="825" xr:uid="{00000000-0005-0000-0000-0000B27A0000}"/>
    <cellStyle name="Normal 4 3 2 2 2 10" xfId="27783" xr:uid="{00000000-0005-0000-0000-0000B37A0000}"/>
    <cellStyle name="Normal 4 3 2 2 2 2" xfId="1093" xr:uid="{00000000-0005-0000-0000-0000B47A0000}"/>
    <cellStyle name="Normal 4 3 2 2 2 2 2" xfId="1764" xr:uid="{00000000-0005-0000-0000-0000B57A0000}"/>
    <cellStyle name="Normal 4 3 2 2 2 2 2 2" xfId="2882" xr:uid="{00000000-0005-0000-0000-0000B67A0000}"/>
    <cellStyle name="Normal 4 3 2 2 2 2 2 2 2" xfId="5119" xr:uid="{00000000-0005-0000-0000-0000B77A0000}"/>
    <cellStyle name="Normal 4 3 2 2 2 2 2 2 2 2" xfId="14076" xr:uid="{00000000-0005-0000-0000-0000B87A0000}"/>
    <cellStyle name="Normal 4 3 2 2 2 2 2 2 2 2 2" xfId="27510" xr:uid="{00000000-0005-0000-0000-0000B97A0000}"/>
    <cellStyle name="Normal 4 3 2 2 2 2 2 2 2 2 2 2" xfId="54422" xr:uid="{00000000-0005-0000-0000-0000BA7A0000}"/>
    <cellStyle name="Normal 4 3 2 2 2 2 2 2 2 2 3" xfId="40988" xr:uid="{00000000-0005-0000-0000-0000BB7A0000}"/>
    <cellStyle name="Normal 4 3 2 2 2 2 2 2 2 3" xfId="9598" xr:uid="{00000000-0005-0000-0000-0000BC7A0000}"/>
    <cellStyle name="Normal 4 3 2 2 2 2 2 2 2 3 2" xfId="23032" xr:uid="{00000000-0005-0000-0000-0000BD7A0000}"/>
    <cellStyle name="Normal 4 3 2 2 2 2 2 2 2 3 2 2" xfId="49944" xr:uid="{00000000-0005-0000-0000-0000BE7A0000}"/>
    <cellStyle name="Normal 4 3 2 2 2 2 2 2 2 3 3" xfId="36510" xr:uid="{00000000-0005-0000-0000-0000BF7A0000}"/>
    <cellStyle name="Normal 4 3 2 2 2 2 2 2 2 4" xfId="18553" xr:uid="{00000000-0005-0000-0000-0000C07A0000}"/>
    <cellStyle name="Normal 4 3 2 2 2 2 2 2 2 4 2" xfId="45465" xr:uid="{00000000-0005-0000-0000-0000C17A0000}"/>
    <cellStyle name="Normal 4 3 2 2 2 2 2 2 2 5" xfId="32031" xr:uid="{00000000-0005-0000-0000-0000C27A0000}"/>
    <cellStyle name="Normal 4 3 2 2 2 2 2 2 3" xfId="11839" xr:uid="{00000000-0005-0000-0000-0000C37A0000}"/>
    <cellStyle name="Normal 4 3 2 2 2 2 2 2 3 2" xfId="25273" xr:uid="{00000000-0005-0000-0000-0000C47A0000}"/>
    <cellStyle name="Normal 4 3 2 2 2 2 2 2 3 2 2" xfId="52185" xr:uid="{00000000-0005-0000-0000-0000C57A0000}"/>
    <cellStyle name="Normal 4 3 2 2 2 2 2 2 3 3" xfId="38751" xr:uid="{00000000-0005-0000-0000-0000C67A0000}"/>
    <cellStyle name="Normal 4 3 2 2 2 2 2 2 4" xfId="7361" xr:uid="{00000000-0005-0000-0000-0000C77A0000}"/>
    <cellStyle name="Normal 4 3 2 2 2 2 2 2 4 2" xfId="20795" xr:uid="{00000000-0005-0000-0000-0000C87A0000}"/>
    <cellStyle name="Normal 4 3 2 2 2 2 2 2 4 2 2" xfId="47707" xr:uid="{00000000-0005-0000-0000-0000C97A0000}"/>
    <cellStyle name="Normal 4 3 2 2 2 2 2 2 4 3" xfId="34273" xr:uid="{00000000-0005-0000-0000-0000CA7A0000}"/>
    <cellStyle name="Normal 4 3 2 2 2 2 2 2 5" xfId="16316" xr:uid="{00000000-0005-0000-0000-0000CB7A0000}"/>
    <cellStyle name="Normal 4 3 2 2 2 2 2 2 5 2" xfId="43228" xr:uid="{00000000-0005-0000-0000-0000CC7A0000}"/>
    <cellStyle name="Normal 4 3 2 2 2 2 2 2 6" xfId="29794" xr:uid="{00000000-0005-0000-0000-0000CD7A0000}"/>
    <cellStyle name="Normal 4 3 2 2 2 2 2 3" xfId="4001" xr:uid="{00000000-0005-0000-0000-0000CE7A0000}"/>
    <cellStyle name="Normal 4 3 2 2 2 2 2 3 2" xfId="12958" xr:uid="{00000000-0005-0000-0000-0000CF7A0000}"/>
    <cellStyle name="Normal 4 3 2 2 2 2 2 3 2 2" xfId="26392" xr:uid="{00000000-0005-0000-0000-0000D07A0000}"/>
    <cellStyle name="Normal 4 3 2 2 2 2 2 3 2 2 2" xfId="53304" xr:uid="{00000000-0005-0000-0000-0000D17A0000}"/>
    <cellStyle name="Normal 4 3 2 2 2 2 2 3 2 3" xfId="39870" xr:uid="{00000000-0005-0000-0000-0000D27A0000}"/>
    <cellStyle name="Normal 4 3 2 2 2 2 2 3 3" xfId="8480" xr:uid="{00000000-0005-0000-0000-0000D37A0000}"/>
    <cellStyle name="Normal 4 3 2 2 2 2 2 3 3 2" xfId="21914" xr:uid="{00000000-0005-0000-0000-0000D47A0000}"/>
    <cellStyle name="Normal 4 3 2 2 2 2 2 3 3 2 2" xfId="48826" xr:uid="{00000000-0005-0000-0000-0000D57A0000}"/>
    <cellStyle name="Normal 4 3 2 2 2 2 2 3 3 3" xfId="35392" xr:uid="{00000000-0005-0000-0000-0000D67A0000}"/>
    <cellStyle name="Normal 4 3 2 2 2 2 2 3 4" xfId="17435" xr:uid="{00000000-0005-0000-0000-0000D77A0000}"/>
    <cellStyle name="Normal 4 3 2 2 2 2 2 3 4 2" xfId="44347" xr:uid="{00000000-0005-0000-0000-0000D87A0000}"/>
    <cellStyle name="Normal 4 3 2 2 2 2 2 3 5" xfId="30913" xr:uid="{00000000-0005-0000-0000-0000D97A0000}"/>
    <cellStyle name="Normal 4 3 2 2 2 2 2 4" xfId="10721" xr:uid="{00000000-0005-0000-0000-0000DA7A0000}"/>
    <cellStyle name="Normal 4 3 2 2 2 2 2 4 2" xfId="24155" xr:uid="{00000000-0005-0000-0000-0000DB7A0000}"/>
    <cellStyle name="Normal 4 3 2 2 2 2 2 4 2 2" xfId="51067" xr:uid="{00000000-0005-0000-0000-0000DC7A0000}"/>
    <cellStyle name="Normal 4 3 2 2 2 2 2 4 3" xfId="37633" xr:uid="{00000000-0005-0000-0000-0000DD7A0000}"/>
    <cellStyle name="Normal 4 3 2 2 2 2 2 5" xfId="6243" xr:uid="{00000000-0005-0000-0000-0000DE7A0000}"/>
    <cellStyle name="Normal 4 3 2 2 2 2 2 5 2" xfId="19677" xr:uid="{00000000-0005-0000-0000-0000DF7A0000}"/>
    <cellStyle name="Normal 4 3 2 2 2 2 2 5 2 2" xfId="46589" xr:uid="{00000000-0005-0000-0000-0000E07A0000}"/>
    <cellStyle name="Normal 4 3 2 2 2 2 2 5 3" xfId="33155" xr:uid="{00000000-0005-0000-0000-0000E17A0000}"/>
    <cellStyle name="Normal 4 3 2 2 2 2 2 6" xfId="15198" xr:uid="{00000000-0005-0000-0000-0000E27A0000}"/>
    <cellStyle name="Normal 4 3 2 2 2 2 2 6 2" xfId="42110" xr:uid="{00000000-0005-0000-0000-0000E37A0000}"/>
    <cellStyle name="Normal 4 3 2 2 2 2 2 7" xfId="28676" xr:uid="{00000000-0005-0000-0000-0000E47A0000}"/>
    <cellStyle name="Normal 4 3 2 2 2 2 3" xfId="2212" xr:uid="{00000000-0005-0000-0000-0000E57A0000}"/>
    <cellStyle name="Normal 4 3 2 2 2 2 3 2" xfId="4449" xr:uid="{00000000-0005-0000-0000-0000E67A0000}"/>
    <cellStyle name="Normal 4 3 2 2 2 2 3 2 2" xfId="13406" xr:uid="{00000000-0005-0000-0000-0000E77A0000}"/>
    <cellStyle name="Normal 4 3 2 2 2 2 3 2 2 2" xfId="26840" xr:uid="{00000000-0005-0000-0000-0000E87A0000}"/>
    <cellStyle name="Normal 4 3 2 2 2 2 3 2 2 2 2" xfId="53752" xr:uid="{00000000-0005-0000-0000-0000E97A0000}"/>
    <cellStyle name="Normal 4 3 2 2 2 2 3 2 2 3" xfId="40318" xr:uid="{00000000-0005-0000-0000-0000EA7A0000}"/>
    <cellStyle name="Normal 4 3 2 2 2 2 3 2 3" xfId="8928" xr:uid="{00000000-0005-0000-0000-0000EB7A0000}"/>
    <cellStyle name="Normal 4 3 2 2 2 2 3 2 3 2" xfId="22362" xr:uid="{00000000-0005-0000-0000-0000EC7A0000}"/>
    <cellStyle name="Normal 4 3 2 2 2 2 3 2 3 2 2" xfId="49274" xr:uid="{00000000-0005-0000-0000-0000ED7A0000}"/>
    <cellStyle name="Normal 4 3 2 2 2 2 3 2 3 3" xfId="35840" xr:uid="{00000000-0005-0000-0000-0000EE7A0000}"/>
    <cellStyle name="Normal 4 3 2 2 2 2 3 2 4" xfId="17883" xr:uid="{00000000-0005-0000-0000-0000EF7A0000}"/>
    <cellStyle name="Normal 4 3 2 2 2 2 3 2 4 2" xfId="44795" xr:uid="{00000000-0005-0000-0000-0000F07A0000}"/>
    <cellStyle name="Normal 4 3 2 2 2 2 3 2 5" xfId="31361" xr:uid="{00000000-0005-0000-0000-0000F17A0000}"/>
    <cellStyle name="Normal 4 3 2 2 2 2 3 3" xfId="11169" xr:uid="{00000000-0005-0000-0000-0000F27A0000}"/>
    <cellStyle name="Normal 4 3 2 2 2 2 3 3 2" xfId="24603" xr:uid="{00000000-0005-0000-0000-0000F37A0000}"/>
    <cellStyle name="Normal 4 3 2 2 2 2 3 3 2 2" xfId="51515" xr:uid="{00000000-0005-0000-0000-0000F47A0000}"/>
    <cellStyle name="Normal 4 3 2 2 2 2 3 3 3" xfId="38081" xr:uid="{00000000-0005-0000-0000-0000F57A0000}"/>
    <cellStyle name="Normal 4 3 2 2 2 2 3 4" xfId="6691" xr:uid="{00000000-0005-0000-0000-0000F67A0000}"/>
    <cellStyle name="Normal 4 3 2 2 2 2 3 4 2" xfId="20125" xr:uid="{00000000-0005-0000-0000-0000F77A0000}"/>
    <cellStyle name="Normal 4 3 2 2 2 2 3 4 2 2" xfId="47037" xr:uid="{00000000-0005-0000-0000-0000F87A0000}"/>
    <cellStyle name="Normal 4 3 2 2 2 2 3 4 3" xfId="33603" xr:uid="{00000000-0005-0000-0000-0000F97A0000}"/>
    <cellStyle name="Normal 4 3 2 2 2 2 3 5" xfId="15646" xr:uid="{00000000-0005-0000-0000-0000FA7A0000}"/>
    <cellStyle name="Normal 4 3 2 2 2 2 3 5 2" xfId="42558" xr:uid="{00000000-0005-0000-0000-0000FB7A0000}"/>
    <cellStyle name="Normal 4 3 2 2 2 2 3 6" xfId="29124" xr:uid="{00000000-0005-0000-0000-0000FC7A0000}"/>
    <cellStyle name="Normal 4 3 2 2 2 2 4" xfId="3331" xr:uid="{00000000-0005-0000-0000-0000FD7A0000}"/>
    <cellStyle name="Normal 4 3 2 2 2 2 4 2" xfId="12288" xr:uid="{00000000-0005-0000-0000-0000FE7A0000}"/>
    <cellStyle name="Normal 4 3 2 2 2 2 4 2 2" xfId="25722" xr:uid="{00000000-0005-0000-0000-0000FF7A0000}"/>
    <cellStyle name="Normal 4 3 2 2 2 2 4 2 2 2" xfId="52634" xr:uid="{00000000-0005-0000-0000-0000007B0000}"/>
    <cellStyle name="Normal 4 3 2 2 2 2 4 2 3" xfId="39200" xr:uid="{00000000-0005-0000-0000-0000017B0000}"/>
    <cellStyle name="Normal 4 3 2 2 2 2 4 3" xfId="7810" xr:uid="{00000000-0005-0000-0000-0000027B0000}"/>
    <cellStyle name="Normal 4 3 2 2 2 2 4 3 2" xfId="21244" xr:uid="{00000000-0005-0000-0000-0000037B0000}"/>
    <cellStyle name="Normal 4 3 2 2 2 2 4 3 2 2" xfId="48156" xr:uid="{00000000-0005-0000-0000-0000047B0000}"/>
    <cellStyle name="Normal 4 3 2 2 2 2 4 3 3" xfId="34722" xr:uid="{00000000-0005-0000-0000-0000057B0000}"/>
    <cellStyle name="Normal 4 3 2 2 2 2 4 4" xfId="16765" xr:uid="{00000000-0005-0000-0000-0000067B0000}"/>
    <cellStyle name="Normal 4 3 2 2 2 2 4 4 2" xfId="43677" xr:uid="{00000000-0005-0000-0000-0000077B0000}"/>
    <cellStyle name="Normal 4 3 2 2 2 2 4 5" xfId="30243" xr:uid="{00000000-0005-0000-0000-0000087B0000}"/>
    <cellStyle name="Normal 4 3 2 2 2 2 5" xfId="10051" xr:uid="{00000000-0005-0000-0000-0000097B0000}"/>
    <cellStyle name="Normal 4 3 2 2 2 2 5 2" xfId="23485" xr:uid="{00000000-0005-0000-0000-00000A7B0000}"/>
    <cellStyle name="Normal 4 3 2 2 2 2 5 2 2" xfId="50397" xr:uid="{00000000-0005-0000-0000-00000B7B0000}"/>
    <cellStyle name="Normal 4 3 2 2 2 2 5 3" xfId="36963" xr:uid="{00000000-0005-0000-0000-00000C7B0000}"/>
    <cellStyle name="Normal 4 3 2 2 2 2 6" xfId="5573" xr:uid="{00000000-0005-0000-0000-00000D7B0000}"/>
    <cellStyle name="Normal 4 3 2 2 2 2 6 2" xfId="19007" xr:uid="{00000000-0005-0000-0000-00000E7B0000}"/>
    <cellStyle name="Normal 4 3 2 2 2 2 6 2 2" xfId="45919" xr:uid="{00000000-0005-0000-0000-00000F7B0000}"/>
    <cellStyle name="Normal 4 3 2 2 2 2 6 3" xfId="32485" xr:uid="{00000000-0005-0000-0000-0000107B0000}"/>
    <cellStyle name="Normal 4 3 2 2 2 2 7" xfId="14528" xr:uid="{00000000-0005-0000-0000-0000117B0000}"/>
    <cellStyle name="Normal 4 3 2 2 2 2 7 2" xfId="41440" xr:uid="{00000000-0005-0000-0000-0000127B0000}"/>
    <cellStyle name="Normal 4 3 2 2 2 2 8" xfId="28006" xr:uid="{00000000-0005-0000-0000-0000137B0000}"/>
    <cellStyle name="Normal 4 3 2 2 2 3" xfId="1318" xr:uid="{00000000-0005-0000-0000-0000147B0000}"/>
    <cellStyle name="Normal 4 3 2 2 2 3 2" xfId="2436" xr:uid="{00000000-0005-0000-0000-0000157B0000}"/>
    <cellStyle name="Normal 4 3 2 2 2 3 2 2" xfId="4673" xr:uid="{00000000-0005-0000-0000-0000167B0000}"/>
    <cellStyle name="Normal 4 3 2 2 2 3 2 2 2" xfId="13630" xr:uid="{00000000-0005-0000-0000-0000177B0000}"/>
    <cellStyle name="Normal 4 3 2 2 2 3 2 2 2 2" xfId="27064" xr:uid="{00000000-0005-0000-0000-0000187B0000}"/>
    <cellStyle name="Normal 4 3 2 2 2 3 2 2 2 2 2" xfId="53976" xr:uid="{00000000-0005-0000-0000-0000197B0000}"/>
    <cellStyle name="Normal 4 3 2 2 2 3 2 2 2 3" xfId="40542" xr:uid="{00000000-0005-0000-0000-00001A7B0000}"/>
    <cellStyle name="Normal 4 3 2 2 2 3 2 2 3" xfId="9152" xr:uid="{00000000-0005-0000-0000-00001B7B0000}"/>
    <cellStyle name="Normal 4 3 2 2 2 3 2 2 3 2" xfId="22586" xr:uid="{00000000-0005-0000-0000-00001C7B0000}"/>
    <cellStyle name="Normal 4 3 2 2 2 3 2 2 3 2 2" xfId="49498" xr:uid="{00000000-0005-0000-0000-00001D7B0000}"/>
    <cellStyle name="Normal 4 3 2 2 2 3 2 2 3 3" xfId="36064" xr:uid="{00000000-0005-0000-0000-00001E7B0000}"/>
    <cellStyle name="Normal 4 3 2 2 2 3 2 2 4" xfId="18107" xr:uid="{00000000-0005-0000-0000-00001F7B0000}"/>
    <cellStyle name="Normal 4 3 2 2 2 3 2 2 4 2" xfId="45019" xr:uid="{00000000-0005-0000-0000-0000207B0000}"/>
    <cellStyle name="Normal 4 3 2 2 2 3 2 2 5" xfId="31585" xr:uid="{00000000-0005-0000-0000-0000217B0000}"/>
    <cellStyle name="Normal 4 3 2 2 2 3 2 3" xfId="11393" xr:uid="{00000000-0005-0000-0000-0000227B0000}"/>
    <cellStyle name="Normal 4 3 2 2 2 3 2 3 2" xfId="24827" xr:uid="{00000000-0005-0000-0000-0000237B0000}"/>
    <cellStyle name="Normal 4 3 2 2 2 3 2 3 2 2" xfId="51739" xr:uid="{00000000-0005-0000-0000-0000247B0000}"/>
    <cellStyle name="Normal 4 3 2 2 2 3 2 3 3" xfId="38305" xr:uid="{00000000-0005-0000-0000-0000257B0000}"/>
    <cellStyle name="Normal 4 3 2 2 2 3 2 4" xfId="6915" xr:uid="{00000000-0005-0000-0000-0000267B0000}"/>
    <cellStyle name="Normal 4 3 2 2 2 3 2 4 2" xfId="20349" xr:uid="{00000000-0005-0000-0000-0000277B0000}"/>
    <cellStyle name="Normal 4 3 2 2 2 3 2 4 2 2" xfId="47261" xr:uid="{00000000-0005-0000-0000-0000287B0000}"/>
    <cellStyle name="Normal 4 3 2 2 2 3 2 4 3" xfId="33827" xr:uid="{00000000-0005-0000-0000-0000297B0000}"/>
    <cellStyle name="Normal 4 3 2 2 2 3 2 5" xfId="15870" xr:uid="{00000000-0005-0000-0000-00002A7B0000}"/>
    <cellStyle name="Normal 4 3 2 2 2 3 2 5 2" xfId="42782" xr:uid="{00000000-0005-0000-0000-00002B7B0000}"/>
    <cellStyle name="Normal 4 3 2 2 2 3 2 6" xfId="29348" xr:uid="{00000000-0005-0000-0000-00002C7B0000}"/>
    <cellStyle name="Normal 4 3 2 2 2 3 3" xfId="3555" xr:uid="{00000000-0005-0000-0000-00002D7B0000}"/>
    <cellStyle name="Normal 4 3 2 2 2 3 3 2" xfId="12512" xr:uid="{00000000-0005-0000-0000-00002E7B0000}"/>
    <cellStyle name="Normal 4 3 2 2 2 3 3 2 2" xfId="25946" xr:uid="{00000000-0005-0000-0000-00002F7B0000}"/>
    <cellStyle name="Normal 4 3 2 2 2 3 3 2 2 2" xfId="52858" xr:uid="{00000000-0005-0000-0000-0000307B0000}"/>
    <cellStyle name="Normal 4 3 2 2 2 3 3 2 3" xfId="39424" xr:uid="{00000000-0005-0000-0000-0000317B0000}"/>
    <cellStyle name="Normal 4 3 2 2 2 3 3 3" xfId="8034" xr:uid="{00000000-0005-0000-0000-0000327B0000}"/>
    <cellStyle name="Normal 4 3 2 2 2 3 3 3 2" xfId="21468" xr:uid="{00000000-0005-0000-0000-0000337B0000}"/>
    <cellStyle name="Normal 4 3 2 2 2 3 3 3 2 2" xfId="48380" xr:uid="{00000000-0005-0000-0000-0000347B0000}"/>
    <cellStyle name="Normal 4 3 2 2 2 3 3 3 3" xfId="34946" xr:uid="{00000000-0005-0000-0000-0000357B0000}"/>
    <cellStyle name="Normal 4 3 2 2 2 3 3 4" xfId="16989" xr:uid="{00000000-0005-0000-0000-0000367B0000}"/>
    <cellStyle name="Normal 4 3 2 2 2 3 3 4 2" xfId="43901" xr:uid="{00000000-0005-0000-0000-0000377B0000}"/>
    <cellStyle name="Normal 4 3 2 2 2 3 3 5" xfId="30467" xr:uid="{00000000-0005-0000-0000-0000387B0000}"/>
    <cellStyle name="Normal 4 3 2 2 2 3 4" xfId="10275" xr:uid="{00000000-0005-0000-0000-0000397B0000}"/>
    <cellStyle name="Normal 4 3 2 2 2 3 4 2" xfId="23709" xr:uid="{00000000-0005-0000-0000-00003A7B0000}"/>
    <cellStyle name="Normal 4 3 2 2 2 3 4 2 2" xfId="50621" xr:uid="{00000000-0005-0000-0000-00003B7B0000}"/>
    <cellStyle name="Normal 4 3 2 2 2 3 4 3" xfId="37187" xr:uid="{00000000-0005-0000-0000-00003C7B0000}"/>
    <cellStyle name="Normal 4 3 2 2 2 3 5" xfId="5797" xr:uid="{00000000-0005-0000-0000-00003D7B0000}"/>
    <cellStyle name="Normal 4 3 2 2 2 3 5 2" xfId="19231" xr:uid="{00000000-0005-0000-0000-00003E7B0000}"/>
    <cellStyle name="Normal 4 3 2 2 2 3 5 2 2" xfId="46143" xr:uid="{00000000-0005-0000-0000-00003F7B0000}"/>
    <cellStyle name="Normal 4 3 2 2 2 3 5 3" xfId="32709" xr:uid="{00000000-0005-0000-0000-0000407B0000}"/>
    <cellStyle name="Normal 4 3 2 2 2 3 6" xfId="14752" xr:uid="{00000000-0005-0000-0000-0000417B0000}"/>
    <cellStyle name="Normal 4 3 2 2 2 3 6 2" xfId="41664" xr:uid="{00000000-0005-0000-0000-0000427B0000}"/>
    <cellStyle name="Normal 4 3 2 2 2 3 7" xfId="28230" xr:uid="{00000000-0005-0000-0000-0000437B0000}"/>
    <cellStyle name="Normal 4 3 2 2 2 4" xfId="1541" xr:uid="{00000000-0005-0000-0000-0000447B0000}"/>
    <cellStyle name="Normal 4 3 2 2 2 4 2" xfId="2659" xr:uid="{00000000-0005-0000-0000-0000457B0000}"/>
    <cellStyle name="Normal 4 3 2 2 2 4 2 2" xfId="4896" xr:uid="{00000000-0005-0000-0000-0000467B0000}"/>
    <cellStyle name="Normal 4 3 2 2 2 4 2 2 2" xfId="13853" xr:uid="{00000000-0005-0000-0000-0000477B0000}"/>
    <cellStyle name="Normal 4 3 2 2 2 4 2 2 2 2" xfId="27287" xr:uid="{00000000-0005-0000-0000-0000487B0000}"/>
    <cellStyle name="Normal 4 3 2 2 2 4 2 2 2 2 2" xfId="54199" xr:uid="{00000000-0005-0000-0000-0000497B0000}"/>
    <cellStyle name="Normal 4 3 2 2 2 4 2 2 2 3" xfId="40765" xr:uid="{00000000-0005-0000-0000-00004A7B0000}"/>
    <cellStyle name="Normal 4 3 2 2 2 4 2 2 3" xfId="9375" xr:uid="{00000000-0005-0000-0000-00004B7B0000}"/>
    <cellStyle name="Normal 4 3 2 2 2 4 2 2 3 2" xfId="22809" xr:uid="{00000000-0005-0000-0000-00004C7B0000}"/>
    <cellStyle name="Normal 4 3 2 2 2 4 2 2 3 2 2" xfId="49721" xr:uid="{00000000-0005-0000-0000-00004D7B0000}"/>
    <cellStyle name="Normal 4 3 2 2 2 4 2 2 3 3" xfId="36287" xr:uid="{00000000-0005-0000-0000-00004E7B0000}"/>
    <cellStyle name="Normal 4 3 2 2 2 4 2 2 4" xfId="18330" xr:uid="{00000000-0005-0000-0000-00004F7B0000}"/>
    <cellStyle name="Normal 4 3 2 2 2 4 2 2 4 2" xfId="45242" xr:uid="{00000000-0005-0000-0000-0000507B0000}"/>
    <cellStyle name="Normal 4 3 2 2 2 4 2 2 5" xfId="31808" xr:uid="{00000000-0005-0000-0000-0000517B0000}"/>
    <cellStyle name="Normal 4 3 2 2 2 4 2 3" xfId="11616" xr:uid="{00000000-0005-0000-0000-0000527B0000}"/>
    <cellStyle name="Normal 4 3 2 2 2 4 2 3 2" xfId="25050" xr:uid="{00000000-0005-0000-0000-0000537B0000}"/>
    <cellStyle name="Normal 4 3 2 2 2 4 2 3 2 2" xfId="51962" xr:uid="{00000000-0005-0000-0000-0000547B0000}"/>
    <cellStyle name="Normal 4 3 2 2 2 4 2 3 3" xfId="38528" xr:uid="{00000000-0005-0000-0000-0000557B0000}"/>
    <cellStyle name="Normal 4 3 2 2 2 4 2 4" xfId="7138" xr:uid="{00000000-0005-0000-0000-0000567B0000}"/>
    <cellStyle name="Normal 4 3 2 2 2 4 2 4 2" xfId="20572" xr:uid="{00000000-0005-0000-0000-0000577B0000}"/>
    <cellStyle name="Normal 4 3 2 2 2 4 2 4 2 2" xfId="47484" xr:uid="{00000000-0005-0000-0000-0000587B0000}"/>
    <cellStyle name="Normal 4 3 2 2 2 4 2 4 3" xfId="34050" xr:uid="{00000000-0005-0000-0000-0000597B0000}"/>
    <cellStyle name="Normal 4 3 2 2 2 4 2 5" xfId="16093" xr:uid="{00000000-0005-0000-0000-00005A7B0000}"/>
    <cellStyle name="Normal 4 3 2 2 2 4 2 5 2" xfId="43005" xr:uid="{00000000-0005-0000-0000-00005B7B0000}"/>
    <cellStyle name="Normal 4 3 2 2 2 4 2 6" xfId="29571" xr:uid="{00000000-0005-0000-0000-00005C7B0000}"/>
    <cellStyle name="Normal 4 3 2 2 2 4 3" xfId="3778" xr:uid="{00000000-0005-0000-0000-00005D7B0000}"/>
    <cellStyle name="Normal 4 3 2 2 2 4 3 2" xfId="12735" xr:uid="{00000000-0005-0000-0000-00005E7B0000}"/>
    <cellStyle name="Normal 4 3 2 2 2 4 3 2 2" xfId="26169" xr:uid="{00000000-0005-0000-0000-00005F7B0000}"/>
    <cellStyle name="Normal 4 3 2 2 2 4 3 2 2 2" xfId="53081" xr:uid="{00000000-0005-0000-0000-0000607B0000}"/>
    <cellStyle name="Normal 4 3 2 2 2 4 3 2 3" xfId="39647" xr:uid="{00000000-0005-0000-0000-0000617B0000}"/>
    <cellStyle name="Normal 4 3 2 2 2 4 3 3" xfId="8257" xr:uid="{00000000-0005-0000-0000-0000627B0000}"/>
    <cellStyle name="Normal 4 3 2 2 2 4 3 3 2" xfId="21691" xr:uid="{00000000-0005-0000-0000-0000637B0000}"/>
    <cellStyle name="Normal 4 3 2 2 2 4 3 3 2 2" xfId="48603" xr:uid="{00000000-0005-0000-0000-0000647B0000}"/>
    <cellStyle name="Normal 4 3 2 2 2 4 3 3 3" xfId="35169" xr:uid="{00000000-0005-0000-0000-0000657B0000}"/>
    <cellStyle name="Normal 4 3 2 2 2 4 3 4" xfId="17212" xr:uid="{00000000-0005-0000-0000-0000667B0000}"/>
    <cellStyle name="Normal 4 3 2 2 2 4 3 4 2" xfId="44124" xr:uid="{00000000-0005-0000-0000-0000677B0000}"/>
    <cellStyle name="Normal 4 3 2 2 2 4 3 5" xfId="30690" xr:uid="{00000000-0005-0000-0000-0000687B0000}"/>
    <cellStyle name="Normal 4 3 2 2 2 4 4" xfId="10498" xr:uid="{00000000-0005-0000-0000-0000697B0000}"/>
    <cellStyle name="Normal 4 3 2 2 2 4 4 2" xfId="23932" xr:uid="{00000000-0005-0000-0000-00006A7B0000}"/>
    <cellStyle name="Normal 4 3 2 2 2 4 4 2 2" xfId="50844" xr:uid="{00000000-0005-0000-0000-00006B7B0000}"/>
    <cellStyle name="Normal 4 3 2 2 2 4 4 3" xfId="37410" xr:uid="{00000000-0005-0000-0000-00006C7B0000}"/>
    <cellStyle name="Normal 4 3 2 2 2 4 5" xfId="6020" xr:uid="{00000000-0005-0000-0000-00006D7B0000}"/>
    <cellStyle name="Normal 4 3 2 2 2 4 5 2" xfId="19454" xr:uid="{00000000-0005-0000-0000-00006E7B0000}"/>
    <cellStyle name="Normal 4 3 2 2 2 4 5 2 2" xfId="46366" xr:uid="{00000000-0005-0000-0000-00006F7B0000}"/>
    <cellStyle name="Normal 4 3 2 2 2 4 5 3" xfId="32932" xr:uid="{00000000-0005-0000-0000-0000707B0000}"/>
    <cellStyle name="Normal 4 3 2 2 2 4 6" xfId="14975" xr:uid="{00000000-0005-0000-0000-0000717B0000}"/>
    <cellStyle name="Normal 4 3 2 2 2 4 6 2" xfId="41887" xr:uid="{00000000-0005-0000-0000-0000727B0000}"/>
    <cellStyle name="Normal 4 3 2 2 2 4 7" xfId="28453" xr:uid="{00000000-0005-0000-0000-0000737B0000}"/>
    <cellStyle name="Normal 4 3 2 2 2 5" xfId="1989" xr:uid="{00000000-0005-0000-0000-0000747B0000}"/>
    <cellStyle name="Normal 4 3 2 2 2 5 2" xfId="4226" xr:uid="{00000000-0005-0000-0000-0000757B0000}"/>
    <cellStyle name="Normal 4 3 2 2 2 5 2 2" xfId="13183" xr:uid="{00000000-0005-0000-0000-0000767B0000}"/>
    <cellStyle name="Normal 4 3 2 2 2 5 2 2 2" xfId="26617" xr:uid="{00000000-0005-0000-0000-0000777B0000}"/>
    <cellStyle name="Normal 4 3 2 2 2 5 2 2 2 2" xfId="53529" xr:uid="{00000000-0005-0000-0000-0000787B0000}"/>
    <cellStyle name="Normal 4 3 2 2 2 5 2 2 3" xfId="40095" xr:uid="{00000000-0005-0000-0000-0000797B0000}"/>
    <cellStyle name="Normal 4 3 2 2 2 5 2 3" xfId="8705" xr:uid="{00000000-0005-0000-0000-00007A7B0000}"/>
    <cellStyle name="Normal 4 3 2 2 2 5 2 3 2" xfId="22139" xr:uid="{00000000-0005-0000-0000-00007B7B0000}"/>
    <cellStyle name="Normal 4 3 2 2 2 5 2 3 2 2" xfId="49051" xr:uid="{00000000-0005-0000-0000-00007C7B0000}"/>
    <cellStyle name="Normal 4 3 2 2 2 5 2 3 3" xfId="35617" xr:uid="{00000000-0005-0000-0000-00007D7B0000}"/>
    <cellStyle name="Normal 4 3 2 2 2 5 2 4" xfId="17660" xr:uid="{00000000-0005-0000-0000-00007E7B0000}"/>
    <cellStyle name="Normal 4 3 2 2 2 5 2 4 2" xfId="44572" xr:uid="{00000000-0005-0000-0000-00007F7B0000}"/>
    <cellStyle name="Normal 4 3 2 2 2 5 2 5" xfId="31138" xr:uid="{00000000-0005-0000-0000-0000807B0000}"/>
    <cellStyle name="Normal 4 3 2 2 2 5 3" xfId="10946" xr:uid="{00000000-0005-0000-0000-0000817B0000}"/>
    <cellStyle name="Normal 4 3 2 2 2 5 3 2" xfId="24380" xr:uid="{00000000-0005-0000-0000-0000827B0000}"/>
    <cellStyle name="Normal 4 3 2 2 2 5 3 2 2" xfId="51292" xr:uid="{00000000-0005-0000-0000-0000837B0000}"/>
    <cellStyle name="Normal 4 3 2 2 2 5 3 3" xfId="37858" xr:uid="{00000000-0005-0000-0000-0000847B0000}"/>
    <cellStyle name="Normal 4 3 2 2 2 5 4" xfId="6468" xr:uid="{00000000-0005-0000-0000-0000857B0000}"/>
    <cellStyle name="Normal 4 3 2 2 2 5 4 2" xfId="19902" xr:uid="{00000000-0005-0000-0000-0000867B0000}"/>
    <cellStyle name="Normal 4 3 2 2 2 5 4 2 2" xfId="46814" xr:uid="{00000000-0005-0000-0000-0000877B0000}"/>
    <cellStyle name="Normal 4 3 2 2 2 5 4 3" xfId="33380" xr:uid="{00000000-0005-0000-0000-0000887B0000}"/>
    <cellStyle name="Normal 4 3 2 2 2 5 5" xfId="15423" xr:uid="{00000000-0005-0000-0000-0000897B0000}"/>
    <cellStyle name="Normal 4 3 2 2 2 5 5 2" xfId="42335" xr:uid="{00000000-0005-0000-0000-00008A7B0000}"/>
    <cellStyle name="Normal 4 3 2 2 2 5 6" xfId="28901" xr:uid="{00000000-0005-0000-0000-00008B7B0000}"/>
    <cellStyle name="Normal 4 3 2 2 2 6" xfId="3108" xr:uid="{00000000-0005-0000-0000-00008C7B0000}"/>
    <cellStyle name="Normal 4 3 2 2 2 6 2" xfId="12065" xr:uid="{00000000-0005-0000-0000-00008D7B0000}"/>
    <cellStyle name="Normal 4 3 2 2 2 6 2 2" xfId="25499" xr:uid="{00000000-0005-0000-0000-00008E7B0000}"/>
    <cellStyle name="Normal 4 3 2 2 2 6 2 2 2" xfId="52411" xr:uid="{00000000-0005-0000-0000-00008F7B0000}"/>
    <cellStyle name="Normal 4 3 2 2 2 6 2 3" xfId="38977" xr:uid="{00000000-0005-0000-0000-0000907B0000}"/>
    <cellStyle name="Normal 4 3 2 2 2 6 3" xfId="7587" xr:uid="{00000000-0005-0000-0000-0000917B0000}"/>
    <cellStyle name="Normal 4 3 2 2 2 6 3 2" xfId="21021" xr:uid="{00000000-0005-0000-0000-0000927B0000}"/>
    <cellStyle name="Normal 4 3 2 2 2 6 3 2 2" xfId="47933" xr:uid="{00000000-0005-0000-0000-0000937B0000}"/>
    <cellStyle name="Normal 4 3 2 2 2 6 3 3" xfId="34499" xr:uid="{00000000-0005-0000-0000-0000947B0000}"/>
    <cellStyle name="Normal 4 3 2 2 2 6 4" xfId="16542" xr:uid="{00000000-0005-0000-0000-0000957B0000}"/>
    <cellStyle name="Normal 4 3 2 2 2 6 4 2" xfId="43454" xr:uid="{00000000-0005-0000-0000-0000967B0000}"/>
    <cellStyle name="Normal 4 3 2 2 2 6 5" xfId="30020" xr:uid="{00000000-0005-0000-0000-0000977B0000}"/>
    <cellStyle name="Normal 4 3 2 2 2 7" xfId="9828" xr:uid="{00000000-0005-0000-0000-0000987B0000}"/>
    <cellStyle name="Normal 4 3 2 2 2 7 2" xfId="23262" xr:uid="{00000000-0005-0000-0000-0000997B0000}"/>
    <cellStyle name="Normal 4 3 2 2 2 7 2 2" xfId="50174" xr:uid="{00000000-0005-0000-0000-00009A7B0000}"/>
    <cellStyle name="Normal 4 3 2 2 2 7 3" xfId="36740" xr:uid="{00000000-0005-0000-0000-00009B7B0000}"/>
    <cellStyle name="Normal 4 3 2 2 2 8" xfId="5350" xr:uid="{00000000-0005-0000-0000-00009C7B0000}"/>
    <cellStyle name="Normal 4 3 2 2 2 8 2" xfId="18784" xr:uid="{00000000-0005-0000-0000-00009D7B0000}"/>
    <cellStyle name="Normal 4 3 2 2 2 8 2 2" xfId="45696" xr:uid="{00000000-0005-0000-0000-00009E7B0000}"/>
    <cellStyle name="Normal 4 3 2 2 2 8 3" xfId="32262" xr:uid="{00000000-0005-0000-0000-00009F7B0000}"/>
    <cellStyle name="Normal 4 3 2 2 2 9" xfId="14305" xr:uid="{00000000-0005-0000-0000-0000A07B0000}"/>
    <cellStyle name="Normal 4 3 2 2 2 9 2" xfId="41217" xr:uid="{00000000-0005-0000-0000-0000A17B0000}"/>
    <cellStyle name="Normal 4 3 2 2 3" xfId="753" xr:uid="{00000000-0005-0000-0000-0000A27B0000}"/>
    <cellStyle name="Normal 4 3 2 2 3 10" xfId="27711" xr:uid="{00000000-0005-0000-0000-0000A37B0000}"/>
    <cellStyle name="Normal 4 3 2 2 3 2" xfId="1021" xr:uid="{00000000-0005-0000-0000-0000A47B0000}"/>
    <cellStyle name="Normal 4 3 2 2 3 2 2" xfId="1692" xr:uid="{00000000-0005-0000-0000-0000A57B0000}"/>
    <cellStyle name="Normal 4 3 2 2 3 2 2 2" xfId="2810" xr:uid="{00000000-0005-0000-0000-0000A67B0000}"/>
    <cellStyle name="Normal 4 3 2 2 3 2 2 2 2" xfId="5047" xr:uid="{00000000-0005-0000-0000-0000A77B0000}"/>
    <cellStyle name="Normal 4 3 2 2 3 2 2 2 2 2" xfId="14004" xr:uid="{00000000-0005-0000-0000-0000A87B0000}"/>
    <cellStyle name="Normal 4 3 2 2 3 2 2 2 2 2 2" xfId="27438" xr:uid="{00000000-0005-0000-0000-0000A97B0000}"/>
    <cellStyle name="Normal 4 3 2 2 3 2 2 2 2 2 2 2" xfId="54350" xr:uid="{00000000-0005-0000-0000-0000AA7B0000}"/>
    <cellStyle name="Normal 4 3 2 2 3 2 2 2 2 2 3" xfId="40916" xr:uid="{00000000-0005-0000-0000-0000AB7B0000}"/>
    <cellStyle name="Normal 4 3 2 2 3 2 2 2 2 3" xfId="9526" xr:uid="{00000000-0005-0000-0000-0000AC7B0000}"/>
    <cellStyle name="Normal 4 3 2 2 3 2 2 2 2 3 2" xfId="22960" xr:uid="{00000000-0005-0000-0000-0000AD7B0000}"/>
    <cellStyle name="Normal 4 3 2 2 3 2 2 2 2 3 2 2" xfId="49872" xr:uid="{00000000-0005-0000-0000-0000AE7B0000}"/>
    <cellStyle name="Normal 4 3 2 2 3 2 2 2 2 3 3" xfId="36438" xr:uid="{00000000-0005-0000-0000-0000AF7B0000}"/>
    <cellStyle name="Normal 4 3 2 2 3 2 2 2 2 4" xfId="18481" xr:uid="{00000000-0005-0000-0000-0000B07B0000}"/>
    <cellStyle name="Normal 4 3 2 2 3 2 2 2 2 4 2" xfId="45393" xr:uid="{00000000-0005-0000-0000-0000B17B0000}"/>
    <cellStyle name="Normal 4 3 2 2 3 2 2 2 2 5" xfId="31959" xr:uid="{00000000-0005-0000-0000-0000B27B0000}"/>
    <cellStyle name="Normal 4 3 2 2 3 2 2 2 3" xfId="11767" xr:uid="{00000000-0005-0000-0000-0000B37B0000}"/>
    <cellStyle name="Normal 4 3 2 2 3 2 2 2 3 2" xfId="25201" xr:uid="{00000000-0005-0000-0000-0000B47B0000}"/>
    <cellStyle name="Normal 4 3 2 2 3 2 2 2 3 2 2" xfId="52113" xr:uid="{00000000-0005-0000-0000-0000B57B0000}"/>
    <cellStyle name="Normal 4 3 2 2 3 2 2 2 3 3" xfId="38679" xr:uid="{00000000-0005-0000-0000-0000B67B0000}"/>
    <cellStyle name="Normal 4 3 2 2 3 2 2 2 4" xfId="7289" xr:uid="{00000000-0005-0000-0000-0000B77B0000}"/>
    <cellStyle name="Normal 4 3 2 2 3 2 2 2 4 2" xfId="20723" xr:uid="{00000000-0005-0000-0000-0000B87B0000}"/>
    <cellStyle name="Normal 4 3 2 2 3 2 2 2 4 2 2" xfId="47635" xr:uid="{00000000-0005-0000-0000-0000B97B0000}"/>
    <cellStyle name="Normal 4 3 2 2 3 2 2 2 4 3" xfId="34201" xr:uid="{00000000-0005-0000-0000-0000BA7B0000}"/>
    <cellStyle name="Normal 4 3 2 2 3 2 2 2 5" xfId="16244" xr:uid="{00000000-0005-0000-0000-0000BB7B0000}"/>
    <cellStyle name="Normal 4 3 2 2 3 2 2 2 5 2" xfId="43156" xr:uid="{00000000-0005-0000-0000-0000BC7B0000}"/>
    <cellStyle name="Normal 4 3 2 2 3 2 2 2 6" xfId="29722" xr:uid="{00000000-0005-0000-0000-0000BD7B0000}"/>
    <cellStyle name="Normal 4 3 2 2 3 2 2 3" xfId="3929" xr:uid="{00000000-0005-0000-0000-0000BE7B0000}"/>
    <cellStyle name="Normal 4 3 2 2 3 2 2 3 2" xfId="12886" xr:uid="{00000000-0005-0000-0000-0000BF7B0000}"/>
    <cellStyle name="Normal 4 3 2 2 3 2 2 3 2 2" xfId="26320" xr:uid="{00000000-0005-0000-0000-0000C07B0000}"/>
    <cellStyle name="Normal 4 3 2 2 3 2 2 3 2 2 2" xfId="53232" xr:uid="{00000000-0005-0000-0000-0000C17B0000}"/>
    <cellStyle name="Normal 4 3 2 2 3 2 2 3 2 3" xfId="39798" xr:uid="{00000000-0005-0000-0000-0000C27B0000}"/>
    <cellStyle name="Normal 4 3 2 2 3 2 2 3 3" xfId="8408" xr:uid="{00000000-0005-0000-0000-0000C37B0000}"/>
    <cellStyle name="Normal 4 3 2 2 3 2 2 3 3 2" xfId="21842" xr:uid="{00000000-0005-0000-0000-0000C47B0000}"/>
    <cellStyle name="Normal 4 3 2 2 3 2 2 3 3 2 2" xfId="48754" xr:uid="{00000000-0005-0000-0000-0000C57B0000}"/>
    <cellStyle name="Normal 4 3 2 2 3 2 2 3 3 3" xfId="35320" xr:uid="{00000000-0005-0000-0000-0000C67B0000}"/>
    <cellStyle name="Normal 4 3 2 2 3 2 2 3 4" xfId="17363" xr:uid="{00000000-0005-0000-0000-0000C77B0000}"/>
    <cellStyle name="Normal 4 3 2 2 3 2 2 3 4 2" xfId="44275" xr:uid="{00000000-0005-0000-0000-0000C87B0000}"/>
    <cellStyle name="Normal 4 3 2 2 3 2 2 3 5" xfId="30841" xr:uid="{00000000-0005-0000-0000-0000C97B0000}"/>
    <cellStyle name="Normal 4 3 2 2 3 2 2 4" xfId="10649" xr:uid="{00000000-0005-0000-0000-0000CA7B0000}"/>
    <cellStyle name="Normal 4 3 2 2 3 2 2 4 2" xfId="24083" xr:uid="{00000000-0005-0000-0000-0000CB7B0000}"/>
    <cellStyle name="Normal 4 3 2 2 3 2 2 4 2 2" xfId="50995" xr:uid="{00000000-0005-0000-0000-0000CC7B0000}"/>
    <cellStyle name="Normal 4 3 2 2 3 2 2 4 3" xfId="37561" xr:uid="{00000000-0005-0000-0000-0000CD7B0000}"/>
    <cellStyle name="Normal 4 3 2 2 3 2 2 5" xfId="6171" xr:uid="{00000000-0005-0000-0000-0000CE7B0000}"/>
    <cellStyle name="Normal 4 3 2 2 3 2 2 5 2" xfId="19605" xr:uid="{00000000-0005-0000-0000-0000CF7B0000}"/>
    <cellStyle name="Normal 4 3 2 2 3 2 2 5 2 2" xfId="46517" xr:uid="{00000000-0005-0000-0000-0000D07B0000}"/>
    <cellStyle name="Normal 4 3 2 2 3 2 2 5 3" xfId="33083" xr:uid="{00000000-0005-0000-0000-0000D17B0000}"/>
    <cellStyle name="Normal 4 3 2 2 3 2 2 6" xfId="15126" xr:uid="{00000000-0005-0000-0000-0000D27B0000}"/>
    <cellStyle name="Normal 4 3 2 2 3 2 2 6 2" xfId="42038" xr:uid="{00000000-0005-0000-0000-0000D37B0000}"/>
    <cellStyle name="Normal 4 3 2 2 3 2 2 7" xfId="28604" xr:uid="{00000000-0005-0000-0000-0000D47B0000}"/>
    <cellStyle name="Normal 4 3 2 2 3 2 3" xfId="2140" xr:uid="{00000000-0005-0000-0000-0000D57B0000}"/>
    <cellStyle name="Normal 4 3 2 2 3 2 3 2" xfId="4377" xr:uid="{00000000-0005-0000-0000-0000D67B0000}"/>
    <cellStyle name="Normal 4 3 2 2 3 2 3 2 2" xfId="13334" xr:uid="{00000000-0005-0000-0000-0000D77B0000}"/>
    <cellStyle name="Normal 4 3 2 2 3 2 3 2 2 2" xfId="26768" xr:uid="{00000000-0005-0000-0000-0000D87B0000}"/>
    <cellStyle name="Normal 4 3 2 2 3 2 3 2 2 2 2" xfId="53680" xr:uid="{00000000-0005-0000-0000-0000D97B0000}"/>
    <cellStyle name="Normal 4 3 2 2 3 2 3 2 2 3" xfId="40246" xr:uid="{00000000-0005-0000-0000-0000DA7B0000}"/>
    <cellStyle name="Normal 4 3 2 2 3 2 3 2 3" xfId="8856" xr:uid="{00000000-0005-0000-0000-0000DB7B0000}"/>
    <cellStyle name="Normal 4 3 2 2 3 2 3 2 3 2" xfId="22290" xr:uid="{00000000-0005-0000-0000-0000DC7B0000}"/>
    <cellStyle name="Normal 4 3 2 2 3 2 3 2 3 2 2" xfId="49202" xr:uid="{00000000-0005-0000-0000-0000DD7B0000}"/>
    <cellStyle name="Normal 4 3 2 2 3 2 3 2 3 3" xfId="35768" xr:uid="{00000000-0005-0000-0000-0000DE7B0000}"/>
    <cellStyle name="Normal 4 3 2 2 3 2 3 2 4" xfId="17811" xr:uid="{00000000-0005-0000-0000-0000DF7B0000}"/>
    <cellStyle name="Normal 4 3 2 2 3 2 3 2 4 2" xfId="44723" xr:uid="{00000000-0005-0000-0000-0000E07B0000}"/>
    <cellStyle name="Normal 4 3 2 2 3 2 3 2 5" xfId="31289" xr:uid="{00000000-0005-0000-0000-0000E17B0000}"/>
    <cellStyle name="Normal 4 3 2 2 3 2 3 3" xfId="11097" xr:uid="{00000000-0005-0000-0000-0000E27B0000}"/>
    <cellStyle name="Normal 4 3 2 2 3 2 3 3 2" xfId="24531" xr:uid="{00000000-0005-0000-0000-0000E37B0000}"/>
    <cellStyle name="Normal 4 3 2 2 3 2 3 3 2 2" xfId="51443" xr:uid="{00000000-0005-0000-0000-0000E47B0000}"/>
    <cellStyle name="Normal 4 3 2 2 3 2 3 3 3" xfId="38009" xr:uid="{00000000-0005-0000-0000-0000E57B0000}"/>
    <cellStyle name="Normal 4 3 2 2 3 2 3 4" xfId="6619" xr:uid="{00000000-0005-0000-0000-0000E67B0000}"/>
    <cellStyle name="Normal 4 3 2 2 3 2 3 4 2" xfId="20053" xr:uid="{00000000-0005-0000-0000-0000E77B0000}"/>
    <cellStyle name="Normal 4 3 2 2 3 2 3 4 2 2" xfId="46965" xr:uid="{00000000-0005-0000-0000-0000E87B0000}"/>
    <cellStyle name="Normal 4 3 2 2 3 2 3 4 3" xfId="33531" xr:uid="{00000000-0005-0000-0000-0000E97B0000}"/>
    <cellStyle name="Normal 4 3 2 2 3 2 3 5" xfId="15574" xr:uid="{00000000-0005-0000-0000-0000EA7B0000}"/>
    <cellStyle name="Normal 4 3 2 2 3 2 3 5 2" xfId="42486" xr:uid="{00000000-0005-0000-0000-0000EB7B0000}"/>
    <cellStyle name="Normal 4 3 2 2 3 2 3 6" xfId="29052" xr:uid="{00000000-0005-0000-0000-0000EC7B0000}"/>
    <cellStyle name="Normal 4 3 2 2 3 2 4" xfId="3259" xr:uid="{00000000-0005-0000-0000-0000ED7B0000}"/>
    <cellStyle name="Normal 4 3 2 2 3 2 4 2" xfId="12216" xr:uid="{00000000-0005-0000-0000-0000EE7B0000}"/>
    <cellStyle name="Normal 4 3 2 2 3 2 4 2 2" xfId="25650" xr:uid="{00000000-0005-0000-0000-0000EF7B0000}"/>
    <cellStyle name="Normal 4 3 2 2 3 2 4 2 2 2" xfId="52562" xr:uid="{00000000-0005-0000-0000-0000F07B0000}"/>
    <cellStyle name="Normal 4 3 2 2 3 2 4 2 3" xfId="39128" xr:uid="{00000000-0005-0000-0000-0000F17B0000}"/>
    <cellStyle name="Normal 4 3 2 2 3 2 4 3" xfId="7738" xr:uid="{00000000-0005-0000-0000-0000F27B0000}"/>
    <cellStyle name="Normal 4 3 2 2 3 2 4 3 2" xfId="21172" xr:uid="{00000000-0005-0000-0000-0000F37B0000}"/>
    <cellStyle name="Normal 4 3 2 2 3 2 4 3 2 2" xfId="48084" xr:uid="{00000000-0005-0000-0000-0000F47B0000}"/>
    <cellStyle name="Normal 4 3 2 2 3 2 4 3 3" xfId="34650" xr:uid="{00000000-0005-0000-0000-0000F57B0000}"/>
    <cellStyle name="Normal 4 3 2 2 3 2 4 4" xfId="16693" xr:uid="{00000000-0005-0000-0000-0000F67B0000}"/>
    <cellStyle name="Normal 4 3 2 2 3 2 4 4 2" xfId="43605" xr:uid="{00000000-0005-0000-0000-0000F77B0000}"/>
    <cellStyle name="Normal 4 3 2 2 3 2 4 5" xfId="30171" xr:uid="{00000000-0005-0000-0000-0000F87B0000}"/>
    <cellStyle name="Normal 4 3 2 2 3 2 5" xfId="9979" xr:uid="{00000000-0005-0000-0000-0000F97B0000}"/>
    <cellStyle name="Normal 4 3 2 2 3 2 5 2" xfId="23413" xr:uid="{00000000-0005-0000-0000-0000FA7B0000}"/>
    <cellStyle name="Normal 4 3 2 2 3 2 5 2 2" xfId="50325" xr:uid="{00000000-0005-0000-0000-0000FB7B0000}"/>
    <cellStyle name="Normal 4 3 2 2 3 2 5 3" xfId="36891" xr:uid="{00000000-0005-0000-0000-0000FC7B0000}"/>
    <cellStyle name="Normal 4 3 2 2 3 2 6" xfId="5501" xr:uid="{00000000-0005-0000-0000-0000FD7B0000}"/>
    <cellStyle name="Normal 4 3 2 2 3 2 6 2" xfId="18935" xr:uid="{00000000-0005-0000-0000-0000FE7B0000}"/>
    <cellStyle name="Normal 4 3 2 2 3 2 6 2 2" xfId="45847" xr:uid="{00000000-0005-0000-0000-0000FF7B0000}"/>
    <cellStyle name="Normal 4 3 2 2 3 2 6 3" xfId="32413" xr:uid="{00000000-0005-0000-0000-0000007C0000}"/>
    <cellStyle name="Normal 4 3 2 2 3 2 7" xfId="14456" xr:uid="{00000000-0005-0000-0000-0000017C0000}"/>
    <cellStyle name="Normal 4 3 2 2 3 2 7 2" xfId="41368" xr:uid="{00000000-0005-0000-0000-0000027C0000}"/>
    <cellStyle name="Normal 4 3 2 2 3 2 8" xfId="27934" xr:uid="{00000000-0005-0000-0000-0000037C0000}"/>
    <cellStyle name="Normal 4 3 2 2 3 3" xfId="1246" xr:uid="{00000000-0005-0000-0000-0000047C0000}"/>
    <cellStyle name="Normal 4 3 2 2 3 3 2" xfId="2364" xr:uid="{00000000-0005-0000-0000-0000057C0000}"/>
    <cellStyle name="Normal 4 3 2 2 3 3 2 2" xfId="4601" xr:uid="{00000000-0005-0000-0000-0000067C0000}"/>
    <cellStyle name="Normal 4 3 2 2 3 3 2 2 2" xfId="13558" xr:uid="{00000000-0005-0000-0000-0000077C0000}"/>
    <cellStyle name="Normal 4 3 2 2 3 3 2 2 2 2" xfId="26992" xr:uid="{00000000-0005-0000-0000-0000087C0000}"/>
    <cellStyle name="Normal 4 3 2 2 3 3 2 2 2 2 2" xfId="53904" xr:uid="{00000000-0005-0000-0000-0000097C0000}"/>
    <cellStyle name="Normal 4 3 2 2 3 3 2 2 2 3" xfId="40470" xr:uid="{00000000-0005-0000-0000-00000A7C0000}"/>
    <cellStyle name="Normal 4 3 2 2 3 3 2 2 3" xfId="9080" xr:uid="{00000000-0005-0000-0000-00000B7C0000}"/>
    <cellStyle name="Normal 4 3 2 2 3 3 2 2 3 2" xfId="22514" xr:uid="{00000000-0005-0000-0000-00000C7C0000}"/>
    <cellStyle name="Normal 4 3 2 2 3 3 2 2 3 2 2" xfId="49426" xr:uid="{00000000-0005-0000-0000-00000D7C0000}"/>
    <cellStyle name="Normal 4 3 2 2 3 3 2 2 3 3" xfId="35992" xr:uid="{00000000-0005-0000-0000-00000E7C0000}"/>
    <cellStyle name="Normal 4 3 2 2 3 3 2 2 4" xfId="18035" xr:uid="{00000000-0005-0000-0000-00000F7C0000}"/>
    <cellStyle name="Normal 4 3 2 2 3 3 2 2 4 2" xfId="44947" xr:uid="{00000000-0005-0000-0000-0000107C0000}"/>
    <cellStyle name="Normal 4 3 2 2 3 3 2 2 5" xfId="31513" xr:uid="{00000000-0005-0000-0000-0000117C0000}"/>
    <cellStyle name="Normal 4 3 2 2 3 3 2 3" xfId="11321" xr:uid="{00000000-0005-0000-0000-0000127C0000}"/>
    <cellStyle name="Normal 4 3 2 2 3 3 2 3 2" xfId="24755" xr:uid="{00000000-0005-0000-0000-0000137C0000}"/>
    <cellStyle name="Normal 4 3 2 2 3 3 2 3 2 2" xfId="51667" xr:uid="{00000000-0005-0000-0000-0000147C0000}"/>
    <cellStyle name="Normal 4 3 2 2 3 3 2 3 3" xfId="38233" xr:uid="{00000000-0005-0000-0000-0000157C0000}"/>
    <cellStyle name="Normal 4 3 2 2 3 3 2 4" xfId="6843" xr:uid="{00000000-0005-0000-0000-0000167C0000}"/>
    <cellStyle name="Normal 4 3 2 2 3 3 2 4 2" xfId="20277" xr:uid="{00000000-0005-0000-0000-0000177C0000}"/>
    <cellStyle name="Normal 4 3 2 2 3 3 2 4 2 2" xfId="47189" xr:uid="{00000000-0005-0000-0000-0000187C0000}"/>
    <cellStyle name="Normal 4 3 2 2 3 3 2 4 3" xfId="33755" xr:uid="{00000000-0005-0000-0000-0000197C0000}"/>
    <cellStyle name="Normal 4 3 2 2 3 3 2 5" xfId="15798" xr:uid="{00000000-0005-0000-0000-00001A7C0000}"/>
    <cellStyle name="Normal 4 3 2 2 3 3 2 5 2" xfId="42710" xr:uid="{00000000-0005-0000-0000-00001B7C0000}"/>
    <cellStyle name="Normal 4 3 2 2 3 3 2 6" xfId="29276" xr:uid="{00000000-0005-0000-0000-00001C7C0000}"/>
    <cellStyle name="Normal 4 3 2 2 3 3 3" xfId="3483" xr:uid="{00000000-0005-0000-0000-00001D7C0000}"/>
    <cellStyle name="Normal 4 3 2 2 3 3 3 2" xfId="12440" xr:uid="{00000000-0005-0000-0000-00001E7C0000}"/>
    <cellStyle name="Normal 4 3 2 2 3 3 3 2 2" xfId="25874" xr:uid="{00000000-0005-0000-0000-00001F7C0000}"/>
    <cellStyle name="Normal 4 3 2 2 3 3 3 2 2 2" xfId="52786" xr:uid="{00000000-0005-0000-0000-0000207C0000}"/>
    <cellStyle name="Normal 4 3 2 2 3 3 3 2 3" xfId="39352" xr:uid="{00000000-0005-0000-0000-0000217C0000}"/>
    <cellStyle name="Normal 4 3 2 2 3 3 3 3" xfId="7962" xr:uid="{00000000-0005-0000-0000-0000227C0000}"/>
    <cellStyle name="Normal 4 3 2 2 3 3 3 3 2" xfId="21396" xr:uid="{00000000-0005-0000-0000-0000237C0000}"/>
    <cellStyle name="Normal 4 3 2 2 3 3 3 3 2 2" xfId="48308" xr:uid="{00000000-0005-0000-0000-0000247C0000}"/>
    <cellStyle name="Normal 4 3 2 2 3 3 3 3 3" xfId="34874" xr:uid="{00000000-0005-0000-0000-0000257C0000}"/>
    <cellStyle name="Normal 4 3 2 2 3 3 3 4" xfId="16917" xr:uid="{00000000-0005-0000-0000-0000267C0000}"/>
    <cellStyle name="Normal 4 3 2 2 3 3 3 4 2" xfId="43829" xr:uid="{00000000-0005-0000-0000-0000277C0000}"/>
    <cellStyle name="Normal 4 3 2 2 3 3 3 5" xfId="30395" xr:uid="{00000000-0005-0000-0000-0000287C0000}"/>
    <cellStyle name="Normal 4 3 2 2 3 3 4" xfId="10203" xr:uid="{00000000-0005-0000-0000-0000297C0000}"/>
    <cellStyle name="Normal 4 3 2 2 3 3 4 2" xfId="23637" xr:uid="{00000000-0005-0000-0000-00002A7C0000}"/>
    <cellStyle name="Normal 4 3 2 2 3 3 4 2 2" xfId="50549" xr:uid="{00000000-0005-0000-0000-00002B7C0000}"/>
    <cellStyle name="Normal 4 3 2 2 3 3 4 3" xfId="37115" xr:uid="{00000000-0005-0000-0000-00002C7C0000}"/>
    <cellStyle name="Normal 4 3 2 2 3 3 5" xfId="5725" xr:uid="{00000000-0005-0000-0000-00002D7C0000}"/>
    <cellStyle name="Normal 4 3 2 2 3 3 5 2" xfId="19159" xr:uid="{00000000-0005-0000-0000-00002E7C0000}"/>
    <cellStyle name="Normal 4 3 2 2 3 3 5 2 2" xfId="46071" xr:uid="{00000000-0005-0000-0000-00002F7C0000}"/>
    <cellStyle name="Normal 4 3 2 2 3 3 5 3" xfId="32637" xr:uid="{00000000-0005-0000-0000-0000307C0000}"/>
    <cellStyle name="Normal 4 3 2 2 3 3 6" xfId="14680" xr:uid="{00000000-0005-0000-0000-0000317C0000}"/>
    <cellStyle name="Normal 4 3 2 2 3 3 6 2" xfId="41592" xr:uid="{00000000-0005-0000-0000-0000327C0000}"/>
    <cellStyle name="Normal 4 3 2 2 3 3 7" xfId="28158" xr:uid="{00000000-0005-0000-0000-0000337C0000}"/>
    <cellStyle name="Normal 4 3 2 2 3 4" xfId="1469" xr:uid="{00000000-0005-0000-0000-0000347C0000}"/>
    <cellStyle name="Normal 4 3 2 2 3 4 2" xfId="2587" xr:uid="{00000000-0005-0000-0000-0000357C0000}"/>
    <cellStyle name="Normal 4 3 2 2 3 4 2 2" xfId="4824" xr:uid="{00000000-0005-0000-0000-0000367C0000}"/>
    <cellStyle name="Normal 4 3 2 2 3 4 2 2 2" xfId="13781" xr:uid="{00000000-0005-0000-0000-0000377C0000}"/>
    <cellStyle name="Normal 4 3 2 2 3 4 2 2 2 2" xfId="27215" xr:uid="{00000000-0005-0000-0000-0000387C0000}"/>
    <cellStyle name="Normal 4 3 2 2 3 4 2 2 2 2 2" xfId="54127" xr:uid="{00000000-0005-0000-0000-0000397C0000}"/>
    <cellStyle name="Normal 4 3 2 2 3 4 2 2 2 3" xfId="40693" xr:uid="{00000000-0005-0000-0000-00003A7C0000}"/>
    <cellStyle name="Normal 4 3 2 2 3 4 2 2 3" xfId="9303" xr:uid="{00000000-0005-0000-0000-00003B7C0000}"/>
    <cellStyle name="Normal 4 3 2 2 3 4 2 2 3 2" xfId="22737" xr:uid="{00000000-0005-0000-0000-00003C7C0000}"/>
    <cellStyle name="Normal 4 3 2 2 3 4 2 2 3 2 2" xfId="49649" xr:uid="{00000000-0005-0000-0000-00003D7C0000}"/>
    <cellStyle name="Normal 4 3 2 2 3 4 2 2 3 3" xfId="36215" xr:uid="{00000000-0005-0000-0000-00003E7C0000}"/>
    <cellStyle name="Normal 4 3 2 2 3 4 2 2 4" xfId="18258" xr:uid="{00000000-0005-0000-0000-00003F7C0000}"/>
    <cellStyle name="Normal 4 3 2 2 3 4 2 2 4 2" xfId="45170" xr:uid="{00000000-0005-0000-0000-0000407C0000}"/>
    <cellStyle name="Normal 4 3 2 2 3 4 2 2 5" xfId="31736" xr:uid="{00000000-0005-0000-0000-0000417C0000}"/>
    <cellStyle name="Normal 4 3 2 2 3 4 2 3" xfId="11544" xr:uid="{00000000-0005-0000-0000-0000427C0000}"/>
    <cellStyle name="Normal 4 3 2 2 3 4 2 3 2" xfId="24978" xr:uid="{00000000-0005-0000-0000-0000437C0000}"/>
    <cellStyle name="Normal 4 3 2 2 3 4 2 3 2 2" xfId="51890" xr:uid="{00000000-0005-0000-0000-0000447C0000}"/>
    <cellStyle name="Normal 4 3 2 2 3 4 2 3 3" xfId="38456" xr:uid="{00000000-0005-0000-0000-0000457C0000}"/>
    <cellStyle name="Normal 4 3 2 2 3 4 2 4" xfId="7066" xr:uid="{00000000-0005-0000-0000-0000467C0000}"/>
    <cellStyle name="Normal 4 3 2 2 3 4 2 4 2" xfId="20500" xr:uid="{00000000-0005-0000-0000-0000477C0000}"/>
    <cellStyle name="Normal 4 3 2 2 3 4 2 4 2 2" xfId="47412" xr:uid="{00000000-0005-0000-0000-0000487C0000}"/>
    <cellStyle name="Normal 4 3 2 2 3 4 2 4 3" xfId="33978" xr:uid="{00000000-0005-0000-0000-0000497C0000}"/>
    <cellStyle name="Normal 4 3 2 2 3 4 2 5" xfId="16021" xr:uid="{00000000-0005-0000-0000-00004A7C0000}"/>
    <cellStyle name="Normal 4 3 2 2 3 4 2 5 2" xfId="42933" xr:uid="{00000000-0005-0000-0000-00004B7C0000}"/>
    <cellStyle name="Normal 4 3 2 2 3 4 2 6" xfId="29499" xr:uid="{00000000-0005-0000-0000-00004C7C0000}"/>
    <cellStyle name="Normal 4 3 2 2 3 4 3" xfId="3706" xr:uid="{00000000-0005-0000-0000-00004D7C0000}"/>
    <cellStyle name="Normal 4 3 2 2 3 4 3 2" xfId="12663" xr:uid="{00000000-0005-0000-0000-00004E7C0000}"/>
    <cellStyle name="Normal 4 3 2 2 3 4 3 2 2" xfId="26097" xr:uid="{00000000-0005-0000-0000-00004F7C0000}"/>
    <cellStyle name="Normal 4 3 2 2 3 4 3 2 2 2" xfId="53009" xr:uid="{00000000-0005-0000-0000-0000507C0000}"/>
    <cellStyle name="Normal 4 3 2 2 3 4 3 2 3" xfId="39575" xr:uid="{00000000-0005-0000-0000-0000517C0000}"/>
    <cellStyle name="Normal 4 3 2 2 3 4 3 3" xfId="8185" xr:uid="{00000000-0005-0000-0000-0000527C0000}"/>
    <cellStyle name="Normal 4 3 2 2 3 4 3 3 2" xfId="21619" xr:uid="{00000000-0005-0000-0000-0000537C0000}"/>
    <cellStyle name="Normal 4 3 2 2 3 4 3 3 2 2" xfId="48531" xr:uid="{00000000-0005-0000-0000-0000547C0000}"/>
    <cellStyle name="Normal 4 3 2 2 3 4 3 3 3" xfId="35097" xr:uid="{00000000-0005-0000-0000-0000557C0000}"/>
    <cellStyle name="Normal 4 3 2 2 3 4 3 4" xfId="17140" xr:uid="{00000000-0005-0000-0000-0000567C0000}"/>
    <cellStyle name="Normal 4 3 2 2 3 4 3 4 2" xfId="44052" xr:uid="{00000000-0005-0000-0000-0000577C0000}"/>
    <cellStyle name="Normal 4 3 2 2 3 4 3 5" xfId="30618" xr:uid="{00000000-0005-0000-0000-0000587C0000}"/>
    <cellStyle name="Normal 4 3 2 2 3 4 4" xfId="10426" xr:uid="{00000000-0005-0000-0000-0000597C0000}"/>
    <cellStyle name="Normal 4 3 2 2 3 4 4 2" xfId="23860" xr:uid="{00000000-0005-0000-0000-00005A7C0000}"/>
    <cellStyle name="Normal 4 3 2 2 3 4 4 2 2" xfId="50772" xr:uid="{00000000-0005-0000-0000-00005B7C0000}"/>
    <cellStyle name="Normal 4 3 2 2 3 4 4 3" xfId="37338" xr:uid="{00000000-0005-0000-0000-00005C7C0000}"/>
    <cellStyle name="Normal 4 3 2 2 3 4 5" xfId="5948" xr:uid="{00000000-0005-0000-0000-00005D7C0000}"/>
    <cellStyle name="Normal 4 3 2 2 3 4 5 2" xfId="19382" xr:uid="{00000000-0005-0000-0000-00005E7C0000}"/>
    <cellStyle name="Normal 4 3 2 2 3 4 5 2 2" xfId="46294" xr:uid="{00000000-0005-0000-0000-00005F7C0000}"/>
    <cellStyle name="Normal 4 3 2 2 3 4 5 3" xfId="32860" xr:uid="{00000000-0005-0000-0000-0000607C0000}"/>
    <cellStyle name="Normal 4 3 2 2 3 4 6" xfId="14903" xr:uid="{00000000-0005-0000-0000-0000617C0000}"/>
    <cellStyle name="Normal 4 3 2 2 3 4 6 2" xfId="41815" xr:uid="{00000000-0005-0000-0000-0000627C0000}"/>
    <cellStyle name="Normal 4 3 2 2 3 4 7" xfId="28381" xr:uid="{00000000-0005-0000-0000-0000637C0000}"/>
    <cellStyle name="Normal 4 3 2 2 3 5" xfId="1917" xr:uid="{00000000-0005-0000-0000-0000647C0000}"/>
    <cellStyle name="Normal 4 3 2 2 3 5 2" xfId="4154" xr:uid="{00000000-0005-0000-0000-0000657C0000}"/>
    <cellStyle name="Normal 4 3 2 2 3 5 2 2" xfId="13111" xr:uid="{00000000-0005-0000-0000-0000667C0000}"/>
    <cellStyle name="Normal 4 3 2 2 3 5 2 2 2" xfId="26545" xr:uid="{00000000-0005-0000-0000-0000677C0000}"/>
    <cellStyle name="Normal 4 3 2 2 3 5 2 2 2 2" xfId="53457" xr:uid="{00000000-0005-0000-0000-0000687C0000}"/>
    <cellStyle name="Normal 4 3 2 2 3 5 2 2 3" xfId="40023" xr:uid="{00000000-0005-0000-0000-0000697C0000}"/>
    <cellStyle name="Normal 4 3 2 2 3 5 2 3" xfId="8633" xr:uid="{00000000-0005-0000-0000-00006A7C0000}"/>
    <cellStyle name="Normal 4 3 2 2 3 5 2 3 2" xfId="22067" xr:uid="{00000000-0005-0000-0000-00006B7C0000}"/>
    <cellStyle name="Normal 4 3 2 2 3 5 2 3 2 2" xfId="48979" xr:uid="{00000000-0005-0000-0000-00006C7C0000}"/>
    <cellStyle name="Normal 4 3 2 2 3 5 2 3 3" xfId="35545" xr:uid="{00000000-0005-0000-0000-00006D7C0000}"/>
    <cellStyle name="Normal 4 3 2 2 3 5 2 4" xfId="17588" xr:uid="{00000000-0005-0000-0000-00006E7C0000}"/>
    <cellStyle name="Normal 4 3 2 2 3 5 2 4 2" xfId="44500" xr:uid="{00000000-0005-0000-0000-00006F7C0000}"/>
    <cellStyle name="Normal 4 3 2 2 3 5 2 5" xfId="31066" xr:uid="{00000000-0005-0000-0000-0000707C0000}"/>
    <cellStyle name="Normal 4 3 2 2 3 5 3" xfId="10874" xr:uid="{00000000-0005-0000-0000-0000717C0000}"/>
    <cellStyle name="Normal 4 3 2 2 3 5 3 2" xfId="24308" xr:uid="{00000000-0005-0000-0000-0000727C0000}"/>
    <cellStyle name="Normal 4 3 2 2 3 5 3 2 2" xfId="51220" xr:uid="{00000000-0005-0000-0000-0000737C0000}"/>
    <cellStyle name="Normal 4 3 2 2 3 5 3 3" xfId="37786" xr:uid="{00000000-0005-0000-0000-0000747C0000}"/>
    <cellStyle name="Normal 4 3 2 2 3 5 4" xfId="6396" xr:uid="{00000000-0005-0000-0000-0000757C0000}"/>
    <cellStyle name="Normal 4 3 2 2 3 5 4 2" xfId="19830" xr:uid="{00000000-0005-0000-0000-0000767C0000}"/>
    <cellStyle name="Normal 4 3 2 2 3 5 4 2 2" xfId="46742" xr:uid="{00000000-0005-0000-0000-0000777C0000}"/>
    <cellStyle name="Normal 4 3 2 2 3 5 4 3" xfId="33308" xr:uid="{00000000-0005-0000-0000-0000787C0000}"/>
    <cellStyle name="Normal 4 3 2 2 3 5 5" xfId="15351" xr:uid="{00000000-0005-0000-0000-0000797C0000}"/>
    <cellStyle name="Normal 4 3 2 2 3 5 5 2" xfId="42263" xr:uid="{00000000-0005-0000-0000-00007A7C0000}"/>
    <cellStyle name="Normal 4 3 2 2 3 5 6" xfId="28829" xr:uid="{00000000-0005-0000-0000-00007B7C0000}"/>
    <cellStyle name="Normal 4 3 2 2 3 6" xfId="3036" xr:uid="{00000000-0005-0000-0000-00007C7C0000}"/>
    <cellStyle name="Normal 4 3 2 2 3 6 2" xfId="11993" xr:uid="{00000000-0005-0000-0000-00007D7C0000}"/>
    <cellStyle name="Normal 4 3 2 2 3 6 2 2" xfId="25427" xr:uid="{00000000-0005-0000-0000-00007E7C0000}"/>
    <cellStyle name="Normal 4 3 2 2 3 6 2 2 2" xfId="52339" xr:uid="{00000000-0005-0000-0000-00007F7C0000}"/>
    <cellStyle name="Normal 4 3 2 2 3 6 2 3" xfId="38905" xr:uid="{00000000-0005-0000-0000-0000807C0000}"/>
    <cellStyle name="Normal 4 3 2 2 3 6 3" xfId="7515" xr:uid="{00000000-0005-0000-0000-0000817C0000}"/>
    <cellStyle name="Normal 4 3 2 2 3 6 3 2" xfId="20949" xr:uid="{00000000-0005-0000-0000-0000827C0000}"/>
    <cellStyle name="Normal 4 3 2 2 3 6 3 2 2" xfId="47861" xr:uid="{00000000-0005-0000-0000-0000837C0000}"/>
    <cellStyle name="Normal 4 3 2 2 3 6 3 3" xfId="34427" xr:uid="{00000000-0005-0000-0000-0000847C0000}"/>
    <cellStyle name="Normal 4 3 2 2 3 6 4" xfId="16470" xr:uid="{00000000-0005-0000-0000-0000857C0000}"/>
    <cellStyle name="Normal 4 3 2 2 3 6 4 2" xfId="43382" xr:uid="{00000000-0005-0000-0000-0000867C0000}"/>
    <cellStyle name="Normal 4 3 2 2 3 6 5" xfId="29948" xr:uid="{00000000-0005-0000-0000-0000877C0000}"/>
    <cellStyle name="Normal 4 3 2 2 3 7" xfId="9756" xr:uid="{00000000-0005-0000-0000-0000887C0000}"/>
    <cellStyle name="Normal 4 3 2 2 3 7 2" xfId="23190" xr:uid="{00000000-0005-0000-0000-0000897C0000}"/>
    <cellStyle name="Normal 4 3 2 2 3 7 2 2" xfId="50102" xr:uid="{00000000-0005-0000-0000-00008A7C0000}"/>
    <cellStyle name="Normal 4 3 2 2 3 7 3" xfId="36668" xr:uid="{00000000-0005-0000-0000-00008B7C0000}"/>
    <cellStyle name="Normal 4 3 2 2 3 8" xfId="5278" xr:uid="{00000000-0005-0000-0000-00008C7C0000}"/>
    <cellStyle name="Normal 4 3 2 2 3 8 2" xfId="18712" xr:uid="{00000000-0005-0000-0000-00008D7C0000}"/>
    <cellStyle name="Normal 4 3 2 2 3 8 2 2" xfId="45624" xr:uid="{00000000-0005-0000-0000-00008E7C0000}"/>
    <cellStyle name="Normal 4 3 2 2 3 8 3" xfId="32190" xr:uid="{00000000-0005-0000-0000-00008F7C0000}"/>
    <cellStyle name="Normal 4 3 2 2 3 9" xfId="14233" xr:uid="{00000000-0005-0000-0000-0000907C0000}"/>
    <cellStyle name="Normal 4 3 2 2 3 9 2" xfId="41145" xr:uid="{00000000-0005-0000-0000-0000917C0000}"/>
    <cellStyle name="Normal 4 3 2 2 4" xfId="949" xr:uid="{00000000-0005-0000-0000-0000927C0000}"/>
    <cellStyle name="Normal 4 3 2 2 4 2" xfId="1620" xr:uid="{00000000-0005-0000-0000-0000937C0000}"/>
    <cellStyle name="Normal 4 3 2 2 4 2 2" xfId="2738" xr:uid="{00000000-0005-0000-0000-0000947C0000}"/>
    <cellStyle name="Normal 4 3 2 2 4 2 2 2" xfId="4975" xr:uid="{00000000-0005-0000-0000-0000957C0000}"/>
    <cellStyle name="Normal 4 3 2 2 4 2 2 2 2" xfId="13932" xr:uid="{00000000-0005-0000-0000-0000967C0000}"/>
    <cellStyle name="Normal 4 3 2 2 4 2 2 2 2 2" xfId="27366" xr:uid="{00000000-0005-0000-0000-0000977C0000}"/>
    <cellStyle name="Normal 4 3 2 2 4 2 2 2 2 2 2" xfId="54278" xr:uid="{00000000-0005-0000-0000-0000987C0000}"/>
    <cellStyle name="Normal 4 3 2 2 4 2 2 2 2 3" xfId="40844" xr:uid="{00000000-0005-0000-0000-0000997C0000}"/>
    <cellStyle name="Normal 4 3 2 2 4 2 2 2 3" xfId="9454" xr:uid="{00000000-0005-0000-0000-00009A7C0000}"/>
    <cellStyle name="Normal 4 3 2 2 4 2 2 2 3 2" xfId="22888" xr:uid="{00000000-0005-0000-0000-00009B7C0000}"/>
    <cellStyle name="Normal 4 3 2 2 4 2 2 2 3 2 2" xfId="49800" xr:uid="{00000000-0005-0000-0000-00009C7C0000}"/>
    <cellStyle name="Normal 4 3 2 2 4 2 2 2 3 3" xfId="36366" xr:uid="{00000000-0005-0000-0000-00009D7C0000}"/>
    <cellStyle name="Normal 4 3 2 2 4 2 2 2 4" xfId="18409" xr:uid="{00000000-0005-0000-0000-00009E7C0000}"/>
    <cellStyle name="Normal 4 3 2 2 4 2 2 2 4 2" xfId="45321" xr:uid="{00000000-0005-0000-0000-00009F7C0000}"/>
    <cellStyle name="Normal 4 3 2 2 4 2 2 2 5" xfId="31887" xr:uid="{00000000-0005-0000-0000-0000A07C0000}"/>
    <cellStyle name="Normal 4 3 2 2 4 2 2 3" xfId="11695" xr:uid="{00000000-0005-0000-0000-0000A17C0000}"/>
    <cellStyle name="Normal 4 3 2 2 4 2 2 3 2" xfId="25129" xr:uid="{00000000-0005-0000-0000-0000A27C0000}"/>
    <cellStyle name="Normal 4 3 2 2 4 2 2 3 2 2" xfId="52041" xr:uid="{00000000-0005-0000-0000-0000A37C0000}"/>
    <cellStyle name="Normal 4 3 2 2 4 2 2 3 3" xfId="38607" xr:uid="{00000000-0005-0000-0000-0000A47C0000}"/>
    <cellStyle name="Normal 4 3 2 2 4 2 2 4" xfId="7217" xr:uid="{00000000-0005-0000-0000-0000A57C0000}"/>
    <cellStyle name="Normal 4 3 2 2 4 2 2 4 2" xfId="20651" xr:uid="{00000000-0005-0000-0000-0000A67C0000}"/>
    <cellStyle name="Normal 4 3 2 2 4 2 2 4 2 2" xfId="47563" xr:uid="{00000000-0005-0000-0000-0000A77C0000}"/>
    <cellStyle name="Normal 4 3 2 2 4 2 2 4 3" xfId="34129" xr:uid="{00000000-0005-0000-0000-0000A87C0000}"/>
    <cellStyle name="Normal 4 3 2 2 4 2 2 5" xfId="16172" xr:uid="{00000000-0005-0000-0000-0000A97C0000}"/>
    <cellStyle name="Normal 4 3 2 2 4 2 2 5 2" xfId="43084" xr:uid="{00000000-0005-0000-0000-0000AA7C0000}"/>
    <cellStyle name="Normal 4 3 2 2 4 2 2 6" xfId="29650" xr:uid="{00000000-0005-0000-0000-0000AB7C0000}"/>
    <cellStyle name="Normal 4 3 2 2 4 2 3" xfId="3857" xr:uid="{00000000-0005-0000-0000-0000AC7C0000}"/>
    <cellStyle name="Normal 4 3 2 2 4 2 3 2" xfId="12814" xr:uid="{00000000-0005-0000-0000-0000AD7C0000}"/>
    <cellStyle name="Normal 4 3 2 2 4 2 3 2 2" xfId="26248" xr:uid="{00000000-0005-0000-0000-0000AE7C0000}"/>
    <cellStyle name="Normal 4 3 2 2 4 2 3 2 2 2" xfId="53160" xr:uid="{00000000-0005-0000-0000-0000AF7C0000}"/>
    <cellStyle name="Normal 4 3 2 2 4 2 3 2 3" xfId="39726" xr:uid="{00000000-0005-0000-0000-0000B07C0000}"/>
    <cellStyle name="Normal 4 3 2 2 4 2 3 3" xfId="8336" xr:uid="{00000000-0005-0000-0000-0000B17C0000}"/>
    <cellStyle name="Normal 4 3 2 2 4 2 3 3 2" xfId="21770" xr:uid="{00000000-0005-0000-0000-0000B27C0000}"/>
    <cellStyle name="Normal 4 3 2 2 4 2 3 3 2 2" xfId="48682" xr:uid="{00000000-0005-0000-0000-0000B37C0000}"/>
    <cellStyle name="Normal 4 3 2 2 4 2 3 3 3" xfId="35248" xr:uid="{00000000-0005-0000-0000-0000B47C0000}"/>
    <cellStyle name="Normal 4 3 2 2 4 2 3 4" xfId="17291" xr:uid="{00000000-0005-0000-0000-0000B57C0000}"/>
    <cellStyle name="Normal 4 3 2 2 4 2 3 4 2" xfId="44203" xr:uid="{00000000-0005-0000-0000-0000B67C0000}"/>
    <cellStyle name="Normal 4 3 2 2 4 2 3 5" xfId="30769" xr:uid="{00000000-0005-0000-0000-0000B77C0000}"/>
    <cellStyle name="Normal 4 3 2 2 4 2 4" xfId="10577" xr:uid="{00000000-0005-0000-0000-0000B87C0000}"/>
    <cellStyle name="Normal 4 3 2 2 4 2 4 2" xfId="24011" xr:uid="{00000000-0005-0000-0000-0000B97C0000}"/>
    <cellStyle name="Normal 4 3 2 2 4 2 4 2 2" xfId="50923" xr:uid="{00000000-0005-0000-0000-0000BA7C0000}"/>
    <cellStyle name="Normal 4 3 2 2 4 2 4 3" xfId="37489" xr:uid="{00000000-0005-0000-0000-0000BB7C0000}"/>
    <cellStyle name="Normal 4 3 2 2 4 2 5" xfId="6099" xr:uid="{00000000-0005-0000-0000-0000BC7C0000}"/>
    <cellStyle name="Normal 4 3 2 2 4 2 5 2" xfId="19533" xr:uid="{00000000-0005-0000-0000-0000BD7C0000}"/>
    <cellStyle name="Normal 4 3 2 2 4 2 5 2 2" xfId="46445" xr:uid="{00000000-0005-0000-0000-0000BE7C0000}"/>
    <cellStyle name="Normal 4 3 2 2 4 2 5 3" xfId="33011" xr:uid="{00000000-0005-0000-0000-0000BF7C0000}"/>
    <cellStyle name="Normal 4 3 2 2 4 2 6" xfId="15054" xr:uid="{00000000-0005-0000-0000-0000C07C0000}"/>
    <cellStyle name="Normal 4 3 2 2 4 2 6 2" xfId="41966" xr:uid="{00000000-0005-0000-0000-0000C17C0000}"/>
    <cellStyle name="Normal 4 3 2 2 4 2 7" xfId="28532" xr:uid="{00000000-0005-0000-0000-0000C27C0000}"/>
    <cellStyle name="Normal 4 3 2 2 4 3" xfId="2068" xr:uid="{00000000-0005-0000-0000-0000C37C0000}"/>
    <cellStyle name="Normal 4 3 2 2 4 3 2" xfId="4305" xr:uid="{00000000-0005-0000-0000-0000C47C0000}"/>
    <cellStyle name="Normal 4 3 2 2 4 3 2 2" xfId="13262" xr:uid="{00000000-0005-0000-0000-0000C57C0000}"/>
    <cellStyle name="Normal 4 3 2 2 4 3 2 2 2" xfId="26696" xr:uid="{00000000-0005-0000-0000-0000C67C0000}"/>
    <cellStyle name="Normal 4 3 2 2 4 3 2 2 2 2" xfId="53608" xr:uid="{00000000-0005-0000-0000-0000C77C0000}"/>
    <cellStyle name="Normal 4 3 2 2 4 3 2 2 3" xfId="40174" xr:uid="{00000000-0005-0000-0000-0000C87C0000}"/>
    <cellStyle name="Normal 4 3 2 2 4 3 2 3" xfId="8784" xr:uid="{00000000-0005-0000-0000-0000C97C0000}"/>
    <cellStyle name="Normal 4 3 2 2 4 3 2 3 2" xfId="22218" xr:uid="{00000000-0005-0000-0000-0000CA7C0000}"/>
    <cellStyle name="Normal 4 3 2 2 4 3 2 3 2 2" xfId="49130" xr:uid="{00000000-0005-0000-0000-0000CB7C0000}"/>
    <cellStyle name="Normal 4 3 2 2 4 3 2 3 3" xfId="35696" xr:uid="{00000000-0005-0000-0000-0000CC7C0000}"/>
    <cellStyle name="Normal 4 3 2 2 4 3 2 4" xfId="17739" xr:uid="{00000000-0005-0000-0000-0000CD7C0000}"/>
    <cellStyle name="Normal 4 3 2 2 4 3 2 4 2" xfId="44651" xr:uid="{00000000-0005-0000-0000-0000CE7C0000}"/>
    <cellStyle name="Normal 4 3 2 2 4 3 2 5" xfId="31217" xr:uid="{00000000-0005-0000-0000-0000CF7C0000}"/>
    <cellStyle name="Normal 4 3 2 2 4 3 3" xfId="11025" xr:uid="{00000000-0005-0000-0000-0000D07C0000}"/>
    <cellStyle name="Normal 4 3 2 2 4 3 3 2" xfId="24459" xr:uid="{00000000-0005-0000-0000-0000D17C0000}"/>
    <cellStyle name="Normal 4 3 2 2 4 3 3 2 2" xfId="51371" xr:uid="{00000000-0005-0000-0000-0000D27C0000}"/>
    <cellStyle name="Normal 4 3 2 2 4 3 3 3" xfId="37937" xr:uid="{00000000-0005-0000-0000-0000D37C0000}"/>
    <cellStyle name="Normal 4 3 2 2 4 3 4" xfId="6547" xr:uid="{00000000-0005-0000-0000-0000D47C0000}"/>
    <cellStyle name="Normal 4 3 2 2 4 3 4 2" xfId="19981" xr:uid="{00000000-0005-0000-0000-0000D57C0000}"/>
    <cellStyle name="Normal 4 3 2 2 4 3 4 2 2" xfId="46893" xr:uid="{00000000-0005-0000-0000-0000D67C0000}"/>
    <cellStyle name="Normal 4 3 2 2 4 3 4 3" xfId="33459" xr:uid="{00000000-0005-0000-0000-0000D77C0000}"/>
    <cellStyle name="Normal 4 3 2 2 4 3 5" xfId="15502" xr:uid="{00000000-0005-0000-0000-0000D87C0000}"/>
    <cellStyle name="Normal 4 3 2 2 4 3 5 2" xfId="42414" xr:uid="{00000000-0005-0000-0000-0000D97C0000}"/>
    <cellStyle name="Normal 4 3 2 2 4 3 6" xfId="28980" xr:uid="{00000000-0005-0000-0000-0000DA7C0000}"/>
    <cellStyle name="Normal 4 3 2 2 4 4" xfId="3187" xr:uid="{00000000-0005-0000-0000-0000DB7C0000}"/>
    <cellStyle name="Normal 4 3 2 2 4 4 2" xfId="12144" xr:uid="{00000000-0005-0000-0000-0000DC7C0000}"/>
    <cellStyle name="Normal 4 3 2 2 4 4 2 2" xfId="25578" xr:uid="{00000000-0005-0000-0000-0000DD7C0000}"/>
    <cellStyle name="Normal 4 3 2 2 4 4 2 2 2" xfId="52490" xr:uid="{00000000-0005-0000-0000-0000DE7C0000}"/>
    <cellStyle name="Normal 4 3 2 2 4 4 2 3" xfId="39056" xr:uid="{00000000-0005-0000-0000-0000DF7C0000}"/>
    <cellStyle name="Normal 4 3 2 2 4 4 3" xfId="7666" xr:uid="{00000000-0005-0000-0000-0000E07C0000}"/>
    <cellStyle name="Normal 4 3 2 2 4 4 3 2" xfId="21100" xr:uid="{00000000-0005-0000-0000-0000E17C0000}"/>
    <cellStyle name="Normal 4 3 2 2 4 4 3 2 2" xfId="48012" xr:uid="{00000000-0005-0000-0000-0000E27C0000}"/>
    <cellStyle name="Normal 4 3 2 2 4 4 3 3" xfId="34578" xr:uid="{00000000-0005-0000-0000-0000E37C0000}"/>
    <cellStyle name="Normal 4 3 2 2 4 4 4" xfId="16621" xr:uid="{00000000-0005-0000-0000-0000E47C0000}"/>
    <cellStyle name="Normal 4 3 2 2 4 4 4 2" xfId="43533" xr:uid="{00000000-0005-0000-0000-0000E57C0000}"/>
    <cellStyle name="Normal 4 3 2 2 4 4 5" xfId="30099" xr:uid="{00000000-0005-0000-0000-0000E67C0000}"/>
    <cellStyle name="Normal 4 3 2 2 4 5" xfId="9907" xr:uid="{00000000-0005-0000-0000-0000E77C0000}"/>
    <cellStyle name="Normal 4 3 2 2 4 5 2" xfId="23341" xr:uid="{00000000-0005-0000-0000-0000E87C0000}"/>
    <cellStyle name="Normal 4 3 2 2 4 5 2 2" xfId="50253" xr:uid="{00000000-0005-0000-0000-0000E97C0000}"/>
    <cellStyle name="Normal 4 3 2 2 4 5 3" xfId="36819" xr:uid="{00000000-0005-0000-0000-0000EA7C0000}"/>
    <cellStyle name="Normal 4 3 2 2 4 6" xfId="5429" xr:uid="{00000000-0005-0000-0000-0000EB7C0000}"/>
    <cellStyle name="Normal 4 3 2 2 4 6 2" xfId="18863" xr:uid="{00000000-0005-0000-0000-0000EC7C0000}"/>
    <cellStyle name="Normal 4 3 2 2 4 6 2 2" xfId="45775" xr:uid="{00000000-0005-0000-0000-0000ED7C0000}"/>
    <cellStyle name="Normal 4 3 2 2 4 6 3" xfId="32341" xr:uid="{00000000-0005-0000-0000-0000EE7C0000}"/>
    <cellStyle name="Normal 4 3 2 2 4 7" xfId="14384" xr:uid="{00000000-0005-0000-0000-0000EF7C0000}"/>
    <cellStyle name="Normal 4 3 2 2 4 7 2" xfId="41296" xr:uid="{00000000-0005-0000-0000-0000F07C0000}"/>
    <cellStyle name="Normal 4 3 2 2 4 8" xfId="27862" xr:uid="{00000000-0005-0000-0000-0000F17C0000}"/>
    <cellStyle name="Normal 4 3 2 2 5" xfId="1174" xr:uid="{00000000-0005-0000-0000-0000F27C0000}"/>
    <cellStyle name="Normal 4 3 2 2 5 2" xfId="2292" xr:uid="{00000000-0005-0000-0000-0000F37C0000}"/>
    <cellStyle name="Normal 4 3 2 2 5 2 2" xfId="4529" xr:uid="{00000000-0005-0000-0000-0000F47C0000}"/>
    <cellStyle name="Normal 4 3 2 2 5 2 2 2" xfId="13486" xr:uid="{00000000-0005-0000-0000-0000F57C0000}"/>
    <cellStyle name="Normal 4 3 2 2 5 2 2 2 2" xfId="26920" xr:uid="{00000000-0005-0000-0000-0000F67C0000}"/>
    <cellStyle name="Normal 4 3 2 2 5 2 2 2 2 2" xfId="53832" xr:uid="{00000000-0005-0000-0000-0000F77C0000}"/>
    <cellStyle name="Normal 4 3 2 2 5 2 2 2 3" xfId="40398" xr:uid="{00000000-0005-0000-0000-0000F87C0000}"/>
    <cellStyle name="Normal 4 3 2 2 5 2 2 3" xfId="9008" xr:uid="{00000000-0005-0000-0000-0000F97C0000}"/>
    <cellStyle name="Normal 4 3 2 2 5 2 2 3 2" xfId="22442" xr:uid="{00000000-0005-0000-0000-0000FA7C0000}"/>
    <cellStyle name="Normal 4 3 2 2 5 2 2 3 2 2" xfId="49354" xr:uid="{00000000-0005-0000-0000-0000FB7C0000}"/>
    <cellStyle name="Normal 4 3 2 2 5 2 2 3 3" xfId="35920" xr:uid="{00000000-0005-0000-0000-0000FC7C0000}"/>
    <cellStyle name="Normal 4 3 2 2 5 2 2 4" xfId="17963" xr:uid="{00000000-0005-0000-0000-0000FD7C0000}"/>
    <cellStyle name="Normal 4 3 2 2 5 2 2 4 2" xfId="44875" xr:uid="{00000000-0005-0000-0000-0000FE7C0000}"/>
    <cellStyle name="Normal 4 3 2 2 5 2 2 5" xfId="31441" xr:uid="{00000000-0005-0000-0000-0000FF7C0000}"/>
    <cellStyle name="Normal 4 3 2 2 5 2 3" xfId="11249" xr:uid="{00000000-0005-0000-0000-0000007D0000}"/>
    <cellStyle name="Normal 4 3 2 2 5 2 3 2" xfId="24683" xr:uid="{00000000-0005-0000-0000-0000017D0000}"/>
    <cellStyle name="Normal 4 3 2 2 5 2 3 2 2" xfId="51595" xr:uid="{00000000-0005-0000-0000-0000027D0000}"/>
    <cellStyle name="Normal 4 3 2 2 5 2 3 3" xfId="38161" xr:uid="{00000000-0005-0000-0000-0000037D0000}"/>
    <cellStyle name="Normal 4 3 2 2 5 2 4" xfId="6771" xr:uid="{00000000-0005-0000-0000-0000047D0000}"/>
    <cellStyle name="Normal 4 3 2 2 5 2 4 2" xfId="20205" xr:uid="{00000000-0005-0000-0000-0000057D0000}"/>
    <cellStyle name="Normal 4 3 2 2 5 2 4 2 2" xfId="47117" xr:uid="{00000000-0005-0000-0000-0000067D0000}"/>
    <cellStyle name="Normal 4 3 2 2 5 2 4 3" xfId="33683" xr:uid="{00000000-0005-0000-0000-0000077D0000}"/>
    <cellStyle name="Normal 4 3 2 2 5 2 5" xfId="15726" xr:uid="{00000000-0005-0000-0000-0000087D0000}"/>
    <cellStyle name="Normal 4 3 2 2 5 2 5 2" xfId="42638" xr:uid="{00000000-0005-0000-0000-0000097D0000}"/>
    <cellStyle name="Normal 4 3 2 2 5 2 6" xfId="29204" xr:uid="{00000000-0005-0000-0000-00000A7D0000}"/>
    <cellStyle name="Normal 4 3 2 2 5 3" xfId="3411" xr:uid="{00000000-0005-0000-0000-00000B7D0000}"/>
    <cellStyle name="Normal 4 3 2 2 5 3 2" xfId="12368" xr:uid="{00000000-0005-0000-0000-00000C7D0000}"/>
    <cellStyle name="Normal 4 3 2 2 5 3 2 2" xfId="25802" xr:uid="{00000000-0005-0000-0000-00000D7D0000}"/>
    <cellStyle name="Normal 4 3 2 2 5 3 2 2 2" xfId="52714" xr:uid="{00000000-0005-0000-0000-00000E7D0000}"/>
    <cellStyle name="Normal 4 3 2 2 5 3 2 3" xfId="39280" xr:uid="{00000000-0005-0000-0000-00000F7D0000}"/>
    <cellStyle name="Normal 4 3 2 2 5 3 3" xfId="7890" xr:uid="{00000000-0005-0000-0000-0000107D0000}"/>
    <cellStyle name="Normal 4 3 2 2 5 3 3 2" xfId="21324" xr:uid="{00000000-0005-0000-0000-0000117D0000}"/>
    <cellStyle name="Normal 4 3 2 2 5 3 3 2 2" xfId="48236" xr:uid="{00000000-0005-0000-0000-0000127D0000}"/>
    <cellStyle name="Normal 4 3 2 2 5 3 3 3" xfId="34802" xr:uid="{00000000-0005-0000-0000-0000137D0000}"/>
    <cellStyle name="Normal 4 3 2 2 5 3 4" xfId="16845" xr:uid="{00000000-0005-0000-0000-0000147D0000}"/>
    <cellStyle name="Normal 4 3 2 2 5 3 4 2" xfId="43757" xr:uid="{00000000-0005-0000-0000-0000157D0000}"/>
    <cellStyle name="Normal 4 3 2 2 5 3 5" xfId="30323" xr:uid="{00000000-0005-0000-0000-0000167D0000}"/>
    <cellStyle name="Normal 4 3 2 2 5 4" xfId="10131" xr:uid="{00000000-0005-0000-0000-0000177D0000}"/>
    <cellStyle name="Normal 4 3 2 2 5 4 2" xfId="23565" xr:uid="{00000000-0005-0000-0000-0000187D0000}"/>
    <cellStyle name="Normal 4 3 2 2 5 4 2 2" xfId="50477" xr:uid="{00000000-0005-0000-0000-0000197D0000}"/>
    <cellStyle name="Normal 4 3 2 2 5 4 3" xfId="37043" xr:uid="{00000000-0005-0000-0000-00001A7D0000}"/>
    <cellStyle name="Normal 4 3 2 2 5 5" xfId="5653" xr:uid="{00000000-0005-0000-0000-00001B7D0000}"/>
    <cellStyle name="Normal 4 3 2 2 5 5 2" xfId="19087" xr:uid="{00000000-0005-0000-0000-00001C7D0000}"/>
    <cellStyle name="Normal 4 3 2 2 5 5 2 2" xfId="45999" xr:uid="{00000000-0005-0000-0000-00001D7D0000}"/>
    <cellStyle name="Normal 4 3 2 2 5 5 3" xfId="32565" xr:uid="{00000000-0005-0000-0000-00001E7D0000}"/>
    <cellStyle name="Normal 4 3 2 2 5 6" xfId="14608" xr:uid="{00000000-0005-0000-0000-00001F7D0000}"/>
    <cellStyle name="Normal 4 3 2 2 5 6 2" xfId="41520" xr:uid="{00000000-0005-0000-0000-0000207D0000}"/>
    <cellStyle name="Normal 4 3 2 2 5 7" xfId="28086" xr:uid="{00000000-0005-0000-0000-0000217D0000}"/>
    <cellStyle name="Normal 4 3 2 2 6" xfId="1397" xr:uid="{00000000-0005-0000-0000-0000227D0000}"/>
    <cellStyle name="Normal 4 3 2 2 6 2" xfId="2515" xr:uid="{00000000-0005-0000-0000-0000237D0000}"/>
    <cellStyle name="Normal 4 3 2 2 6 2 2" xfId="4752" xr:uid="{00000000-0005-0000-0000-0000247D0000}"/>
    <cellStyle name="Normal 4 3 2 2 6 2 2 2" xfId="13709" xr:uid="{00000000-0005-0000-0000-0000257D0000}"/>
    <cellStyle name="Normal 4 3 2 2 6 2 2 2 2" xfId="27143" xr:uid="{00000000-0005-0000-0000-0000267D0000}"/>
    <cellStyle name="Normal 4 3 2 2 6 2 2 2 2 2" xfId="54055" xr:uid="{00000000-0005-0000-0000-0000277D0000}"/>
    <cellStyle name="Normal 4 3 2 2 6 2 2 2 3" xfId="40621" xr:uid="{00000000-0005-0000-0000-0000287D0000}"/>
    <cellStyle name="Normal 4 3 2 2 6 2 2 3" xfId="9231" xr:uid="{00000000-0005-0000-0000-0000297D0000}"/>
    <cellStyle name="Normal 4 3 2 2 6 2 2 3 2" xfId="22665" xr:uid="{00000000-0005-0000-0000-00002A7D0000}"/>
    <cellStyle name="Normal 4 3 2 2 6 2 2 3 2 2" xfId="49577" xr:uid="{00000000-0005-0000-0000-00002B7D0000}"/>
    <cellStyle name="Normal 4 3 2 2 6 2 2 3 3" xfId="36143" xr:uid="{00000000-0005-0000-0000-00002C7D0000}"/>
    <cellStyle name="Normal 4 3 2 2 6 2 2 4" xfId="18186" xr:uid="{00000000-0005-0000-0000-00002D7D0000}"/>
    <cellStyle name="Normal 4 3 2 2 6 2 2 4 2" xfId="45098" xr:uid="{00000000-0005-0000-0000-00002E7D0000}"/>
    <cellStyle name="Normal 4 3 2 2 6 2 2 5" xfId="31664" xr:uid="{00000000-0005-0000-0000-00002F7D0000}"/>
    <cellStyle name="Normal 4 3 2 2 6 2 3" xfId="11472" xr:uid="{00000000-0005-0000-0000-0000307D0000}"/>
    <cellStyle name="Normal 4 3 2 2 6 2 3 2" xfId="24906" xr:uid="{00000000-0005-0000-0000-0000317D0000}"/>
    <cellStyle name="Normal 4 3 2 2 6 2 3 2 2" xfId="51818" xr:uid="{00000000-0005-0000-0000-0000327D0000}"/>
    <cellStyle name="Normal 4 3 2 2 6 2 3 3" xfId="38384" xr:uid="{00000000-0005-0000-0000-0000337D0000}"/>
    <cellStyle name="Normal 4 3 2 2 6 2 4" xfId="6994" xr:uid="{00000000-0005-0000-0000-0000347D0000}"/>
    <cellStyle name="Normal 4 3 2 2 6 2 4 2" xfId="20428" xr:uid="{00000000-0005-0000-0000-0000357D0000}"/>
    <cellStyle name="Normal 4 3 2 2 6 2 4 2 2" xfId="47340" xr:uid="{00000000-0005-0000-0000-0000367D0000}"/>
    <cellStyle name="Normal 4 3 2 2 6 2 4 3" xfId="33906" xr:uid="{00000000-0005-0000-0000-0000377D0000}"/>
    <cellStyle name="Normal 4 3 2 2 6 2 5" xfId="15949" xr:uid="{00000000-0005-0000-0000-0000387D0000}"/>
    <cellStyle name="Normal 4 3 2 2 6 2 5 2" xfId="42861" xr:uid="{00000000-0005-0000-0000-0000397D0000}"/>
    <cellStyle name="Normal 4 3 2 2 6 2 6" xfId="29427" xr:uid="{00000000-0005-0000-0000-00003A7D0000}"/>
    <cellStyle name="Normal 4 3 2 2 6 3" xfId="3634" xr:uid="{00000000-0005-0000-0000-00003B7D0000}"/>
    <cellStyle name="Normal 4 3 2 2 6 3 2" xfId="12591" xr:uid="{00000000-0005-0000-0000-00003C7D0000}"/>
    <cellStyle name="Normal 4 3 2 2 6 3 2 2" xfId="26025" xr:uid="{00000000-0005-0000-0000-00003D7D0000}"/>
    <cellStyle name="Normal 4 3 2 2 6 3 2 2 2" xfId="52937" xr:uid="{00000000-0005-0000-0000-00003E7D0000}"/>
    <cellStyle name="Normal 4 3 2 2 6 3 2 3" xfId="39503" xr:uid="{00000000-0005-0000-0000-00003F7D0000}"/>
    <cellStyle name="Normal 4 3 2 2 6 3 3" xfId="8113" xr:uid="{00000000-0005-0000-0000-0000407D0000}"/>
    <cellStyle name="Normal 4 3 2 2 6 3 3 2" xfId="21547" xr:uid="{00000000-0005-0000-0000-0000417D0000}"/>
    <cellStyle name="Normal 4 3 2 2 6 3 3 2 2" xfId="48459" xr:uid="{00000000-0005-0000-0000-0000427D0000}"/>
    <cellStyle name="Normal 4 3 2 2 6 3 3 3" xfId="35025" xr:uid="{00000000-0005-0000-0000-0000437D0000}"/>
    <cellStyle name="Normal 4 3 2 2 6 3 4" xfId="17068" xr:uid="{00000000-0005-0000-0000-0000447D0000}"/>
    <cellStyle name="Normal 4 3 2 2 6 3 4 2" xfId="43980" xr:uid="{00000000-0005-0000-0000-0000457D0000}"/>
    <cellStyle name="Normal 4 3 2 2 6 3 5" xfId="30546" xr:uid="{00000000-0005-0000-0000-0000467D0000}"/>
    <cellStyle name="Normal 4 3 2 2 6 4" xfId="10354" xr:uid="{00000000-0005-0000-0000-0000477D0000}"/>
    <cellStyle name="Normal 4 3 2 2 6 4 2" xfId="23788" xr:uid="{00000000-0005-0000-0000-0000487D0000}"/>
    <cellStyle name="Normal 4 3 2 2 6 4 2 2" xfId="50700" xr:uid="{00000000-0005-0000-0000-0000497D0000}"/>
    <cellStyle name="Normal 4 3 2 2 6 4 3" xfId="37266" xr:uid="{00000000-0005-0000-0000-00004A7D0000}"/>
    <cellStyle name="Normal 4 3 2 2 6 5" xfId="5876" xr:uid="{00000000-0005-0000-0000-00004B7D0000}"/>
    <cellStyle name="Normal 4 3 2 2 6 5 2" xfId="19310" xr:uid="{00000000-0005-0000-0000-00004C7D0000}"/>
    <cellStyle name="Normal 4 3 2 2 6 5 2 2" xfId="46222" xr:uid="{00000000-0005-0000-0000-00004D7D0000}"/>
    <cellStyle name="Normal 4 3 2 2 6 5 3" xfId="32788" xr:uid="{00000000-0005-0000-0000-00004E7D0000}"/>
    <cellStyle name="Normal 4 3 2 2 6 6" xfId="14831" xr:uid="{00000000-0005-0000-0000-00004F7D0000}"/>
    <cellStyle name="Normal 4 3 2 2 6 6 2" xfId="41743" xr:uid="{00000000-0005-0000-0000-0000507D0000}"/>
    <cellStyle name="Normal 4 3 2 2 6 7" xfId="28309" xr:uid="{00000000-0005-0000-0000-0000517D0000}"/>
    <cellStyle name="Normal 4 3 2 2 7" xfId="1845" xr:uid="{00000000-0005-0000-0000-0000527D0000}"/>
    <cellStyle name="Normal 4 3 2 2 7 2" xfId="4082" xr:uid="{00000000-0005-0000-0000-0000537D0000}"/>
    <cellStyle name="Normal 4 3 2 2 7 2 2" xfId="13039" xr:uid="{00000000-0005-0000-0000-0000547D0000}"/>
    <cellStyle name="Normal 4 3 2 2 7 2 2 2" xfId="26473" xr:uid="{00000000-0005-0000-0000-0000557D0000}"/>
    <cellStyle name="Normal 4 3 2 2 7 2 2 2 2" xfId="53385" xr:uid="{00000000-0005-0000-0000-0000567D0000}"/>
    <cellStyle name="Normal 4 3 2 2 7 2 2 3" xfId="39951" xr:uid="{00000000-0005-0000-0000-0000577D0000}"/>
    <cellStyle name="Normal 4 3 2 2 7 2 3" xfId="8561" xr:uid="{00000000-0005-0000-0000-0000587D0000}"/>
    <cellStyle name="Normal 4 3 2 2 7 2 3 2" xfId="21995" xr:uid="{00000000-0005-0000-0000-0000597D0000}"/>
    <cellStyle name="Normal 4 3 2 2 7 2 3 2 2" xfId="48907" xr:uid="{00000000-0005-0000-0000-00005A7D0000}"/>
    <cellStyle name="Normal 4 3 2 2 7 2 3 3" xfId="35473" xr:uid="{00000000-0005-0000-0000-00005B7D0000}"/>
    <cellStyle name="Normal 4 3 2 2 7 2 4" xfId="17516" xr:uid="{00000000-0005-0000-0000-00005C7D0000}"/>
    <cellStyle name="Normal 4 3 2 2 7 2 4 2" xfId="44428" xr:uid="{00000000-0005-0000-0000-00005D7D0000}"/>
    <cellStyle name="Normal 4 3 2 2 7 2 5" xfId="30994" xr:uid="{00000000-0005-0000-0000-00005E7D0000}"/>
    <cellStyle name="Normal 4 3 2 2 7 3" xfId="10802" xr:uid="{00000000-0005-0000-0000-00005F7D0000}"/>
    <cellStyle name="Normal 4 3 2 2 7 3 2" xfId="24236" xr:uid="{00000000-0005-0000-0000-0000607D0000}"/>
    <cellStyle name="Normal 4 3 2 2 7 3 2 2" xfId="51148" xr:uid="{00000000-0005-0000-0000-0000617D0000}"/>
    <cellStyle name="Normal 4 3 2 2 7 3 3" xfId="37714" xr:uid="{00000000-0005-0000-0000-0000627D0000}"/>
    <cellStyle name="Normal 4 3 2 2 7 4" xfId="6324" xr:uid="{00000000-0005-0000-0000-0000637D0000}"/>
    <cellStyle name="Normal 4 3 2 2 7 4 2" xfId="19758" xr:uid="{00000000-0005-0000-0000-0000647D0000}"/>
    <cellStyle name="Normal 4 3 2 2 7 4 2 2" xfId="46670" xr:uid="{00000000-0005-0000-0000-0000657D0000}"/>
    <cellStyle name="Normal 4 3 2 2 7 4 3" xfId="33236" xr:uid="{00000000-0005-0000-0000-0000667D0000}"/>
    <cellStyle name="Normal 4 3 2 2 7 5" xfId="15279" xr:uid="{00000000-0005-0000-0000-0000677D0000}"/>
    <cellStyle name="Normal 4 3 2 2 7 5 2" xfId="42191" xr:uid="{00000000-0005-0000-0000-0000687D0000}"/>
    <cellStyle name="Normal 4 3 2 2 7 6" xfId="28757" xr:uid="{00000000-0005-0000-0000-0000697D0000}"/>
    <cellStyle name="Normal 4 3 2 2 8" xfId="2964" xr:uid="{00000000-0005-0000-0000-00006A7D0000}"/>
    <cellStyle name="Normal 4 3 2 2 8 2" xfId="11921" xr:uid="{00000000-0005-0000-0000-00006B7D0000}"/>
    <cellStyle name="Normal 4 3 2 2 8 2 2" xfId="25355" xr:uid="{00000000-0005-0000-0000-00006C7D0000}"/>
    <cellStyle name="Normal 4 3 2 2 8 2 2 2" xfId="52267" xr:uid="{00000000-0005-0000-0000-00006D7D0000}"/>
    <cellStyle name="Normal 4 3 2 2 8 2 3" xfId="38833" xr:uid="{00000000-0005-0000-0000-00006E7D0000}"/>
    <cellStyle name="Normal 4 3 2 2 8 3" xfId="7443" xr:uid="{00000000-0005-0000-0000-00006F7D0000}"/>
    <cellStyle name="Normal 4 3 2 2 8 3 2" xfId="20877" xr:uid="{00000000-0005-0000-0000-0000707D0000}"/>
    <cellStyle name="Normal 4 3 2 2 8 3 2 2" xfId="47789" xr:uid="{00000000-0005-0000-0000-0000717D0000}"/>
    <cellStyle name="Normal 4 3 2 2 8 3 3" xfId="34355" xr:uid="{00000000-0005-0000-0000-0000727D0000}"/>
    <cellStyle name="Normal 4 3 2 2 8 4" xfId="16398" xr:uid="{00000000-0005-0000-0000-0000737D0000}"/>
    <cellStyle name="Normal 4 3 2 2 8 4 2" xfId="43310" xr:uid="{00000000-0005-0000-0000-0000747D0000}"/>
    <cellStyle name="Normal 4 3 2 2 8 5" xfId="29876" xr:uid="{00000000-0005-0000-0000-0000757D0000}"/>
    <cellStyle name="Normal 4 3 2 2 9" xfId="9684" xr:uid="{00000000-0005-0000-0000-0000767D0000}"/>
    <cellStyle name="Normal 4 3 2 2 9 2" xfId="23118" xr:uid="{00000000-0005-0000-0000-0000777D0000}"/>
    <cellStyle name="Normal 4 3 2 2 9 2 2" xfId="50030" xr:uid="{00000000-0005-0000-0000-0000787D0000}"/>
    <cellStyle name="Normal 4 3 2 2 9 3" xfId="36596" xr:uid="{00000000-0005-0000-0000-0000797D0000}"/>
    <cellStyle name="Normal 4 3 2 3" xfId="706" xr:uid="{00000000-0005-0000-0000-00007A7D0000}"/>
    <cellStyle name="Normal 4 3 2 3 10" xfId="5231" xr:uid="{00000000-0005-0000-0000-00007B7D0000}"/>
    <cellStyle name="Normal 4 3 2 3 10 2" xfId="18665" xr:uid="{00000000-0005-0000-0000-00007C7D0000}"/>
    <cellStyle name="Normal 4 3 2 3 10 2 2" xfId="45577" xr:uid="{00000000-0005-0000-0000-00007D7D0000}"/>
    <cellStyle name="Normal 4 3 2 3 10 3" xfId="32143" xr:uid="{00000000-0005-0000-0000-00007E7D0000}"/>
    <cellStyle name="Normal 4 3 2 3 11" xfId="14186" xr:uid="{00000000-0005-0000-0000-00007F7D0000}"/>
    <cellStyle name="Normal 4 3 2 3 11 2" xfId="41098" xr:uid="{00000000-0005-0000-0000-0000807D0000}"/>
    <cellStyle name="Normal 4 3 2 3 12" xfId="27664" xr:uid="{00000000-0005-0000-0000-0000817D0000}"/>
    <cellStyle name="Normal 4 3 2 3 2" xfId="850" xr:uid="{00000000-0005-0000-0000-0000827D0000}"/>
    <cellStyle name="Normal 4 3 2 3 2 10" xfId="27808" xr:uid="{00000000-0005-0000-0000-0000837D0000}"/>
    <cellStyle name="Normal 4 3 2 3 2 2" xfId="1118" xr:uid="{00000000-0005-0000-0000-0000847D0000}"/>
    <cellStyle name="Normal 4 3 2 3 2 2 2" xfId="1789" xr:uid="{00000000-0005-0000-0000-0000857D0000}"/>
    <cellStyle name="Normal 4 3 2 3 2 2 2 2" xfId="2907" xr:uid="{00000000-0005-0000-0000-0000867D0000}"/>
    <cellStyle name="Normal 4 3 2 3 2 2 2 2 2" xfId="5144" xr:uid="{00000000-0005-0000-0000-0000877D0000}"/>
    <cellStyle name="Normal 4 3 2 3 2 2 2 2 2 2" xfId="14101" xr:uid="{00000000-0005-0000-0000-0000887D0000}"/>
    <cellStyle name="Normal 4 3 2 3 2 2 2 2 2 2 2" xfId="27535" xr:uid="{00000000-0005-0000-0000-0000897D0000}"/>
    <cellStyle name="Normal 4 3 2 3 2 2 2 2 2 2 2 2" xfId="54447" xr:uid="{00000000-0005-0000-0000-00008A7D0000}"/>
    <cellStyle name="Normal 4 3 2 3 2 2 2 2 2 2 3" xfId="41013" xr:uid="{00000000-0005-0000-0000-00008B7D0000}"/>
    <cellStyle name="Normal 4 3 2 3 2 2 2 2 2 3" xfId="9623" xr:uid="{00000000-0005-0000-0000-00008C7D0000}"/>
    <cellStyle name="Normal 4 3 2 3 2 2 2 2 2 3 2" xfId="23057" xr:uid="{00000000-0005-0000-0000-00008D7D0000}"/>
    <cellStyle name="Normal 4 3 2 3 2 2 2 2 2 3 2 2" xfId="49969" xr:uid="{00000000-0005-0000-0000-00008E7D0000}"/>
    <cellStyle name="Normal 4 3 2 3 2 2 2 2 2 3 3" xfId="36535" xr:uid="{00000000-0005-0000-0000-00008F7D0000}"/>
    <cellStyle name="Normal 4 3 2 3 2 2 2 2 2 4" xfId="18578" xr:uid="{00000000-0005-0000-0000-0000907D0000}"/>
    <cellStyle name="Normal 4 3 2 3 2 2 2 2 2 4 2" xfId="45490" xr:uid="{00000000-0005-0000-0000-0000917D0000}"/>
    <cellStyle name="Normal 4 3 2 3 2 2 2 2 2 5" xfId="32056" xr:uid="{00000000-0005-0000-0000-0000927D0000}"/>
    <cellStyle name="Normal 4 3 2 3 2 2 2 2 3" xfId="11864" xr:uid="{00000000-0005-0000-0000-0000937D0000}"/>
    <cellStyle name="Normal 4 3 2 3 2 2 2 2 3 2" xfId="25298" xr:uid="{00000000-0005-0000-0000-0000947D0000}"/>
    <cellStyle name="Normal 4 3 2 3 2 2 2 2 3 2 2" xfId="52210" xr:uid="{00000000-0005-0000-0000-0000957D0000}"/>
    <cellStyle name="Normal 4 3 2 3 2 2 2 2 3 3" xfId="38776" xr:uid="{00000000-0005-0000-0000-0000967D0000}"/>
    <cellStyle name="Normal 4 3 2 3 2 2 2 2 4" xfId="7386" xr:uid="{00000000-0005-0000-0000-0000977D0000}"/>
    <cellStyle name="Normal 4 3 2 3 2 2 2 2 4 2" xfId="20820" xr:uid="{00000000-0005-0000-0000-0000987D0000}"/>
    <cellStyle name="Normal 4 3 2 3 2 2 2 2 4 2 2" xfId="47732" xr:uid="{00000000-0005-0000-0000-0000997D0000}"/>
    <cellStyle name="Normal 4 3 2 3 2 2 2 2 4 3" xfId="34298" xr:uid="{00000000-0005-0000-0000-00009A7D0000}"/>
    <cellStyle name="Normal 4 3 2 3 2 2 2 2 5" xfId="16341" xr:uid="{00000000-0005-0000-0000-00009B7D0000}"/>
    <cellStyle name="Normal 4 3 2 3 2 2 2 2 5 2" xfId="43253" xr:uid="{00000000-0005-0000-0000-00009C7D0000}"/>
    <cellStyle name="Normal 4 3 2 3 2 2 2 2 6" xfId="29819" xr:uid="{00000000-0005-0000-0000-00009D7D0000}"/>
    <cellStyle name="Normal 4 3 2 3 2 2 2 3" xfId="4026" xr:uid="{00000000-0005-0000-0000-00009E7D0000}"/>
    <cellStyle name="Normal 4 3 2 3 2 2 2 3 2" xfId="12983" xr:uid="{00000000-0005-0000-0000-00009F7D0000}"/>
    <cellStyle name="Normal 4 3 2 3 2 2 2 3 2 2" xfId="26417" xr:uid="{00000000-0005-0000-0000-0000A07D0000}"/>
    <cellStyle name="Normal 4 3 2 3 2 2 2 3 2 2 2" xfId="53329" xr:uid="{00000000-0005-0000-0000-0000A17D0000}"/>
    <cellStyle name="Normal 4 3 2 3 2 2 2 3 2 3" xfId="39895" xr:uid="{00000000-0005-0000-0000-0000A27D0000}"/>
    <cellStyle name="Normal 4 3 2 3 2 2 2 3 3" xfId="8505" xr:uid="{00000000-0005-0000-0000-0000A37D0000}"/>
    <cellStyle name="Normal 4 3 2 3 2 2 2 3 3 2" xfId="21939" xr:uid="{00000000-0005-0000-0000-0000A47D0000}"/>
    <cellStyle name="Normal 4 3 2 3 2 2 2 3 3 2 2" xfId="48851" xr:uid="{00000000-0005-0000-0000-0000A57D0000}"/>
    <cellStyle name="Normal 4 3 2 3 2 2 2 3 3 3" xfId="35417" xr:uid="{00000000-0005-0000-0000-0000A67D0000}"/>
    <cellStyle name="Normal 4 3 2 3 2 2 2 3 4" xfId="17460" xr:uid="{00000000-0005-0000-0000-0000A77D0000}"/>
    <cellStyle name="Normal 4 3 2 3 2 2 2 3 4 2" xfId="44372" xr:uid="{00000000-0005-0000-0000-0000A87D0000}"/>
    <cellStyle name="Normal 4 3 2 3 2 2 2 3 5" xfId="30938" xr:uid="{00000000-0005-0000-0000-0000A97D0000}"/>
    <cellStyle name="Normal 4 3 2 3 2 2 2 4" xfId="10746" xr:uid="{00000000-0005-0000-0000-0000AA7D0000}"/>
    <cellStyle name="Normal 4 3 2 3 2 2 2 4 2" xfId="24180" xr:uid="{00000000-0005-0000-0000-0000AB7D0000}"/>
    <cellStyle name="Normal 4 3 2 3 2 2 2 4 2 2" xfId="51092" xr:uid="{00000000-0005-0000-0000-0000AC7D0000}"/>
    <cellStyle name="Normal 4 3 2 3 2 2 2 4 3" xfId="37658" xr:uid="{00000000-0005-0000-0000-0000AD7D0000}"/>
    <cellStyle name="Normal 4 3 2 3 2 2 2 5" xfId="6268" xr:uid="{00000000-0005-0000-0000-0000AE7D0000}"/>
    <cellStyle name="Normal 4 3 2 3 2 2 2 5 2" xfId="19702" xr:uid="{00000000-0005-0000-0000-0000AF7D0000}"/>
    <cellStyle name="Normal 4 3 2 3 2 2 2 5 2 2" xfId="46614" xr:uid="{00000000-0005-0000-0000-0000B07D0000}"/>
    <cellStyle name="Normal 4 3 2 3 2 2 2 5 3" xfId="33180" xr:uid="{00000000-0005-0000-0000-0000B17D0000}"/>
    <cellStyle name="Normal 4 3 2 3 2 2 2 6" xfId="15223" xr:uid="{00000000-0005-0000-0000-0000B27D0000}"/>
    <cellStyle name="Normal 4 3 2 3 2 2 2 6 2" xfId="42135" xr:uid="{00000000-0005-0000-0000-0000B37D0000}"/>
    <cellStyle name="Normal 4 3 2 3 2 2 2 7" xfId="28701" xr:uid="{00000000-0005-0000-0000-0000B47D0000}"/>
    <cellStyle name="Normal 4 3 2 3 2 2 3" xfId="2237" xr:uid="{00000000-0005-0000-0000-0000B57D0000}"/>
    <cellStyle name="Normal 4 3 2 3 2 2 3 2" xfId="4474" xr:uid="{00000000-0005-0000-0000-0000B67D0000}"/>
    <cellStyle name="Normal 4 3 2 3 2 2 3 2 2" xfId="13431" xr:uid="{00000000-0005-0000-0000-0000B77D0000}"/>
    <cellStyle name="Normal 4 3 2 3 2 2 3 2 2 2" xfId="26865" xr:uid="{00000000-0005-0000-0000-0000B87D0000}"/>
    <cellStyle name="Normal 4 3 2 3 2 2 3 2 2 2 2" xfId="53777" xr:uid="{00000000-0005-0000-0000-0000B97D0000}"/>
    <cellStyle name="Normal 4 3 2 3 2 2 3 2 2 3" xfId="40343" xr:uid="{00000000-0005-0000-0000-0000BA7D0000}"/>
    <cellStyle name="Normal 4 3 2 3 2 2 3 2 3" xfId="8953" xr:uid="{00000000-0005-0000-0000-0000BB7D0000}"/>
    <cellStyle name="Normal 4 3 2 3 2 2 3 2 3 2" xfId="22387" xr:uid="{00000000-0005-0000-0000-0000BC7D0000}"/>
    <cellStyle name="Normal 4 3 2 3 2 2 3 2 3 2 2" xfId="49299" xr:uid="{00000000-0005-0000-0000-0000BD7D0000}"/>
    <cellStyle name="Normal 4 3 2 3 2 2 3 2 3 3" xfId="35865" xr:uid="{00000000-0005-0000-0000-0000BE7D0000}"/>
    <cellStyle name="Normal 4 3 2 3 2 2 3 2 4" xfId="17908" xr:uid="{00000000-0005-0000-0000-0000BF7D0000}"/>
    <cellStyle name="Normal 4 3 2 3 2 2 3 2 4 2" xfId="44820" xr:uid="{00000000-0005-0000-0000-0000C07D0000}"/>
    <cellStyle name="Normal 4 3 2 3 2 2 3 2 5" xfId="31386" xr:uid="{00000000-0005-0000-0000-0000C17D0000}"/>
    <cellStyle name="Normal 4 3 2 3 2 2 3 3" xfId="11194" xr:uid="{00000000-0005-0000-0000-0000C27D0000}"/>
    <cellStyle name="Normal 4 3 2 3 2 2 3 3 2" xfId="24628" xr:uid="{00000000-0005-0000-0000-0000C37D0000}"/>
    <cellStyle name="Normal 4 3 2 3 2 2 3 3 2 2" xfId="51540" xr:uid="{00000000-0005-0000-0000-0000C47D0000}"/>
    <cellStyle name="Normal 4 3 2 3 2 2 3 3 3" xfId="38106" xr:uid="{00000000-0005-0000-0000-0000C57D0000}"/>
    <cellStyle name="Normal 4 3 2 3 2 2 3 4" xfId="6716" xr:uid="{00000000-0005-0000-0000-0000C67D0000}"/>
    <cellStyle name="Normal 4 3 2 3 2 2 3 4 2" xfId="20150" xr:uid="{00000000-0005-0000-0000-0000C77D0000}"/>
    <cellStyle name="Normal 4 3 2 3 2 2 3 4 2 2" xfId="47062" xr:uid="{00000000-0005-0000-0000-0000C87D0000}"/>
    <cellStyle name="Normal 4 3 2 3 2 2 3 4 3" xfId="33628" xr:uid="{00000000-0005-0000-0000-0000C97D0000}"/>
    <cellStyle name="Normal 4 3 2 3 2 2 3 5" xfId="15671" xr:uid="{00000000-0005-0000-0000-0000CA7D0000}"/>
    <cellStyle name="Normal 4 3 2 3 2 2 3 5 2" xfId="42583" xr:uid="{00000000-0005-0000-0000-0000CB7D0000}"/>
    <cellStyle name="Normal 4 3 2 3 2 2 3 6" xfId="29149" xr:uid="{00000000-0005-0000-0000-0000CC7D0000}"/>
    <cellStyle name="Normal 4 3 2 3 2 2 4" xfId="3356" xr:uid="{00000000-0005-0000-0000-0000CD7D0000}"/>
    <cellStyle name="Normal 4 3 2 3 2 2 4 2" xfId="12313" xr:uid="{00000000-0005-0000-0000-0000CE7D0000}"/>
    <cellStyle name="Normal 4 3 2 3 2 2 4 2 2" xfId="25747" xr:uid="{00000000-0005-0000-0000-0000CF7D0000}"/>
    <cellStyle name="Normal 4 3 2 3 2 2 4 2 2 2" xfId="52659" xr:uid="{00000000-0005-0000-0000-0000D07D0000}"/>
    <cellStyle name="Normal 4 3 2 3 2 2 4 2 3" xfId="39225" xr:uid="{00000000-0005-0000-0000-0000D17D0000}"/>
    <cellStyle name="Normal 4 3 2 3 2 2 4 3" xfId="7835" xr:uid="{00000000-0005-0000-0000-0000D27D0000}"/>
    <cellStyle name="Normal 4 3 2 3 2 2 4 3 2" xfId="21269" xr:uid="{00000000-0005-0000-0000-0000D37D0000}"/>
    <cellStyle name="Normal 4 3 2 3 2 2 4 3 2 2" xfId="48181" xr:uid="{00000000-0005-0000-0000-0000D47D0000}"/>
    <cellStyle name="Normal 4 3 2 3 2 2 4 3 3" xfId="34747" xr:uid="{00000000-0005-0000-0000-0000D57D0000}"/>
    <cellStyle name="Normal 4 3 2 3 2 2 4 4" xfId="16790" xr:uid="{00000000-0005-0000-0000-0000D67D0000}"/>
    <cellStyle name="Normal 4 3 2 3 2 2 4 4 2" xfId="43702" xr:uid="{00000000-0005-0000-0000-0000D77D0000}"/>
    <cellStyle name="Normal 4 3 2 3 2 2 4 5" xfId="30268" xr:uid="{00000000-0005-0000-0000-0000D87D0000}"/>
    <cellStyle name="Normal 4 3 2 3 2 2 5" xfId="10076" xr:uid="{00000000-0005-0000-0000-0000D97D0000}"/>
    <cellStyle name="Normal 4 3 2 3 2 2 5 2" xfId="23510" xr:uid="{00000000-0005-0000-0000-0000DA7D0000}"/>
    <cellStyle name="Normal 4 3 2 3 2 2 5 2 2" xfId="50422" xr:uid="{00000000-0005-0000-0000-0000DB7D0000}"/>
    <cellStyle name="Normal 4 3 2 3 2 2 5 3" xfId="36988" xr:uid="{00000000-0005-0000-0000-0000DC7D0000}"/>
    <cellStyle name="Normal 4 3 2 3 2 2 6" xfId="5598" xr:uid="{00000000-0005-0000-0000-0000DD7D0000}"/>
    <cellStyle name="Normal 4 3 2 3 2 2 6 2" xfId="19032" xr:uid="{00000000-0005-0000-0000-0000DE7D0000}"/>
    <cellStyle name="Normal 4 3 2 3 2 2 6 2 2" xfId="45944" xr:uid="{00000000-0005-0000-0000-0000DF7D0000}"/>
    <cellStyle name="Normal 4 3 2 3 2 2 6 3" xfId="32510" xr:uid="{00000000-0005-0000-0000-0000E07D0000}"/>
    <cellStyle name="Normal 4 3 2 3 2 2 7" xfId="14553" xr:uid="{00000000-0005-0000-0000-0000E17D0000}"/>
    <cellStyle name="Normal 4 3 2 3 2 2 7 2" xfId="41465" xr:uid="{00000000-0005-0000-0000-0000E27D0000}"/>
    <cellStyle name="Normal 4 3 2 3 2 2 8" xfId="28031" xr:uid="{00000000-0005-0000-0000-0000E37D0000}"/>
    <cellStyle name="Normal 4 3 2 3 2 3" xfId="1343" xr:uid="{00000000-0005-0000-0000-0000E47D0000}"/>
    <cellStyle name="Normal 4 3 2 3 2 3 2" xfId="2461" xr:uid="{00000000-0005-0000-0000-0000E57D0000}"/>
    <cellStyle name="Normal 4 3 2 3 2 3 2 2" xfId="4698" xr:uid="{00000000-0005-0000-0000-0000E67D0000}"/>
    <cellStyle name="Normal 4 3 2 3 2 3 2 2 2" xfId="13655" xr:uid="{00000000-0005-0000-0000-0000E77D0000}"/>
    <cellStyle name="Normal 4 3 2 3 2 3 2 2 2 2" xfId="27089" xr:uid="{00000000-0005-0000-0000-0000E87D0000}"/>
    <cellStyle name="Normal 4 3 2 3 2 3 2 2 2 2 2" xfId="54001" xr:uid="{00000000-0005-0000-0000-0000E97D0000}"/>
    <cellStyle name="Normal 4 3 2 3 2 3 2 2 2 3" xfId="40567" xr:uid="{00000000-0005-0000-0000-0000EA7D0000}"/>
    <cellStyle name="Normal 4 3 2 3 2 3 2 2 3" xfId="9177" xr:uid="{00000000-0005-0000-0000-0000EB7D0000}"/>
    <cellStyle name="Normal 4 3 2 3 2 3 2 2 3 2" xfId="22611" xr:uid="{00000000-0005-0000-0000-0000EC7D0000}"/>
    <cellStyle name="Normal 4 3 2 3 2 3 2 2 3 2 2" xfId="49523" xr:uid="{00000000-0005-0000-0000-0000ED7D0000}"/>
    <cellStyle name="Normal 4 3 2 3 2 3 2 2 3 3" xfId="36089" xr:uid="{00000000-0005-0000-0000-0000EE7D0000}"/>
    <cellStyle name="Normal 4 3 2 3 2 3 2 2 4" xfId="18132" xr:uid="{00000000-0005-0000-0000-0000EF7D0000}"/>
    <cellStyle name="Normal 4 3 2 3 2 3 2 2 4 2" xfId="45044" xr:uid="{00000000-0005-0000-0000-0000F07D0000}"/>
    <cellStyle name="Normal 4 3 2 3 2 3 2 2 5" xfId="31610" xr:uid="{00000000-0005-0000-0000-0000F17D0000}"/>
    <cellStyle name="Normal 4 3 2 3 2 3 2 3" xfId="11418" xr:uid="{00000000-0005-0000-0000-0000F27D0000}"/>
    <cellStyle name="Normal 4 3 2 3 2 3 2 3 2" xfId="24852" xr:uid="{00000000-0005-0000-0000-0000F37D0000}"/>
    <cellStyle name="Normal 4 3 2 3 2 3 2 3 2 2" xfId="51764" xr:uid="{00000000-0005-0000-0000-0000F47D0000}"/>
    <cellStyle name="Normal 4 3 2 3 2 3 2 3 3" xfId="38330" xr:uid="{00000000-0005-0000-0000-0000F57D0000}"/>
    <cellStyle name="Normal 4 3 2 3 2 3 2 4" xfId="6940" xr:uid="{00000000-0005-0000-0000-0000F67D0000}"/>
    <cellStyle name="Normal 4 3 2 3 2 3 2 4 2" xfId="20374" xr:uid="{00000000-0005-0000-0000-0000F77D0000}"/>
    <cellStyle name="Normal 4 3 2 3 2 3 2 4 2 2" xfId="47286" xr:uid="{00000000-0005-0000-0000-0000F87D0000}"/>
    <cellStyle name="Normal 4 3 2 3 2 3 2 4 3" xfId="33852" xr:uid="{00000000-0005-0000-0000-0000F97D0000}"/>
    <cellStyle name="Normal 4 3 2 3 2 3 2 5" xfId="15895" xr:uid="{00000000-0005-0000-0000-0000FA7D0000}"/>
    <cellStyle name="Normal 4 3 2 3 2 3 2 5 2" xfId="42807" xr:uid="{00000000-0005-0000-0000-0000FB7D0000}"/>
    <cellStyle name="Normal 4 3 2 3 2 3 2 6" xfId="29373" xr:uid="{00000000-0005-0000-0000-0000FC7D0000}"/>
    <cellStyle name="Normal 4 3 2 3 2 3 3" xfId="3580" xr:uid="{00000000-0005-0000-0000-0000FD7D0000}"/>
    <cellStyle name="Normal 4 3 2 3 2 3 3 2" xfId="12537" xr:uid="{00000000-0005-0000-0000-0000FE7D0000}"/>
    <cellStyle name="Normal 4 3 2 3 2 3 3 2 2" xfId="25971" xr:uid="{00000000-0005-0000-0000-0000FF7D0000}"/>
    <cellStyle name="Normal 4 3 2 3 2 3 3 2 2 2" xfId="52883" xr:uid="{00000000-0005-0000-0000-0000007E0000}"/>
    <cellStyle name="Normal 4 3 2 3 2 3 3 2 3" xfId="39449" xr:uid="{00000000-0005-0000-0000-0000017E0000}"/>
    <cellStyle name="Normal 4 3 2 3 2 3 3 3" xfId="8059" xr:uid="{00000000-0005-0000-0000-0000027E0000}"/>
    <cellStyle name="Normal 4 3 2 3 2 3 3 3 2" xfId="21493" xr:uid="{00000000-0005-0000-0000-0000037E0000}"/>
    <cellStyle name="Normal 4 3 2 3 2 3 3 3 2 2" xfId="48405" xr:uid="{00000000-0005-0000-0000-0000047E0000}"/>
    <cellStyle name="Normal 4 3 2 3 2 3 3 3 3" xfId="34971" xr:uid="{00000000-0005-0000-0000-0000057E0000}"/>
    <cellStyle name="Normal 4 3 2 3 2 3 3 4" xfId="17014" xr:uid="{00000000-0005-0000-0000-0000067E0000}"/>
    <cellStyle name="Normal 4 3 2 3 2 3 3 4 2" xfId="43926" xr:uid="{00000000-0005-0000-0000-0000077E0000}"/>
    <cellStyle name="Normal 4 3 2 3 2 3 3 5" xfId="30492" xr:uid="{00000000-0005-0000-0000-0000087E0000}"/>
    <cellStyle name="Normal 4 3 2 3 2 3 4" xfId="10300" xr:uid="{00000000-0005-0000-0000-0000097E0000}"/>
    <cellStyle name="Normal 4 3 2 3 2 3 4 2" xfId="23734" xr:uid="{00000000-0005-0000-0000-00000A7E0000}"/>
    <cellStyle name="Normal 4 3 2 3 2 3 4 2 2" xfId="50646" xr:uid="{00000000-0005-0000-0000-00000B7E0000}"/>
    <cellStyle name="Normal 4 3 2 3 2 3 4 3" xfId="37212" xr:uid="{00000000-0005-0000-0000-00000C7E0000}"/>
    <cellStyle name="Normal 4 3 2 3 2 3 5" xfId="5822" xr:uid="{00000000-0005-0000-0000-00000D7E0000}"/>
    <cellStyle name="Normal 4 3 2 3 2 3 5 2" xfId="19256" xr:uid="{00000000-0005-0000-0000-00000E7E0000}"/>
    <cellStyle name="Normal 4 3 2 3 2 3 5 2 2" xfId="46168" xr:uid="{00000000-0005-0000-0000-00000F7E0000}"/>
    <cellStyle name="Normal 4 3 2 3 2 3 5 3" xfId="32734" xr:uid="{00000000-0005-0000-0000-0000107E0000}"/>
    <cellStyle name="Normal 4 3 2 3 2 3 6" xfId="14777" xr:uid="{00000000-0005-0000-0000-0000117E0000}"/>
    <cellStyle name="Normal 4 3 2 3 2 3 6 2" xfId="41689" xr:uid="{00000000-0005-0000-0000-0000127E0000}"/>
    <cellStyle name="Normal 4 3 2 3 2 3 7" xfId="28255" xr:uid="{00000000-0005-0000-0000-0000137E0000}"/>
    <cellStyle name="Normal 4 3 2 3 2 4" xfId="1566" xr:uid="{00000000-0005-0000-0000-0000147E0000}"/>
    <cellStyle name="Normal 4 3 2 3 2 4 2" xfId="2684" xr:uid="{00000000-0005-0000-0000-0000157E0000}"/>
    <cellStyle name="Normal 4 3 2 3 2 4 2 2" xfId="4921" xr:uid="{00000000-0005-0000-0000-0000167E0000}"/>
    <cellStyle name="Normal 4 3 2 3 2 4 2 2 2" xfId="13878" xr:uid="{00000000-0005-0000-0000-0000177E0000}"/>
    <cellStyle name="Normal 4 3 2 3 2 4 2 2 2 2" xfId="27312" xr:uid="{00000000-0005-0000-0000-0000187E0000}"/>
    <cellStyle name="Normal 4 3 2 3 2 4 2 2 2 2 2" xfId="54224" xr:uid="{00000000-0005-0000-0000-0000197E0000}"/>
    <cellStyle name="Normal 4 3 2 3 2 4 2 2 2 3" xfId="40790" xr:uid="{00000000-0005-0000-0000-00001A7E0000}"/>
    <cellStyle name="Normal 4 3 2 3 2 4 2 2 3" xfId="9400" xr:uid="{00000000-0005-0000-0000-00001B7E0000}"/>
    <cellStyle name="Normal 4 3 2 3 2 4 2 2 3 2" xfId="22834" xr:uid="{00000000-0005-0000-0000-00001C7E0000}"/>
    <cellStyle name="Normal 4 3 2 3 2 4 2 2 3 2 2" xfId="49746" xr:uid="{00000000-0005-0000-0000-00001D7E0000}"/>
    <cellStyle name="Normal 4 3 2 3 2 4 2 2 3 3" xfId="36312" xr:uid="{00000000-0005-0000-0000-00001E7E0000}"/>
    <cellStyle name="Normal 4 3 2 3 2 4 2 2 4" xfId="18355" xr:uid="{00000000-0005-0000-0000-00001F7E0000}"/>
    <cellStyle name="Normal 4 3 2 3 2 4 2 2 4 2" xfId="45267" xr:uid="{00000000-0005-0000-0000-0000207E0000}"/>
    <cellStyle name="Normal 4 3 2 3 2 4 2 2 5" xfId="31833" xr:uid="{00000000-0005-0000-0000-0000217E0000}"/>
    <cellStyle name="Normal 4 3 2 3 2 4 2 3" xfId="11641" xr:uid="{00000000-0005-0000-0000-0000227E0000}"/>
    <cellStyle name="Normal 4 3 2 3 2 4 2 3 2" xfId="25075" xr:uid="{00000000-0005-0000-0000-0000237E0000}"/>
    <cellStyle name="Normal 4 3 2 3 2 4 2 3 2 2" xfId="51987" xr:uid="{00000000-0005-0000-0000-0000247E0000}"/>
    <cellStyle name="Normal 4 3 2 3 2 4 2 3 3" xfId="38553" xr:uid="{00000000-0005-0000-0000-0000257E0000}"/>
    <cellStyle name="Normal 4 3 2 3 2 4 2 4" xfId="7163" xr:uid="{00000000-0005-0000-0000-0000267E0000}"/>
    <cellStyle name="Normal 4 3 2 3 2 4 2 4 2" xfId="20597" xr:uid="{00000000-0005-0000-0000-0000277E0000}"/>
    <cellStyle name="Normal 4 3 2 3 2 4 2 4 2 2" xfId="47509" xr:uid="{00000000-0005-0000-0000-0000287E0000}"/>
    <cellStyle name="Normal 4 3 2 3 2 4 2 4 3" xfId="34075" xr:uid="{00000000-0005-0000-0000-0000297E0000}"/>
    <cellStyle name="Normal 4 3 2 3 2 4 2 5" xfId="16118" xr:uid="{00000000-0005-0000-0000-00002A7E0000}"/>
    <cellStyle name="Normal 4 3 2 3 2 4 2 5 2" xfId="43030" xr:uid="{00000000-0005-0000-0000-00002B7E0000}"/>
    <cellStyle name="Normal 4 3 2 3 2 4 2 6" xfId="29596" xr:uid="{00000000-0005-0000-0000-00002C7E0000}"/>
    <cellStyle name="Normal 4 3 2 3 2 4 3" xfId="3803" xr:uid="{00000000-0005-0000-0000-00002D7E0000}"/>
    <cellStyle name="Normal 4 3 2 3 2 4 3 2" xfId="12760" xr:uid="{00000000-0005-0000-0000-00002E7E0000}"/>
    <cellStyle name="Normal 4 3 2 3 2 4 3 2 2" xfId="26194" xr:uid="{00000000-0005-0000-0000-00002F7E0000}"/>
    <cellStyle name="Normal 4 3 2 3 2 4 3 2 2 2" xfId="53106" xr:uid="{00000000-0005-0000-0000-0000307E0000}"/>
    <cellStyle name="Normal 4 3 2 3 2 4 3 2 3" xfId="39672" xr:uid="{00000000-0005-0000-0000-0000317E0000}"/>
    <cellStyle name="Normal 4 3 2 3 2 4 3 3" xfId="8282" xr:uid="{00000000-0005-0000-0000-0000327E0000}"/>
    <cellStyle name="Normal 4 3 2 3 2 4 3 3 2" xfId="21716" xr:uid="{00000000-0005-0000-0000-0000337E0000}"/>
    <cellStyle name="Normal 4 3 2 3 2 4 3 3 2 2" xfId="48628" xr:uid="{00000000-0005-0000-0000-0000347E0000}"/>
    <cellStyle name="Normal 4 3 2 3 2 4 3 3 3" xfId="35194" xr:uid="{00000000-0005-0000-0000-0000357E0000}"/>
    <cellStyle name="Normal 4 3 2 3 2 4 3 4" xfId="17237" xr:uid="{00000000-0005-0000-0000-0000367E0000}"/>
    <cellStyle name="Normal 4 3 2 3 2 4 3 4 2" xfId="44149" xr:uid="{00000000-0005-0000-0000-0000377E0000}"/>
    <cellStyle name="Normal 4 3 2 3 2 4 3 5" xfId="30715" xr:uid="{00000000-0005-0000-0000-0000387E0000}"/>
    <cellStyle name="Normal 4 3 2 3 2 4 4" xfId="10523" xr:uid="{00000000-0005-0000-0000-0000397E0000}"/>
    <cellStyle name="Normal 4 3 2 3 2 4 4 2" xfId="23957" xr:uid="{00000000-0005-0000-0000-00003A7E0000}"/>
    <cellStyle name="Normal 4 3 2 3 2 4 4 2 2" xfId="50869" xr:uid="{00000000-0005-0000-0000-00003B7E0000}"/>
    <cellStyle name="Normal 4 3 2 3 2 4 4 3" xfId="37435" xr:uid="{00000000-0005-0000-0000-00003C7E0000}"/>
    <cellStyle name="Normal 4 3 2 3 2 4 5" xfId="6045" xr:uid="{00000000-0005-0000-0000-00003D7E0000}"/>
    <cellStyle name="Normal 4 3 2 3 2 4 5 2" xfId="19479" xr:uid="{00000000-0005-0000-0000-00003E7E0000}"/>
    <cellStyle name="Normal 4 3 2 3 2 4 5 2 2" xfId="46391" xr:uid="{00000000-0005-0000-0000-00003F7E0000}"/>
    <cellStyle name="Normal 4 3 2 3 2 4 5 3" xfId="32957" xr:uid="{00000000-0005-0000-0000-0000407E0000}"/>
    <cellStyle name="Normal 4 3 2 3 2 4 6" xfId="15000" xr:uid="{00000000-0005-0000-0000-0000417E0000}"/>
    <cellStyle name="Normal 4 3 2 3 2 4 6 2" xfId="41912" xr:uid="{00000000-0005-0000-0000-0000427E0000}"/>
    <cellStyle name="Normal 4 3 2 3 2 4 7" xfId="28478" xr:uid="{00000000-0005-0000-0000-0000437E0000}"/>
    <cellStyle name="Normal 4 3 2 3 2 5" xfId="2014" xr:uid="{00000000-0005-0000-0000-0000447E0000}"/>
    <cellStyle name="Normal 4 3 2 3 2 5 2" xfId="4251" xr:uid="{00000000-0005-0000-0000-0000457E0000}"/>
    <cellStyle name="Normal 4 3 2 3 2 5 2 2" xfId="13208" xr:uid="{00000000-0005-0000-0000-0000467E0000}"/>
    <cellStyle name="Normal 4 3 2 3 2 5 2 2 2" xfId="26642" xr:uid="{00000000-0005-0000-0000-0000477E0000}"/>
    <cellStyle name="Normal 4 3 2 3 2 5 2 2 2 2" xfId="53554" xr:uid="{00000000-0005-0000-0000-0000487E0000}"/>
    <cellStyle name="Normal 4 3 2 3 2 5 2 2 3" xfId="40120" xr:uid="{00000000-0005-0000-0000-0000497E0000}"/>
    <cellStyle name="Normal 4 3 2 3 2 5 2 3" xfId="8730" xr:uid="{00000000-0005-0000-0000-00004A7E0000}"/>
    <cellStyle name="Normal 4 3 2 3 2 5 2 3 2" xfId="22164" xr:uid="{00000000-0005-0000-0000-00004B7E0000}"/>
    <cellStyle name="Normal 4 3 2 3 2 5 2 3 2 2" xfId="49076" xr:uid="{00000000-0005-0000-0000-00004C7E0000}"/>
    <cellStyle name="Normal 4 3 2 3 2 5 2 3 3" xfId="35642" xr:uid="{00000000-0005-0000-0000-00004D7E0000}"/>
    <cellStyle name="Normal 4 3 2 3 2 5 2 4" xfId="17685" xr:uid="{00000000-0005-0000-0000-00004E7E0000}"/>
    <cellStyle name="Normal 4 3 2 3 2 5 2 4 2" xfId="44597" xr:uid="{00000000-0005-0000-0000-00004F7E0000}"/>
    <cellStyle name="Normal 4 3 2 3 2 5 2 5" xfId="31163" xr:uid="{00000000-0005-0000-0000-0000507E0000}"/>
    <cellStyle name="Normal 4 3 2 3 2 5 3" xfId="10971" xr:uid="{00000000-0005-0000-0000-0000517E0000}"/>
    <cellStyle name="Normal 4 3 2 3 2 5 3 2" xfId="24405" xr:uid="{00000000-0005-0000-0000-0000527E0000}"/>
    <cellStyle name="Normal 4 3 2 3 2 5 3 2 2" xfId="51317" xr:uid="{00000000-0005-0000-0000-0000537E0000}"/>
    <cellStyle name="Normal 4 3 2 3 2 5 3 3" xfId="37883" xr:uid="{00000000-0005-0000-0000-0000547E0000}"/>
    <cellStyle name="Normal 4 3 2 3 2 5 4" xfId="6493" xr:uid="{00000000-0005-0000-0000-0000557E0000}"/>
    <cellStyle name="Normal 4 3 2 3 2 5 4 2" xfId="19927" xr:uid="{00000000-0005-0000-0000-0000567E0000}"/>
    <cellStyle name="Normal 4 3 2 3 2 5 4 2 2" xfId="46839" xr:uid="{00000000-0005-0000-0000-0000577E0000}"/>
    <cellStyle name="Normal 4 3 2 3 2 5 4 3" xfId="33405" xr:uid="{00000000-0005-0000-0000-0000587E0000}"/>
    <cellStyle name="Normal 4 3 2 3 2 5 5" xfId="15448" xr:uid="{00000000-0005-0000-0000-0000597E0000}"/>
    <cellStyle name="Normal 4 3 2 3 2 5 5 2" xfId="42360" xr:uid="{00000000-0005-0000-0000-00005A7E0000}"/>
    <cellStyle name="Normal 4 3 2 3 2 5 6" xfId="28926" xr:uid="{00000000-0005-0000-0000-00005B7E0000}"/>
    <cellStyle name="Normal 4 3 2 3 2 6" xfId="3133" xr:uid="{00000000-0005-0000-0000-00005C7E0000}"/>
    <cellStyle name="Normal 4 3 2 3 2 6 2" xfId="12090" xr:uid="{00000000-0005-0000-0000-00005D7E0000}"/>
    <cellStyle name="Normal 4 3 2 3 2 6 2 2" xfId="25524" xr:uid="{00000000-0005-0000-0000-00005E7E0000}"/>
    <cellStyle name="Normal 4 3 2 3 2 6 2 2 2" xfId="52436" xr:uid="{00000000-0005-0000-0000-00005F7E0000}"/>
    <cellStyle name="Normal 4 3 2 3 2 6 2 3" xfId="39002" xr:uid="{00000000-0005-0000-0000-0000607E0000}"/>
    <cellStyle name="Normal 4 3 2 3 2 6 3" xfId="7612" xr:uid="{00000000-0005-0000-0000-0000617E0000}"/>
    <cellStyle name="Normal 4 3 2 3 2 6 3 2" xfId="21046" xr:uid="{00000000-0005-0000-0000-0000627E0000}"/>
    <cellStyle name="Normal 4 3 2 3 2 6 3 2 2" xfId="47958" xr:uid="{00000000-0005-0000-0000-0000637E0000}"/>
    <cellStyle name="Normal 4 3 2 3 2 6 3 3" xfId="34524" xr:uid="{00000000-0005-0000-0000-0000647E0000}"/>
    <cellStyle name="Normal 4 3 2 3 2 6 4" xfId="16567" xr:uid="{00000000-0005-0000-0000-0000657E0000}"/>
    <cellStyle name="Normal 4 3 2 3 2 6 4 2" xfId="43479" xr:uid="{00000000-0005-0000-0000-0000667E0000}"/>
    <cellStyle name="Normal 4 3 2 3 2 6 5" xfId="30045" xr:uid="{00000000-0005-0000-0000-0000677E0000}"/>
    <cellStyle name="Normal 4 3 2 3 2 7" xfId="9853" xr:uid="{00000000-0005-0000-0000-0000687E0000}"/>
    <cellStyle name="Normal 4 3 2 3 2 7 2" xfId="23287" xr:uid="{00000000-0005-0000-0000-0000697E0000}"/>
    <cellStyle name="Normal 4 3 2 3 2 7 2 2" xfId="50199" xr:uid="{00000000-0005-0000-0000-00006A7E0000}"/>
    <cellStyle name="Normal 4 3 2 3 2 7 3" xfId="36765" xr:uid="{00000000-0005-0000-0000-00006B7E0000}"/>
    <cellStyle name="Normal 4 3 2 3 2 8" xfId="5375" xr:uid="{00000000-0005-0000-0000-00006C7E0000}"/>
    <cellStyle name="Normal 4 3 2 3 2 8 2" xfId="18809" xr:uid="{00000000-0005-0000-0000-00006D7E0000}"/>
    <cellStyle name="Normal 4 3 2 3 2 8 2 2" xfId="45721" xr:uid="{00000000-0005-0000-0000-00006E7E0000}"/>
    <cellStyle name="Normal 4 3 2 3 2 8 3" xfId="32287" xr:uid="{00000000-0005-0000-0000-00006F7E0000}"/>
    <cellStyle name="Normal 4 3 2 3 2 9" xfId="14330" xr:uid="{00000000-0005-0000-0000-0000707E0000}"/>
    <cellStyle name="Normal 4 3 2 3 2 9 2" xfId="41242" xr:uid="{00000000-0005-0000-0000-0000717E0000}"/>
    <cellStyle name="Normal 4 3 2 3 3" xfId="778" xr:uid="{00000000-0005-0000-0000-0000727E0000}"/>
    <cellStyle name="Normal 4 3 2 3 3 10" xfId="27736" xr:uid="{00000000-0005-0000-0000-0000737E0000}"/>
    <cellStyle name="Normal 4 3 2 3 3 2" xfId="1046" xr:uid="{00000000-0005-0000-0000-0000747E0000}"/>
    <cellStyle name="Normal 4 3 2 3 3 2 2" xfId="1717" xr:uid="{00000000-0005-0000-0000-0000757E0000}"/>
    <cellStyle name="Normal 4 3 2 3 3 2 2 2" xfId="2835" xr:uid="{00000000-0005-0000-0000-0000767E0000}"/>
    <cellStyle name="Normal 4 3 2 3 3 2 2 2 2" xfId="5072" xr:uid="{00000000-0005-0000-0000-0000777E0000}"/>
    <cellStyle name="Normal 4 3 2 3 3 2 2 2 2 2" xfId="14029" xr:uid="{00000000-0005-0000-0000-0000787E0000}"/>
    <cellStyle name="Normal 4 3 2 3 3 2 2 2 2 2 2" xfId="27463" xr:uid="{00000000-0005-0000-0000-0000797E0000}"/>
    <cellStyle name="Normal 4 3 2 3 3 2 2 2 2 2 2 2" xfId="54375" xr:uid="{00000000-0005-0000-0000-00007A7E0000}"/>
    <cellStyle name="Normal 4 3 2 3 3 2 2 2 2 2 3" xfId="40941" xr:uid="{00000000-0005-0000-0000-00007B7E0000}"/>
    <cellStyle name="Normal 4 3 2 3 3 2 2 2 2 3" xfId="9551" xr:uid="{00000000-0005-0000-0000-00007C7E0000}"/>
    <cellStyle name="Normal 4 3 2 3 3 2 2 2 2 3 2" xfId="22985" xr:uid="{00000000-0005-0000-0000-00007D7E0000}"/>
    <cellStyle name="Normal 4 3 2 3 3 2 2 2 2 3 2 2" xfId="49897" xr:uid="{00000000-0005-0000-0000-00007E7E0000}"/>
    <cellStyle name="Normal 4 3 2 3 3 2 2 2 2 3 3" xfId="36463" xr:uid="{00000000-0005-0000-0000-00007F7E0000}"/>
    <cellStyle name="Normal 4 3 2 3 3 2 2 2 2 4" xfId="18506" xr:uid="{00000000-0005-0000-0000-0000807E0000}"/>
    <cellStyle name="Normal 4 3 2 3 3 2 2 2 2 4 2" xfId="45418" xr:uid="{00000000-0005-0000-0000-0000817E0000}"/>
    <cellStyle name="Normal 4 3 2 3 3 2 2 2 2 5" xfId="31984" xr:uid="{00000000-0005-0000-0000-0000827E0000}"/>
    <cellStyle name="Normal 4 3 2 3 3 2 2 2 3" xfId="11792" xr:uid="{00000000-0005-0000-0000-0000837E0000}"/>
    <cellStyle name="Normal 4 3 2 3 3 2 2 2 3 2" xfId="25226" xr:uid="{00000000-0005-0000-0000-0000847E0000}"/>
    <cellStyle name="Normal 4 3 2 3 3 2 2 2 3 2 2" xfId="52138" xr:uid="{00000000-0005-0000-0000-0000857E0000}"/>
    <cellStyle name="Normal 4 3 2 3 3 2 2 2 3 3" xfId="38704" xr:uid="{00000000-0005-0000-0000-0000867E0000}"/>
    <cellStyle name="Normal 4 3 2 3 3 2 2 2 4" xfId="7314" xr:uid="{00000000-0005-0000-0000-0000877E0000}"/>
    <cellStyle name="Normal 4 3 2 3 3 2 2 2 4 2" xfId="20748" xr:uid="{00000000-0005-0000-0000-0000887E0000}"/>
    <cellStyle name="Normal 4 3 2 3 3 2 2 2 4 2 2" xfId="47660" xr:uid="{00000000-0005-0000-0000-0000897E0000}"/>
    <cellStyle name="Normal 4 3 2 3 3 2 2 2 4 3" xfId="34226" xr:uid="{00000000-0005-0000-0000-00008A7E0000}"/>
    <cellStyle name="Normal 4 3 2 3 3 2 2 2 5" xfId="16269" xr:uid="{00000000-0005-0000-0000-00008B7E0000}"/>
    <cellStyle name="Normal 4 3 2 3 3 2 2 2 5 2" xfId="43181" xr:uid="{00000000-0005-0000-0000-00008C7E0000}"/>
    <cellStyle name="Normal 4 3 2 3 3 2 2 2 6" xfId="29747" xr:uid="{00000000-0005-0000-0000-00008D7E0000}"/>
    <cellStyle name="Normal 4 3 2 3 3 2 2 3" xfId="3954" xr:uid="{00000000-0005-0000-0000-00008E7E0000}"/>
    <cellStyle name="Normal 4 3 2 3 3 2 2 3 2" xfId="12911" xr:uid="{00000000-0005-0000-0000-00008F7E0000}"/>
    <cellStyle name="Normal 4 3 2 3 3 2 2 3 2 2" xfId="26345" xr:uid="{00000000-0005-0000-0000-0000907E0000}"/>
    <cellStyle name="Normal 4 3 2 3 3 2 2 3 2 2 2" xfId="53257" xr:uid="{00000000-0005-0000-0000-0000917E0000}"/>
    <cellStyle name="Normal 4 3 2 3 3 2 2 3 2 3" xfId="39823" xr:uid="{00000000-0005-0000-0000-0000927E0000}"/>
    <cellStyle name="Normal 4 3 2 3 3 2 2 3 3" xfId="8433" xr:uid="{00000000-0005-0000-0000-0000937E0000}"/>
    <cellStyle name="Normal 4 3 2 3 3 2 2 3 3 2" xfId="21867" xr:uid="{00000000-0005-0000-0000-0000947E0000}"/>
    <cellStyle name="Normal 4 3 2 3 3 2 2 3 3 2 2" xfId="48779" xr:uid="{00000000-0005-0000-0000-0000957E0000}"/>
    <cellStyle name="Normal 4 3 2 3 3 2 2 3 3 3" xfId="35345" xr:uid="{00000000-0005-0000-0000-0000967E0000}"/>
    <cellStyle name="Normal 4 3 2 3 3 2 2 3 4" xfId="17388" xr:uid="{00000000-0005-0000-0000-0000977E0000}"/>
    <cellStyle name="Normal 4 3 2 3 3 2 2 3 4 2" xfId="44300" xr:uid="{00000000-0005-0000-0000-0000987E0000}"/>
    <cellStyle name="Normal 4 3 2 3 3 2 2 3 5" xfId="30866" xr:uid="{00000000-0005-0000-0000-0000997E0000}"/>
    <cellStyle name="Normal 4 3 2 3 3 2 2 4" xfId="10674" xr:uid="{00000000-0005-0000-0000-00009A7E0000}"/>
    <cellStyle name="Normal 4 3 2 3 3 2 2 4 2" xfId="24108" xr:uid="{00000000-0005-0000-0000-00009B7E0000}"/>
    <cellStyle name="Normal 4 3 2 3 3 2 2 4 2 2" xfId="51020" xr:uid="{00000000-0005-0000-0000-00009C7E0000}"/>
    <cellStyle name="Normal 4 3 2 3 3 2 2 4 3" xfId="37586" xr:uid="{00000000-0005-0000-0000-00009D7E0000}"/>
    <cellStyle name="Normal 4 3 2 3 3 2 2 5" xfId="6196" xr:uid="{00000000-0005-0000-0000-00009E7E0000}"/>
    <cellStyle name="Normal 4 3 2 3 3 2 2 5 2" xfId="19630" xr:uid="{00000000-0005-0000-0000-00009F7E0000}"/>
    <cellStyle name="Normal 4 3 2 3 3 2 2 5 2 2" xfId="46542" xr:uid="{00000000-0005-0000-0000-0000A07E0000}"/>
    <cellStyle name="Normal 4 3 2 3 3 2 2 5 3" xfId="33108" xr:uid="{00000000-0005-0000-0000-0000A17E0000}"/>
    <cellStyle name="Normal 4 3 2 3 3 2 2 6" xfId="15151" xr:uid="{00000000-0005-0000-0000-0000A27E0000}"/>
    <cellStyle name="Normal 4 3 2 3 3 2 2 6 2" xfId="42063" xr:uid="{00000000-0005-0000-0000-0000A37E0000}"/>
    <cellStyle name="Normal 4 3 2 3 3 2 2 7" xfId="28629" xr:uid="{00000000-0005-0000-0000-0000A47E0000}"/>
    <cellStyle name="Normal 4 3 2 3 3 2 3" xfId="2165" xr:uid="{00000000-0005-0000-0000-0000A57E0000}"/>
    <cellStyle name="Normal 4 3 2 3 3 2 3 2" xfId="4402" xr:uid="{00000000-0005-0000-0000-0000A67E0000}"/>
    <cellStyle name="Normal 4 3 2 3 3 2 3 2 2" xfId="13359" xr:uid="{00000000-0005-0000-0000-0000A77E0000}"/>
    <cellStyle name="Normal 4 3 2 3 3 2 3 2 2 2" xfId="26793" xr:uid="{00000000-0005-0000-0000-0000A87E0000}"/>
    <cellStyle name="Normal 4 3 2 3 3 2 3 2 2 2 2" xfId="53705" xr:uid="{00000000-0005-0000-0000-0000A97E0000}"/>
    <cellStyle name="Normal 4 3 2 3 3 2 3 2 2 3" xfId="40271" xr:uid="{00000000-0005-0000-0000-0000AA7E0000}"/>
    <cellStyle name="Normal 4 3 2 3 3 2 3 2 3" xfId="8881" xr:uid="{00000000-0005-0000-0000-0000AB7E0000}"/>
    <cellStyle name="Normal 4 3 2 3 3 2 3 2 3 2" xfId="22315" xr:uid="{00000000-0005-0000-0000-0000AC7E0000}"/>
    <cellStyle name="Normal 4 3 2 3 3 2 3 2 3 2 2" xfId="49227" xr:uid="{00000000-0005-0000-0000-0000AD7E0000}"/>
    <cellStyle name="Normal 4 3 2 3 3 2 3 2 3 3" xfId="35793" xr:uid="{00000000-0005-0000-0000-0000AE7E0000}"/>
    <cellStyle name="Normal 4 3 2 3 3 2 3 2 4" xfId="17836" xr:uid="{00000000-0005-0000-0000-0000AF7E0000}"/>
    <cellStyle name="Normal 4 3 2 3 3 2 3 2 4 2" xfId="44748" xr:uid="{00000000-0005-0000-0000-0000B07E0000}"/>
    <cellStyle name="Normal 4 3 2 3 3 2 3 2 5" xfId="31314" xr:uid="{00000000-0005-0000-0000-0000B17E0000}"/>
    <cellStyle name="Normal 4 3 2 3 3 2 3 3" xfId="11122" xr:uid="{00000000-0005-0000-0000-0000B27E0000}"/>
    <cellStyle name="Normal 4 3 2 3 3 2 3 3 2" xfId="24556" xr:uid="{00000000-0005-0000-0000-0000B37E0000}"/>
    <cellStyle name="Normal 4 3 2 3 3 2 3 3 2 2" xfId="51468" xr:uid="{00000000-0005-0000-0000-0000B47E0000}"/>
    <cellStyle name="Normal 4 3 2 3 3 2 3 3 3" xfId="38034" xr:uid="{00000000-0005-0000-0000-0000B57E0000}"/>
    <cellStyle name="Normal 4 3 2 3 3 2 3 4" xfId="6644" xr:uid="{00000000-0005-0000-0000-0000B67E0000}"/>
    <cellStyle name="Normal 4 3 2 3 3 2 3 4 2" xfId="20078" xr:uid="{00000000-0005-0000-0000-0000B77E0000}"/>
    <cellStyle name="Normal 4 3 2 3 3 2 3 4 2 2" xfId="46990" xr:uid="{00000000-0005-0000-0000-0000B87E0000}"/>
    <cellStyle name="Normal 4 3 2 3 3 2 3 4 3" xfId="33556" xr:uid="{00000000-0005-0000-0000-0000B97E0000}"/>
    <cellStyle name="Normal 4 3 2 3 3 2 3 5" xfId="15599" xr:uid="{00000000-0005-0000-0000-0000BA7E0000}"/>
    <cellStyle name="Normal 4 3 2 3 3 2 3 5 2" xfId="42511" xr:uid="{00000000-0005-0000-0000-0000BB7E0000}"/>
    <cellStyle name="Normal 4 3 2 3 3 2 3 6" xfId="29077" xr:uid="{00000000-0005-0000-0000-0000BC7E0000}"/>
    <cellStyle name="Normal 4 3 2 3 3 2 4" xfId="3284" xr:uid="{00000000-0005-0000-0000-0000BD7E0000}"/>
    <cellStyle name="Normal 4 3 2 3 3 2 4 2" xfId="12241" xr:uid="{00000000-0005-0000-0000-0000BE7E0000}"/>
    <cellStyle name="Normal 4 3 2 3 3 2 4 2 2" xfId="25675" xr:uid="{00000000-0005-0000-0000-0000BF7E0000}"/>
    <cellStyle name="Normal 4 3 2 3 3 2 4 2 2 2" xfId="52587" xr:uid="{00000000-0005-0000-0000-0000C07E0000}"/>
    <cellStyle name="Normal 4 3 2 3 3 2 4 2 3" xfId="39153" xr:uid="{00000000-0005-0000-0000-0000C17E0000}"/>
    <cellStyle name="Normal 4 3 2 3 3 2 4 3" xfId="7763" xr:uid="{00000000-0005-0000-0000-0000C27E0000}"/>
    <cellStyle name="Normal 4 3 2 3 3 2 4 3 2" xfId="21197" xr:uid="{00000000-0005-0000-0000-0000C37E0000}"/>
    <cellStyle name="Normal 4 3 2 3 3 2 4 3 2 2" xfId="48109" xr:uid="{00000000-0005-0000-0000-0000C47E0000}"/>
    <cellStyle name="Normal 4 3 2 3 3 2 4 3 3" xfId="34675" xr:uid="{00000000-0005-0000-0000-0000C57E0000}"/>
    <cellStyle name="Normal 4 3 2 3 3 2 4 4" xfId="16718" xr:uid="{00000000-0005-0000-0000-0000C67E0000}"/>
    <cellStyle name="Normal 4 3 2 3 3 2 4 4 2" xfId="43630" xr:uid="{00000000-0005-0000-0000-0000C77E0000}"/>
    <cellStyle name="Normal 4 3 2 3 3 2 4 5" xfId="30196" xr:uid="{00000000-0005-0000-0000-0000C87E0000}"/>
    <cellStyle name="Normal 4 3 2 3 3 2 5" xfId="10004" xr:uid="{00000000-0005-0000-0000-0000C97E0000}"/>
    <cellStyle name="Normal 4 3 2 3 3 2 5 2" xfId="23438" xr:uid="{00000000-0005-0000-0000-0000CA7E0000}"/>
    <cellStyle name="Normal 4 3 2 3 3 2 5 2 2" xfId="50350" xr:uid="{00000000-0005-0000-0000-0000CB7E0000}"/>
    <cellStyle name="Normal 4 3 2 3 3 2 5 3" xfId="36916" xr:uid="{00000000-0005-0000-0000-0000CC7E0000}"/>
    <cellStyle name="Normal 4 3 2 3 3 2 6" xfId="5526" xr:uid="{00000000-0005-0000-0000-0000CD7E0000}"/>
    <cellStyle name="Normal 4 3 2 3 3 2 6 2" xfId="18960" xr:uid="{00000000-0005-0000-0000-0000CE7E0000}"/>
    <cellStyle name="Normal 4 3 2 3 3 2 6 2 2" xfId="45872" xr:uid="{00000000-0005-0000-0000-0000CF7E0000}"/>
    <cellStyle name="Normal 4 3 2 3 3 2 6 3" xfId="32438" xr:uid="{00000000-0005-0000-0000-0000D07E0000}"/>
    <cellStyle name="Normal 4 3 2 3 3 2 7" xfId="14481" xr:uid="{00000000-0005-0000-0000-0000D17E0000}"/>
    <cellStyle name="Normal 4 3 2 3 3 2 7 2" xfId="41393" xr:uid="{00000000-0005-0000-0000-0000D27E0000}"/>
    <cellStyle name="Normal 4 3 2 3 3 2 8" xfId="27959" xr:uid="{00000000-0005-0000-0000-0000D37E0000}"/>
    <cellStyle name="Normal 4 3 2 3 3 3" xfId="1271" xr:uid="{00000000-0005-0000-0000-0000D47E0000}"/>
    <cellStyle name="Normal 4 3 2 3 3 3 2" xfId="2389" xr:uid="{00000000-0005-0000-0000-0000D57E0000}"/>
    <cellStyle name="Normal 4 3 2 3 3 3 2 2" xfId="4626" xr:uid="{00000000-0005-0000-0000-0000D67E0000}"/>
    <cellStyle name="Normal 4 3 2 3 3 3 2 2 2" xfId="13583" xr:uid="{00000000-0005-0000-0000-0000D77E0000}"/>
    <cellStyle name="Normal 4 3 2 3 3 3 2 2 2 2" xfId="27017" xr:uid="{00000000-0005-0000-0000-0000D87E0000}"/>
    <cellStyle name="Normal 4 3 2 3 3 3 2 2 2 2 2" xfId="53929" xr:uid="{00000000-0005-0000-0000-0000D97E0000}"/>
    <cellStyle name="Normal 4 3 2 3 3 3 2 2 2 3" xfId="40495" xr:uid="{00000000-0005-0000-0000-0000DA7E0000}"/>
    <cellStyle name="Normal 4 3 2 3 3 3 2 2 3" xfId="9105" xr:uid="{00000000-0005-0000-0000-0000DB7E0000}"/>
    <cellStyle name="Normal 4 3 2 3 3 3 2 2 3 2" xfId="22539" xr:uid="{00000000-0005-0000-0000-0000DC7E0000}"/>
    <cellStyle name="Normal 4 3 2 3 3 3 2 2 3 2 2" xfId="49451" xr:uid="{00000000-0005-0000-0000-0000DD7E0000}"/>
    <cellStyle name="Normal 4 3 2 3 3 3 2 2 3 3" xfId="36017" xr:uid="{00000000-0005-0000-0000-0000DE7E0000}"/>
    <cellStyle name="Normal 4 3 2 3 3 3 2 2 4" xfId="18060" xr:uid="{00000000-0005-0000-0000-0000DF7E0000}"/>
    <cellStyle name="Normal 4 3 2 3 3 3 2 2 4 2" xfId="44972" xr:uid="{00000000-0005-0000-0000-0000E07E0000}"/>
    <cellStyle name="Normal 4 3 2 3 3 3 2 2 5" xfId="31538" xr:uid="{00000000-0005-0000-0000-0000E17E0000}"/>
    <cellStyle name="Normal 4 3 2 3 3 3 2 3" xfId="11346" xr:uid="{00000000-0005-0000-0000-0000E27E0000}"/>
    <cellStyle name="Normal 4 3 2 3 3 3 2 3 2" xfId="24780" xr:uid="{00000000-0005-0000-0000-0000E37E0000}"/>
    <cellStyle name="Normal 4 3 2 3 3 3 2 3 2 2" xfId="51692" xr:uid="{00000000-0005-0000-0000-0000E47E0000}"/>
    <cellStyle name="Normal 4 3 2 3 3 3 2 3 3" xfId="38258" xr:uid="{00000000-0005-0000-0000-0000E57E0000}"/>
    <cellStyle name="Normal 4 3 2 3 3 3 2 4" xfId="6868" xr:uid="{00000000-0005-0000-0000-0000E67E0000}"/>
    <cellStyle name="Normal 4 3 2 3 3 3 2 4 2" xfId="20302" xr:uid="{00000000-0005-0000-0000-0000E77E0000}"/>
    <cellStyle name="Normal 4 3 2 3 3 3 2 4 2 2" xfId="47214" xr:uid="{00000000-0005-0000-0000-0000E87E0000}"/>
    <cellStyle name="Normal 4 3 2 3 3 3 2 4 3" xfId="33780" xr:uid="{00000000-0005-0000-0000-0000E97E0000}"/>
    <cellStyle name="Normal 4 3 2 3 3 3 2 5" xfId="15823" xr:uid="{00000000-0005-0000-0000-0000EA7E0000}"/>
    <cellStyle name="Normal 4 3 2 3 3 3 2 5 2" xfId="42735" xr:uid="{00000000-0005-0000-0000-0000EB7E0000}"/>
    <cellStyle name="Normal 4 3 2 3 3 3 2 6" xfId="29301" xr:uid="{00000000-0005-0000-0000-0000EC7E0000}"/>
    <cellStyle name="Normal 4 3 2 3 3 3 3" xfId="3508" xr:uid="{00000000-0005-0000-0000-0000ED7E0000}"/>
    <cellStyle name="Normal 4 3 2 3 3 3 3 2" xfId="12465" xr:uid="{00000000-0005-0000-0000-0000EE7E0000}"/>
    <cellStyle name="Normal 4 3 2 3 3 3 3 2 2" xfId="25899" xr:uid="{00000000-0005-0000-0000-0000EF7E0000}"/>
    <cellStyle name="Normal 4 3 2 3 3 3 3 2 2 2" xfId="52811" xr:uid="{00000000-0005-0000-0000-0000F07E0000}"/>
    <cellStyle name="Normal 4 3 2 3 3 3 3 2 3" xfId="39377" xr:uid="{00000000-0005-0000-0000-0000F17E0000}"/>
    <cellStyle name="Normal 4 3 2 3 3 3 3 3" xfId="7987" xr:uid="{00000000-0005-0000-0000-0000F27E0000}"/>
    <cellStyle name="Normal 4 3 2 3 3 3 3 3 2" xfId="21421" xr:uid="{00000000-0005-0000-0000-0000F37E0000}"/>
    <cellStyle name="Normal 4 3 2 3 3 3 3 3 2 2" xfId="48333" xr:uid="{00000000-0005-0000-0000-0000F47E0000}"/>
    <cellStyle name="Normal 4 3 2 3 3 3 3 3 3" xfId="34899" xr:uid="{00000000-0005-0000-0000-0000F57E0000}"/>
    <cellStyle name="Normal 4 3 2 3 3 3 3 4" xfId="16942" xr:uid="{00000000-0005-0000-0000-0000F67E0000}"/>
    <cellStyle name="Normal 4 3 2 3 3 3 3 4 2" xfId="43854" xr:uid="{00000000-0005-0000-0000-0000F77E0000}"/>
    <cellStyle name="Normal 4 3 2 3 3 3 3 5" xfId="30420" xr:uid="{00000000-0005-0000-0000-0000F87E0000}"/>
    <cellStyle name="Normal 4 3 2 3 3 3 4" xfId="10228" xr:uid="{00000000-0005-0000-0000-0000F97E0000}"/>
    <cellStyle name="Normal 4 3 2 3 3 3 4 2" xfId="23662" xr:uid="{00000000-0005-0000-0000-0000FA7E0000}"/>
    <cellStyle name="Normal 4 3 2 3 3 3 4 2 2" xfId="50574" xr:uid="{00000000-0005-0000-0000-0000FB7E0000}"/>
    <cellStyle name="Normal 4 3 2 3 3 3 4 3" xfId="37140" xr:uid="{00000000-0005-0000-0000-0000FC7E0000}"/>
    <cellStyle name="Normal 4 3 2 3 3 3 5" xfId="5750" xr:uid="{00000000-0005-0000-0000-0000FD7E0000}"/>
    <cellStyle name="Normal 4 3 2 3 3 3 5 2" xfId="19184" xr:uid="{00000000-0005-0000-0000-0000FE7E0000}"/>
    <cellStyle name="Normal 4 3 2 3 3 3 5 2 2" xfId="46096" xr:uid="{00000000-0005-0000-0000-0000FF7E0000}"/>
    <cellStyle name="Normal 4 3 2 3 3 3 5 3" xfId="32662" xr:uid="{00000000-0005-0000-0000-0000007F0000}"/>
    <cellStyle name="Normal 4 3 2 3 3 3 6" xfId="14705" xr:uid="{00000000-0005-0000-0000-0000017F0000}"/>
    <cellStyle name="Normal 4 3 2 3 3 3 6 2" xfId="41617" xr:uid="{00000000-0005-0000-0000-0000027F0000}"/>
    <cellStyle name="Normal 4 3 2 3 3 3 7" xfId="28183" xr:uid="{00000000-0005-0000-0000-0000037F0000}"/>
    <cellStyle name="Normal 4 3 2 3 3 4" xfId="1494" xr:uid="{00000000-0005-0000-0000-0000047F0000}"/>
    <cellStyle name="Normal 4 3 2 3 3 4 2" xfId="2612" xr:uid="{00000000-0005-0000-0000-0000057F0000}"/>
    <cellStyle name="Normal 4 3 2 3 3 4 2 2" xfId="4849" xr:uid="{00000000-0005-0000-0000-0000067F0000}"/>
    <cellStyle name="Normal 4 3 2 3 3 4 2 2 2" xfId="13806" xr:uid="{00000000-0005-0000-0000-0000077F0000}"/>
    <cellStyle name="Normal 4 3 2 3 3 4 2 2 2 2" xfId="27240" xr:uid="{00000000-0005-0000-0000-0000087F0000}"/>
    <cellStyle name="Normal 4 3 2 3 3 4 2 2 2 2 2" xfId="54152" xr:uid="{00000000-0005-0000-0000-0000097F0000}"/>
    <cellStyle name="Normal 4 3 2 3 3 4 2 2 2 3" xfId="40718" xr:uid="{00000000-0005-0000-0000-00000A7F0000}"/>
    <cellStyle name="Normal 4 3 2 3 3 4 2 2 3" xfId="9328" xr:uid="{00000000-0005-0000-0000-00000B7F0000}"/>
    <cellStyle name="Normal 4 3 2 3 3 4 2 2 3 2" xfId="22762" xr:uid="{00000000-0005-0000-0000-00000C7F0000}"/>
    <cellStyle name="Normal 4 3 2 3 3 4 2 2 3 2 2" xfId="49674" xr:uid="{00000000-0005-0000-0000-00000D7F0000}"/>
    <cellStyle name="Normal 4 3 2 3 3 4 2 2 3 3" xfId="36240" xr:uid="{00000000-0005-0000-0000-00000E7F0000}"/>
    <cellStyle name="Normal 4 3 2 3 3 4 2 2 4" xfId="18283" xr:uid="{00000000-0005-0000-0000-00000F7F0000}"/>
    <cellStyle name="Normal 4 3 2 3 3 4 2 2 4 2" xfId="45195" xr:uid="{00000000-0005-0000-0000-0000107F0000}"/>
    <cellStyle name="Normal 4 3 2 3 3 4 2 2 5" xfId="31761" xr:uid="{00000000-0005-0000-0000-0000117F0000}"/>
    <cellStyle name="Normal 4 3 2 3 3 4 2 3" xfId="11569" xr:uid="{00000000-0005-0000-0000-0000127F0000}"/>
    <cellStyle name="Normal 4 3 2 3 3 4 2 3 2" xfId="25003" xr:uid="{00000000-0005-0000-0000-0000137F0000}"/>
    <cellStyle name="Normal 4 3 2 3 3 4 2 3 2 2" xfId="51915" xr:uid="{00000000-0005-0000-0000-0000147F0000}"/>
    <cellStyle name="Normal 4 3 2 3 3 4 2 3 3" xfId="38481" xr:uid="{00000000-0005-0000-0000-0000157F0000}"/>
    <cellStyle name="Normal 4 3 2 3 3 4 2 4" xfId="7091" xr:uid="{00000000-0005-0000-0000-0000167F0000}"/>
    <cellStyle name="Normal 4 3 2 3 3 4 2 4 2" xfId="20525" xr:uid="{00000000-0005-0000-0000-0000177F0000}"/>
    <cellStyle name="Normal 4 3 2 3 3 4 2 4 2 2" xfId="47437" xr:uid="{00000000-0005-0000-0000-0000187F0000}"/>
    <cellStyle name="Normal 4 3 2 3 3 4 2 4 3" xfId="34003" xr:uid="{00000000-0005-0000-0000-0000197F0000}"/>
    <cellStyle name="Normal 4 3 2 3 3 4 2 5" xfId="16046" xr:uid="{00000000-0005-0000-0000-00001A7F0000}"/>
    <cellStyle name="Normal 4 3 2 3 3 4 2 5 2" xfId="42958" xr:uid="{00000000-0005-0000-0000-00001B7F0000}"/>
    <cellStyle name="Normal 4 3 2 3 3 4 2 6" xfId="29524" xr:uid="{00000000-0005-0000-0000-00001C7F0000}"/>
    <cellStyle name="Normal 4 3 2 3 3 4 3" xfId="3731" xr:uid="{00000000-0005-0000-0000-00001D7F0000}"/>
    <cellStyle name="Normal 4 3 2 3 3 4 3 2" xfId="12688" xr:uid="{00000000-0005-0000-0000-00001E7F0000}"/>
    <cellStyle name="Normal 4 3 2 3 3 4 3 2 2" xfId="26122" xr:uid="{00000000-0005-0000-0000-00001F7F0000}"/>
    <cellStyle name="Normal 4 3 2 3 3 4 3 2 2 2" xfId="53034" xr:uid="{00000000-0005-0000-0000-0000207F0000}"/>
    <cellStyle name="Normal 4 3 2 3 3 4 3 2 3" xfId="39600" xr:uid="{00000000-0005-0000-0000-0000217F0000}"/>
    <cellStyle name="Normal 4 3 2 3 3 4 3 3" xfId="8210" xr:uid="{00000000-0005-0000-0000-0000227F0000}"/>
    <cellStyle name="Normal 4 3 2 3 3 4 3 3 2" xfId="21644" xr:uid="{00000000-0005-0000-0000-0000237F0000}"/>
    <cellStyle name="Normal 4 3 2 3 3 4 3 3 2 2" xfId="48556" xr:uid="{00000000-0005-0000-0000-0000247F0000}"/>
    <cellStyle name="Normal 4 3 2 3 3 4 3 3 3" xfId="35122" xr:uid="{00000000-0005-0000-0000-0000257F0000}"/>
    <cellStyle name="Normal 4 3 2 3 3 4 3 4" xfId="17165" xr:uid="{00000000-0005-0000-0000-0000267F0000}"/>
    <cellStyle name="Normal 4 3 2 3 3 4 3 4 2" xfId="44077" xr:uid="{00000000-0005-0000-0000-0000277F0000}"/>
    <cellStyle name="Normal 4 3 2 3 3 4 3 5" xfId="30643" xr:uid="{00000000-0005-0000-0000-0000287F0000}"/>
    <cellStyle name="Normal 4 3 2 3 3 4 4" xfId="10451" xr:uid="{00000000-0005-0000-0000-0000297F0000}"/>
    <cellStyle name="Normal 4 3 2 3 3 4 4 2" xfId="23885" xr:uid="{00000000-0005-0000-0000-00002A7F0000}"/>
    <cellStyle name="Normal 4 3 2 3 3 4 4 2 2" xfId="50797" xr:uid="{00000000-0005-0000-0000-00002B7F0000}"/>
    <cellStyle name="Normal 4 3 2 3 3 4 4 3" xfId="37363" xr:uid="{00000000-0005-0000-0000-00002C7F0000}"/>
    <cellStyle name="Normal 4 3 2 3 3 4 5" xfId="5973" xr:uid="{00000000-0005-0000-0000-00002D7F0000}"/>
    <cellStyle name="Normal 4 3 2 3 3 4 5 2" xfId="19407" xr:uid="{00000000-0005-0000-0000-00002E7F0000}"/>
    <cellStyle name="Normal 4 3 2 3 3 4 5 2 2" xfId="46319" xr:uid="{00000000-0005-0000-0000-00002F7F0000}"/>
    <cellStyle name="Normal 4 3 2 3 3 4 5 3" xfId="32885" xr:uid="{00000000-0005-0000-0000-0000307F0000}"/>
    <cellStyle name="Normal 4 3 2 3 3 4 6" xfId="14928" xr:uid="{00000000-0005-0000-0000-0000317F0000}"/>
    <cellStyle name="Normal 4 3 2 3 3 4 6 2" xfId="41840" xr:uid="{00000000-0005-0000-0000-0000327F0000}"/>
    <cellStyle name="Normal 4 3 2 3 3 4 7" xfId="28406" xr:uid="{00000000-0005-0000-0000-0000337F0000}"/>
    <cellStyle name="Normal 4 3 2 3 3 5" xfId="1942" xr:uid="{00000000-0005-0000-0000-0000347F0000}"/>
    <cellStyle name="Normal 4 3 2 3 3 5 2" xfId="4179" xr:uid="{00000000-0005-0000-0000-0000357F0000}"/>
    <cellStyle name="Normal 4 3 2 3 3 5 2 2" xfId="13136" xr:uid="{00000000-0005-0000-0000-0000367F0000}"/>
    <cellStyle name="Normal 4 3 2 3 3 5 2 2 2" xfId="26570" xr:uid="{00000000-0005-0000-0000-0000377F0000}"/>
    <cellStyle name="Normal 4 3 2 3 3 5 2 2 2 2" xfId="53482" xr:uid="{00000000-0005-0000-0000-0000387F0000}"/>
    <cellStyle name="Normal 4 3 2 3 3 5 2 2 3" xfId="40048" xr:uid="{00000000-0005-0000-0000-0000397F0000}"/>
    <cellStyle name="Normal 4 3 2 3 3 5 2 3" xfId="8658" xr:uid="{00000000-0005-0000-0000-00003A7F0000}"/>
    <cellStyle name="Normal 4 3 2 3 3 5 2 3 2" xfId="22092" xr:uid="{00000000-0005-0000-0000-00003B7F0000}"/>
    <cellStyle name="Normal 4 3 2 3 3 5 2 3 2 2" xfId="49004" xr:uid="{00000000-0005-0000-0000-00003C7F0000}"/>
    <cellStyle name="Normal 4 3 2 3 3 5 2 3 3" xfId="35570" xr:uid="{00000000-0005-0000-0000-00003D7F0000}"/>
    <cellStyle name="Normal 4 3 2 3 3 5 2 4" xfId="17613" xr:uid="{00000000-0005-0000-0000-00003E7F0000}"/>
    <cellStyle name="Normal 4 3 2 3 3 5 2 4 2" xfId="44525" xr:uid="{00000000-0005-0000-0000-00003F7F0000}"/>
    <cellStyle name="Normal 4 3 2 3 3 5 2 5" xfId="31091" xr:uid="{00000000-0005-0000-0000-0000407F0000}"/>
    <cellStyle name="Normal 4 3 2 3 3 5 3" xfId="10899" xr:uid="{00000000-0005-0000-0000-0000417F0000}"/>
    <cellStyle name="Normal 4 3 2 3 3 5 3 2" xfId="24333" xr:uid="{00000000-0005-0000-0000-0000427F0000}"/>
    <cellStyle name="Normal 4 3 2 3 3 5 3 2 2" xfId="51245" xr:uid="{00000000-0005-0000-0000-0000437F0000}"/>
    <cellStyle name="Normal 4 3 2 3 3 5 3 3" xfId="37811" xr:uid="{00000000-0005-0000-0000-0000447F0000}"/>
    <cellStyle name="Normal 4 3 2 3 3 5 4" xfId="6421" xr:uid="{00000000-0005-0000-0000-0000457F0000}"/>
    <cellStyle name="Normal 4 3 2 3 3 5 4 2" xfId="19855" xr:uid="{00000000-0005-0000-0000-0000467F0000}"/>
    <cellStyle name="Normal 4 3 2 3 3 5 4 2 2" xfId="46767" xr:uid="{00000000-0005-0000-0000-0000477F0000}"/>
    <cellStyle name="Normal 4 3 2 3 3 5 4 3" xfId="33333" xr:uid="{00000000-0005-0000-0000-0000487F0000}"/>
    <cellStyle name="Normal 4 3 2 3 3 5 5" xfId="15376" xr:uid="{00000000-0005-0000-0000-0000497F0000}"/>
    <cellStyle name="Normal 4 3 2 3 3 5 5 2" xfId="42288" xr:uid="{00000000-0005-0000-0000-00004A7F0000}"/>
    <cellStyle name="Normal 4 3 2 3 3 5 6" xfId="28854" xr:uid="{00000000-0005-0000-0000-00004B7F0000}"/>
    <cellStyle name="Normal 4 3 2 3 3 6" xfId="3061" xr:uid="{00000000-0005-0000-0000-00004C7F0000}"/>
    <cellStyle name="Normal 4 3 2 3 3 6 2" xfId="12018" xr:uid="{00000000-0005-0000-0000-00004D7F0000}"/>
    <cellStyle name="Normal 4 3 2 3 3 6 2 2" xfId="25452" xr:uid="{00000000-0005-0000-0000-00004E7F0000}"/>
    <cellStyle name="Normal 4 3 2 3 3 6 2 2 2" xfId="52364" xr:uid="{00000000-0005-0000-0000-00004F7F0000}"/>
    <cellStyle name="Normal 4 3 2 3 3 6 2 3" xfId="38930" xr:uid="{00000000-0005-0000-0000-0000507F0000}"/>
    <cellStyle name="Normal 4 3 2 3 3 6 3" xfId="7540" xr:uid="{00000000-0005-0000-0000-0000517F0000}"/>
    <cellStyle name="Normal 4 3 2 3 3 6 3 2" xfId="20974" xr:uid="{00000000-0005-0000-0000-0000527F0000}"/>
    <cellStyle name="Normal 4 3 2 3 3 6 3 2 2" xfId="47886" xr:uid="{00000000-0005-0000-0000-0000537F0000}"/>
    <cellStyle name="Normal 4 3 2 3 3 6 3 3" xfId="34452" xr:uid="{00000000-0005-0000-0000-0000547F0000}"/>
    <cellStyle name="Normal 4 3 2 3 3 6 4" xfId="16495" xr:uid="{00000000-0005-0000-0000-0000557F0000}"/>
    <cellStyle name="Normal 4 3 2 3 3 6 4 2" xfId="43407" xr:uid="{00000000-0005-0000-0000-0000567F0000}"/>
    <cellStyle name="Normal 4 3 2 3 3 6 5" xfId="29973" xr:uid="{00000000-0005-0000-0000-0000577F0000}"/>
    <cellStyle name="Normal 4 3 2 3 3 7" xfId="9781" xr:uid="{00000000-0005-0000-0000-0000587F0000}"/>
    <cellStyle name="Normal 4 3 2 3 3 7 2" xfId="23215" xr:uid="{00000000-0005-0000-0000-0000597F0000}"/>
    <cellStyle name="Normal 4 3 2 3 3 7 2 2" xfId="50127" xr:uid="{00000000-0005-0000-0000-00005A7F0000}"/>
    <cellStyle name="Normal 4 3 2 3 3 7 3" xfId="36693" xr:uid="{00000000-0005-0000-0000-00005B7F0000}"/>
    <cellStyle name="Normal 4 3 2 3 3 8" xfId="5303" xr:uid="{00000000-0005-0000-0000-00005C7F0000}"/>
    <cellStyle name="Normal 4 3 2 3 3 8 2" xfId="18737" xr:uid="{00000000-0005-0000-0000-00005D7F0000}"/>
    <cellStyle name="Normal 4 3 2 3 3 8 2 2" xfId="45649" xr:uid="{00000000-0005-0000-0000-00005E7F0000}"/>
    <cellStyle name="Normal 4 3 2 3 3 8 3" xfId="32215" xr:uid="{00000000-0005-0000-0000-00005F7F0000}"/>
    <cellStyle name="Normal 4 3 2 3 3 9" xfId="14258" xr:uid="{00000000-0005-0000-0000-0000607F0000}"/>
    <cellStyle name="Normal 4 3 2 3 3 9 2" xfId="41170" xr:uid="{00000000-0005-0000-0000-0000617F0000}"/>
    <cellStyle name="Normal 4 3 2 3 4" xfId="974" xr:uid="{00000000-0005-0000-0000-0000627F0000}"/>
    <cellStyle name="Normal 4 3 2 3 4 2" xfId="1645" xr:uid="{00000000-0005-0000-0000-0000637F0000}"/>
    <cellStyle name="Normal 4 3 2 3 4 2 2" xfId="2763" xr:uid="{00000000-0005-0000-0000-0000647F0000}"/>
    <cellStyle name="Normal 4 3 2 3 4 2 2 2" xfId="5000" xr:uid="{00000000-0005-0000-0000-0000657F0000}"/>
    <cellStyle name="Normal 4 3 2 3 4 2 2 2 2" xfId="13957" xr:uid="{00000000-0005-0000-0000-0000667F0000}"/>
    <cellStyle name="Normal 4 3 2 3 4 2 2 2 2 2" xfId="27391" xr:uid="{00000000-0005-0000-0000-0000677F0000}"/>
    <cellStyle name="Normal 4 3 2 3 4 2 2 2 2 2 2" xfId="54303" xr:uid="{00000000-0005-0000-0000-0000687F0000}"/>
    <cellStyle name="Normal 4 3 2 3 4 2 2 2 2 3" xfId="40869" xr:uid="{00000000-0005-0000-0000-0000697F0000}"/>
    <cellStyle name="Normal 4 3 2 3 4 2 2 2 3" xfId="9479" xr:uid="{00000000-0005-0000-0000-00006A7F0000}"/>
    <cellStyle name="Normal 4 3 2 3 4 2 2 2 3 2" xfId="22913" xr:uid="{00000000-0005-0000-0000-00006B7F0000}"/>
    <cellStyle name="Normal 4 3 2 3 4 2 2 2 3 2 2" xfId="49825" xr:uid="{00000000-0005-0000-0000-00006C7F0000}"/>
    <cellStyle name="Normal 4 3 2 3 4 2 2 2 3 3" xfId="36391" xr:uid="{00000000-0005-0000-0000-00006D7F0000}"/>
    <cellStyle name="Normal 4 3 2 3 4 2 2 2 4" xfId="18434" xr:uid="{00000000-0005-0000-0000-00006E7F0000}"/>
    <cellStyle name="Normal 4 3 2 3 4 2 2 2 4 2" xfId="45346" xr:uid="{00000000-0005-0000-0000-00006F7F0000}"/>
    <cellStyle name="Normal 4 3 2 3 4 2 2 2 5" xfId="31912" xr:uid="{00000000-0005-0000-0000-0000707F0000}"/>
    <cellStyle name="Normal 4 3 2 3 4 2 2 3" xfId="11720" xr:uid="{00000000-0005-0000-0000-0000717F0000}"/>
    <cellStyle name="Normal 4 3 2 3 4 2 2 3 2" xfId="25154" xr:uid="{00000000-0005-0000-0000-0000727F0000}"/>
    <cellStyle name="Normal 4 3 2 3 4 2 2 3 2 2" xfId="52066" xr:uid="{00000000-0005-0000-0000-0000737F0000}"/>
    <cellStyle name="Normal 4 3 2 3 4 2 2 3 3" xfId="38632" xr:uid="{00000000-0005-0000-0000-0000747F0000}"/>
    <cellStyle name="Normal 4 3 2 3 4 2 2 4" xfId="7242" xr:uid="{00000000-0005-0000-0000-0000757F0000}"/>
    <cellStyle name="Normal 4 3 2 3 4 2 2 4 2" xfId="20676" xr:uid="{00000000-0005-0000-0000-0000767F0000}"/>
    <cellStyle name="Normal 4 3 2 3 4 2 2 4 2 2" xfId="47588" xr:uid="{00000000-0005-0000-0000-0000777F0000}"/>
    <cellStyle name="Normal 4 3 2 3 4 2 2 4 3" xfId="34154" xr:uid="{00000000-0005-0000-0000-0000787F0000}"/>
    <cellStyle name="Normal 4 3 2 3 4 2 2 5" xfId="16197" xr:uid="{00000000-0005-0000-0000-0000797F0000}"/>
    <cellStyle name="Normal 4 3 2 3 4 2 2 5 2" xfId="43109" xr:uid="{00000000-0005-0000-0000-00007A7F0000}"/>
    <cellStyle name="Normal 4 3 2 3 4 2 2 6" xfId="29675" xr:uid="{00000000-0005-0000-0000-00007B7F0000}"/>
    <cellStyle name="Normal 4 3 2 3 4 2 3" xfId="3882" xr:uid="{00000000-0005-0000-0000-00007C7F0000}"/>
    <cellStyle name="Normal 4 3 2 3 4 2 3 2" xfId="12839" xr:uid="{00000000-0005-0000-0000-00007D7F0000}"/>
    <cellStyle name="Normal 4 3 2 3 4 2 3 2 2" xfId="26273" xr:uid="{00000000-0005-0000-0000-00007E7F0000}"/>
    <cellStyle name="Normal 4 3 2 3 4 2 3 2 2 2" xfId="53185" xr:uid="{00000000-0005-0000-0000-00007F7F0000}"/>
    <cellStyle name="Normal 4 3 2 3 4 2 3 2 3" xfId="39751" xr:uid="{00000000-0005-0000-0000-0000807F0000}"/>
    <cellStyle name="Normal 4 3 2 3 4 2 3 3" xfId="8361" xr:uid="{00000000-0005-0000-0000-0000817F0000}"/>
    <cellStyle name="Normal 4 3 2 3 4 2 3 3 2" xfId="21795" xr:uid="{00000000-0005-0000-0000-0000827F0000}"/>
    <cellStyle name="Normal 4 3 2 3 4 2 3 3 2 2" xfId="48707" xr:uid="{00000000-0005-0000-0000-0000837F0000}"/>
    <cellStyle name="Normal 4 3 2 3 4 2 3 3 3" xfId="35273" xr:uid="{00000000-0005-0000-0000-0000847F0000}"/>
    <cellStyle name="Normal 4 3 2 3 4 2 3 4" xfId="17316" xr:uid="{00000000-0005-0000-0000-0000857F0000}"/>
    <cellStyle name="Normal 4 3 2 3 4 2 3 4 2" xfId="44228" xr:uid="{00000000-0005-0000-0000-0000867F0000}"/>
    <cellStyle name="Normal 4 3 2 3 4 2 3 5" xfId="30794" xr:uid="{00000000-0005-0000-0000-0000877F0000}"/>
    <cellStyle name="Normal 4 3 2 3 4 2 4" xfId="10602" xr:uid="{00000000-0005-0000-0000-0000887F0000}"/>
    <cellStyle name="Normal 4 3 2 3 4 2 4 2" xfId="24036" xr:uid="{00000000-0005-0000-0000-0000897F0000}"/>
    <cellStyle name="Normal 4 3 2 3 4 2 4 2 2" xfId="50948" xr:uid="{00000000-0005-0000-0000-00008A7F0000}"/>
    <cellStyle name="Normal 4 3 2 3 4 2 4 3" xfId="37514" xr:uid="{00000000-0005-0000-0000-00008B7F0000}"/>
    <cellStyle name="Normal 4 3 2 3 4 2 5" xfId="6124" xr:uid="{00000000-0005-0000-0000-00008C7F0000}"/>
    <cellStyle name="Normal 4 3 2 3 4 2 5 2" xfId="19558" xr:uid="{00000000-0005-0000-0000-00008D7F0000}"/>
    <cellStyle name="Normal 4 3 2 3 4 2 5 2 2" xfId="46470" xr:uid="{00000000-0005-0000-0000-00008E7F0000}"/>
    <cellStyle name="Normal 4 3 2 3 4 2 5 3" xfId="33036" xr:uid="{00000000-0005-0000-0000-00008F7F0000}"/>
    <cellStyle name="Normal 4 3 2 3 4 2 6" xfId="15079" xr:uid="{00000000-0005-0000-0000-0000907F0000}"/>
    <cellStyle name="Normal 4 3 2 3 4 2 6 2" xfId="41991" xr:uid="{00000000-0005-0000-0000-0000917F0000}"/>
    <cellStyle name="Normal 4 3 2 3 4 2 7" xfId="28557" xr:uid="{00000000-0005-0000-0000-0000927F0000}"/>
    <cellStyle name="Normal 4 3 2 3 4 3" xfId="2093" xr:uid="{00000000-0005-0000-0000-0000937F0000}"/>
    <cellStyle name="Normal 4 3 2 3 4 3 2" xfId="4330" xr:uid="{00000000-0005-0000-0000-0000947F0000}"/>
    <cellStyle name="Normal 4 3 2 3 4 3 2 2" xfId="13287" xr:uid="{00000000-0005-0000-0000-0000957F0000}"/>
    <cellStyle name="Normal 4 3 2 3 4 3 2 2 2" xfId="26721" xr:uid="{00000000-0005-0000-0000-0000967F0000}"/>
    <cellStyle name="Normal 4 3 2 3 4 3 2 2 2 2" xfId="53633" xr:uid="{00000000-0005-0000-0000-0000977F0000}"/>
    <cellStyle name="Normal 4 3 2 3 4 3 2 2 3" xfId="40199" xr:uid="{00000000-0005-0000-0000-0000987F0000}"/>
    <cellStyle name="Normal 4 3 2 3 4 3 2 3" xfId="8809" xr:uid="{00000000-0005-0000-0000-0000997F0000}"/>
    <cellStyle name="Normal 4 3 2 3 4 3 2 3 2" xfId="22243" xr:uid="{00000000-0005-0000-0000-00009A7F0000}"/>
    <cellStyle name="Normal 4 3 2 3 4 3 2 3 2 2" xfId="49155" xr:uid="{00000000-0005-0000-0000-00009B7F0000}"/>
    <cellStyle name="Normal 4 3 2 3 4 3 2 3 3" xfId="35721" xr:uid="{00000000-0005-0000-0000-00009C7F0000}"/>
    <cellStyle name="Normal 4 3 2 3 4 3 2 4" xfId="17764" xr:uid="{00000000-0005-0000-0000-00009D7F0000}"/>
    <cellStyle name="Normal 4 3 2 3 4 3 2 4 2" xfId="44676" xr:uid="{00000000-0005-0000-0000-00009E7F0000}"/>
    <cellStyle name="Normal 4 3 2 3 4 3 2 5" xfId="31242" xr:uid="{00000000-0005-0000-0000-00009F7F0000}"/>
    <cellStyle name="Normal 4 3 2 3 4 3 3" xfId="11050" xr:uid="{00000000-0005-0000-0000-0000A07F0000}"/>
    <cellStyle name="Normal 4 3 2 3 4 3 3 2" xfId="24484" xr:uid="{00000000-0005-0000-0000-0000A17F0000}"/>
    <cellStyle name="Normal 4 3 2 3 4 3 3 2 2" xfId="51396" xr:uid="{00000000-0005-0000-0000-0000A27F0000}"/>
    <cellStyle name="Normal 4 3 2 3 4 3 3 3" xfId="37962" xr:uid="{00000000-0005-0000-0000-0000A37F0000}"/>
    <cellStyle name="Normal 4 3 2 3 4 3 4" xfId="6572" xr:uid="{00000000-0005-0000-0000-0000A47F0000}"/>
    <cellStyle name="Normal 4 3 2 3 4 3 4 2" xfId="20006" xr:uid="{00000000-0005-0000-0000-0000A57F0000}"/>
    <cellStyle name="Normal 4 3 2 3 4 3 4 2 2" xfId="46918" xr:uid="{00000000-0005-0000-0000-0000A67F0000}"/>
    <cellStyle name="Normal 4 3 2 3 4 3 4 3" xfId="33484" xr:uid="{00000000-0005-0000-0000-0000A77F0000}"/>
    <cellStyle name="Normal 4 3 2 3 4 3 5" xfId="15527" xr:uid="{00000000-0005-0000-0000-0000A87F0000}"/>
    <cellStyle name="Normal 4 3 2 3 4 3 5 2" xfId="42439" xr:uid="{00000000-0005-0000-0000-0000A97F0000}"/>
    <cellStyle name="Normal 4 3 2 3 4 3 6" xfId="29005" xr:uid="{00000000-0005-0000-0000-0000AA7F0000}"/>
    <cellStyle name="Normal 4 3 2 3 4 4" xfId="3212" xr:uid="{00000000-0005-0000-0000-0000AB7F0000}"/>
    <cellStyle name="Normal 4 3 2 3 4 4 2" xfId="12169" xr:uid="{00000000-0005-0000-0000-0000AC7F0000}"/>
    <cellStyle name="Normal 4 3 2 3 4 4 2 2" xfId="25603" xr:uid="{00000000-0005-0000-0000-0000AD7F0000}"/>
    <cellStyle name="Normal 4 3 2 3 4 4 2 2 2" xfId="52515" xr:uid="{00000000-0005-0000-0000-0000AE7F0000}"/>
    <cellStyle name="Normal 4 3 2 3 4 4 2 3" xfId="39081" xr:uid="{00000000-0005-0000-0000-0000AF7F0000}"/>
    <cellStyle name="Normal 4 3 2 3 4 4 3" xfId="7691" xr:uid="{00000000-0005-0000-0000-0000B07F0000}"/>
    <cellStyle name="Normal 4 3 2 3 4 4 3 2" xfId="21125" xr:uid="{00000000-0005-0000-0000-0000B17F0000}"/>
    <cellStyle name="Normal 4 3 2 3 4 4 3 2 2" xfId="48037" xr:uid="{00000000-0005-0000-0000-0000B27F0000}"/>
    <cellStyle name="Normal 4 3 2 3 4 4 3 3" xfId="34603" xr:uid="{00000000-0005-0000-0000-0000B37F0000}"/>
    <cellStyle name="Normal 4 3 2 3 4 4 4" xfId="16646" xr:uid="{00000000-0005-0000-0000-0000B47F0000}"/>
    <cellStyle name="Normal 4 3 2 3 4 4 4 2" xfId="43558" xr:uid="{00000000-0005-0000-0000-0000B57F0000}"/>
    <cellStyle name="Normal 4 3 2 3 4 4 5" xfId="30124" xr:uid="{00000000-0005-0000-0000-0000B67F0000}"/>
    <cellStyle name="Normal 4 3 2 3 4 5" xfId="9932" xr:uid="{00000000-0005-0000-0000-0000B77F0000}"/>
    <cellStyle name="Normal 4 3 2 3 4 5 2" xfId="23366" xr:uid="{00000000-0005-0000-0000-0000B87F0000}"/>
    <cellStyle name="Normal 4 3 2 3 4 5 2 2" xfId="50278" xr:uid="{00000000-0005-0000-0000-0000B97F0000}"/>
    <cellStyle name="Normal 4 3 2 3 4 5 3" xfId="36844" xr:uid="{00000000-0005-0000-0000-0000BA7F0000}"/>
    <cellStyle name="Normal 4 3 2 3 4 6" xfId="5454" xr:uid="{00000000-0005-0000-0000-0000BB7F0000}"/>
    <cellStyle name="Normal 4 3 2 3 4 6 2" xfId="18888" xr:uid="{00000000-0005-0000-0000-0000BC7F0000}"/>
    <cellStyle name="Normal 4 3 2 3 4 6 2 2" xfId="45800" xr:uid="{00000000-0005-0000-0000-0000BD7F0000}"/>
    <cellStyle name="Normal 4 3 2 3 4 6 3" xfId="32366" xr:uid="{00000000-0005-0000-0000-0000BE7F0000}"/>
    <cellStyle name="Normal 4 3 2 3 4 7" xfId="14409" xr:uid="{00000000-0005-0000-0000-0000BF7F0000}"/>
    <cellStyle name="Normal 4 3 2 3 4 7 2" xfId="41321" xr:uid="{00000000-0005-0000-0000-0000C07F0000}"/>
    <cellStyle name="Normal 4 3 2 3 4 8" xfId="27887" xr:uid="{00000000-0005-0000-0000-0000C17F0000}"/>
    <cellStyle name="Normal 4 3 2 3 5" xfId="1199" xr:uid="{00000000-0005-0000-0000-0000C27F0000}"/>
    <cellStyle name="Normal 4 3 2 3 5 2" xfId="2317" xr:uid="{00000000-0005-0000-0000-0000C37F0000}"/>
    <cellStyle name="Normal 4 3 2 3 5 2 2" xfId="4554" xr:uid="{00000000-0005-0000-0000-0000C47F0000}"/>
    <cellStyle name="Normal 4 3 2 3 5 2 2 2" xfId="13511" xr:uid="{00000000-0005-0000-0000-0000C57F0000}"/>
    <cellStyle name="Normal 4 3 2 3 5 2 2 2 2" xfId="26945" xr:uid="{00000000-0005-0000-0000-0000C67F0000}"/>
    <cellStyle name="Normal 4 3 2 3 5 2 2 2 2 2" xfId="53857" xr:uid="{00000000-0005-0000-0000-0000C77F0000}"/>
    <cellStyle name="Normal 4 3 2 3 5 2 2 2 3" xfId="40423" xr:uid="{00000000-0005-0000-0000-0000C87F0000}"/>
    <cellStyle name="Normal 4 3 2 3 5 2 2 3" xfId="9033" xr:uid="{00000000-0005-0000-0000-0000C97F0000}"/>
    <cellStyle name="Normal 4 3 2 3 5 2 2 3 2" xfId="22467" xr:uid="{00000000-0005-0000-0000-0000CA7F0000}"/>
    <cellStyle name="Normal 4 3 2 3 5 2 2 3 2 2" xfId="49379" xr:uid="{00000000-0005-0000-0000-0000CB7F0000}"/>
    <cellStyle name="Normal 4 3 2 3 5 2 2 3 3" xfId="35945" xr:uid="{00000000-0005-0000-0000-0000CC7F0000}"/>
    <cellStyle name="Normal 4 3 2 3 5 2 2 4" xfId="17988" xr:uid="{00000000-0005-0000-0000-0000CD7F0000}"/>
    <cellStyle name="Normal 4 3 2 3 5 2 2 4 2" xfId="44900" xr:uid="{00000000-0005-0000-0000-0000CE7F0000}"/>
    <cellStyle name="Normal 4 3 2 3 5 2 2 5" xfId="31466" xr:uid="{00000000-0005-0000-0000-0000CF7F0000}"/>
    <cellStyle name="Normal 4 3 2 3 5 2 3" xfId="11274" xr:uid="{00000000-0005-0000-0000-0000D07F0000}"/>
    <cellStyle name="Normal 4 3 2 3 5 2 3 2" xfId="24708" xr:uid="{00000000-0005-0000-0000-0000D17F0000}"/>
    <cellStyle name="Normal 4 3 2 3 5 2 3 2 2" xfId="51620" xr:uid="{00000000-0005-0000-0000-0000D27F0000}"/>
    <cellStyle name="Normal 4 3 2 3 5 2 3 3" xfId="38186" xr:uid="{00000000-0005-0000-0000-0000D37F0000}"/>
    <cellStyle name="Normal 4 3 2 3 5 2 4" xfId="6796" xr:uid="{00000000-0005-0000-0000-0000D47F0000}"/>
    <cellStyle name="Normal 4 3 2 3 5 2 4 2" xfId="20230" xr:uid="{00000000-0005-0000-0000-0000D57F0000}"/>
    <cellStyle name="Normal 4 3 2 3 5 2 4 2 2" xfId="47142" xr:uid="{00000000-0005-0000-0000-0000D67F0000}"/>
    <cellStyle name="Normal 4 3 2 3 5 2 4 3" xfId="33708" xr:uid="{00000000-0005-0000-0000-0000D77F0000}"/>
    <cellStyle name="Normal 4 3 2 3 5 2 5" xfId="15751" xr:uid="{00000000-0005-0000-0000-0000D87F0000}"/>
    <cellStyle name="Normal 4 3 2 3 5 2 5 2" xfId="42663" xr:uid="{00000000-0005-0000-0000-0000D97F0000}"/>
    <cellStyle name="Normal 4 3 2 3 5 2 6" xfId="29229" xr:uid="{00000000-0005-0000-0000-0000DA7F0000}"/>
    <cellStyle name="Normal 4 3 2 3 5 3" xfId="3436" xr:uid="{00000000-0005-0000-0000-0000DB7F0000}"/>
    <cellStyle name="Normal 4 3 2 3 5 3 2" xfId="12393" xr:uid="{00000000-0005-0000-0000-0000DC7F0000}"/>
    <cellStyle name="Normal 4 3 2 3 5 3 2 2" xfId="25827" xr:uid="{00000000-0005-0000-0000-0000DD7F0000}"/>
    <cellStyle name="Normal 4 3 2 3 5 3 2 2 2" xfId="52739" xr:uid="{00000000-0005-0000-0000-0000DE7F0000}"/>
    <cellStyle name="Normal 4 3 2 3 5 3 2 3" xfId="39305" xr:uid="{00000000-0005-0000-0000-0000DF7F0000}"/>
    <cellStyle name="Normal 4 3 2 3 5 3 3" xfId="7915" xr:uid="{00000000-0005-0000-0000-0000E07F0000}"/>
    <cellStyle name="Normal 4 3 2 3 5 3 3 2" xfId="21349" xr:uid="{00000000-0005-0000-0000-0000E17F0000}"/>
    <cellStyle name="Normal 4 3 2 3 5 3 3 2 2" xfId="48261" xr:uid="{00000000-0005-0000-0000-0000E27F0000}"/>
    <cellStyle name="Normal 4 3 2 3 5 3 3 3" xfId="34827" xr:uid="{00000000-0005-0000-0000-0000E37F0000}"/>
    <cellStyle name="Normal 4 3 2 3 5 3 4" xfId="16870" xr:uid="{00000000-0005-0000-0000-0000E47F0000}"/>
    <cellStyle name="Normal 4 3 2 3 5 3 4 2" xfId="43782" xr:uid="{00000000-0005-0000-0000-0000E57F0000}"/>
    <cellStyle name="Normal 4 3 2 3 5 3 5" xfId="30348" xr:uid="{00000000-0005-0000-0000-0000E67F0000}"/>
    <cellStyle name="Normal 4 3 2 3 5 4" xfId="10156" xr:uid="{00000000-0005-0000-0000-0000E77F0000}"/>
    <cellStyle name="Normal 4 3 2 3 5 4 2" xfId="23590" xr:uid="{00000000-0005-0000-0000-0000E87F0000}"/>
    <cellStyle name="Normal 4 3 2 3 5 4 2 2" xfId="50502" xr:uid="{00000000-0005-0000-0000-0000E97F0000}"/>
    <cellStyle name="Normal 4 3 2 3 5 4 3" xfId="37068" xr:uid="{00000000-0005-0000-0000-0000EA7F0000}"/>
    <cellStyle name="Normal 4 3 2 3 5 5" xfId="5678" xr:uid="{00000000-0005-0000-0000-0000EB7F0000}"/>
    <cellStyle name="Normal 4 3 2 3 5 5 2" xfId="19112" xr:uid="{00000000-0005-0000-0000-0000EC7F0000}"/>
    <cellStyle name="Normal 4 3 2 3 5 5 2 2" xfId="46024" xr:uid="{00000000-0005-0000-0000-0000ED7F0000}"/>
    <cellStyle name="Normal 4 3 2 3 5 5 3" xfId="32590" xr:uid="{00000000-0005-0000-0000-0000EE7F0000}"/>
    <cellStyle name="Normal 4 3 2 3 5 6" xfId="14633" xr:uid="{00000000-0005-0000-0000-0000EF7F0000}"/>
    <cellStyle name="Normal 4 3 2 3 5 6 2" xfId="41545" xr:uid="{00000000-0005-0000-0000-0000F07F0000}"/>
    <cellStyle name="Normal 4 3 2 3 5 7" xfId="28111" xr:uid="{00000000-0005-0000-0000-0000F17F0000}"/>
    <cellStyle name="Normal 4 3 2 3 6" xfId="1422" xr:uid="{00000000-0005-0000-0000-0000F27F0000}"/>
    <cellStyle name="Normal 4 3 2 3 6 2" xfId="2540" xr:uid="{00000000-0005-0000-0000-0000F37F0000}"/>
    <cellStyle name="Normal 4 3 2 3 6 2 2" xfId="4777" xr:uid="{00000000-0005-0000-0000-0000F47F0000}"/>
    <cellStyle name="Normal 4 3 2 3 6 2 2 2" xfId="13734" xr:uid="{00000000-0005-0000-0000-0000F57F0000}"/>
    <cellStyle name="Normal 4 3 2 3 6 2 2 2 2" xfId="27168" xr:uid="{00000000-0005-0000-0000-0000F67F0000}"/>
    <cellStyle name="Normal 4 3 2 3 6 2 2 2 2 2" xfId="54080" xr:uid="{00000000-0005-0000-0000-0000F77F0000}"/>
    <cellStyle name="Normal 4 3 2 3 6 2 2 2 3" xfId="40646" xr:uid="{00000000-0005-0000-0000-0000F87F0000}"/>
    <cellStyle name="Normal 4 3 2 3 6 2 2 3" xfId="9256" xr:uid="{00000000-0005-0000-0000-0000F97F0000}"/>
    <cellStyle name="Normal 4 3 2 3 6 2 2 3 2" xfId="22690" xr:uid="{00000000-0005-0000-0000-0000FA7F0000}"/>
    <cellStyle name="Normal 4 3 2 3 6 2 2 3 2 2" xfId="49602" xr:uid="{00000000-0005-0000-0000-0000FB7F0000}"/>
    <cellStyle name="Normal 4 3 2 3 6 2 2 3 3" xfId="36168" xr:uid="{00000000-0005-0000-0000-0000FC7F0000}"/>
    <cellStyle name="Normal 4 3 2 3 6 2 2 4" xfId="18211" xr:uid="{00000000-0005-0000-0000-0000FD7F0000}"/>
    <cellStyle name="Normal 4 3 2 3 6 2 2 4 2" xfId="45123" xr:uid="{00000000-0005-0000-0000-0000FE7F0000}"/>
    <cellStyle name="Normal 4 3 2 3 6 2 2 5" xfId="31689" xr:uid="{00000000-0005-0000-0000-0000FF7F0000}"/>
    <cellStyle name="Normal 4 3 2 3 6 2 3" xfId="11497" xr:uid="{00000000-0005-0000-0000-000000800000}"/>
    <cellStyle name="Normal 4 3 2 3 6 2 3 2" xfId="24931" xr:uid="{00000000-0005-0000-0000-000001800000}"/>
    <cellStyle name="Normal 4 3 2 3 6 2 3 2 2" xfId="51843" xr:uid="{00000000-0005-0000-0000-000002800000}"/>
    <cellStyle name="Normal 4 3 2 3 6 2 3 3" xfId="38409" xr:uid="{00000000-0005-0000-0000-000003800000}"/>
    <cellStyle name="Normal 4 3 2 3 6 2 4" xfId="7019" xr:uid="{00000000-0005-0000-0000-000004800000}"/>
    <cellStyle name="Normal 4 3 2 3 6 2 4 2" xfId="20453" xr:uid="{00000000-0005-0000-0000-000005800000}"/>
    <cellStyle name="Normal 4 3 2 3 6 2 4 2 2" xfId="47365" xr:uid="{00000000-0005-0000-0000-000006800000}"/>
    <cellStyle name="Normal 4 3 2 3 6 2 4 3" xfId="33931" xr:uid="{00000000-0005-0000-0000-000007800000}"/>
    <cellStyle name="Normal 4 3 2 3 6 2 5" xfId="15974" xr:uid="{00000000-0005-0000-0000-000008800000}"/>
    <cellStyle name="Normal 4 3 2 3 6 2 5 2" xfId="42886" xr:uid="{00000000-0005-0000-0000-000009800000}"/>
    <cellStyle name="Normal 4 3 2 3 6 2 6" xfId="29452" xr:uid="{00000000-0005-0000-0000-00000A800000}"/>
    <cellStyle name="Normal 4 3 2 3 6 3" xfId="3659" xr:uid="{00000000-0005-0000-0000-00000B800000}"/>
    <cellStyle name="Normal 4 3 2 3 6 3 2" xfId="12616" xr:uid="{00000000-0005-0000-0000-00000C800000}"/>
    <cellStyle name="Normal 4 3 2 3 6 3 2 2" xfId="26050" xr:uid="{00000000-0005-0000-0000-00000D800000}"/>
    <cellStyle name="Normal 4 3 2 3 6 3 2 2 2" xfId="52962" xr:uid="{00000000-0005-0000-0000-00000E800000}"/>
    <cellStyle name="Normal 4 3 2 3 6 3 2 3" xfId="39528" xr:uid="{00000000-0005-0000-0000-00000F800000}"/>
    <cellStyle name="Normal 4 3 2 3 6 3 3" xfId="8138" xr:uid="{00000000-0005-0000-0000-000010800000}"/>
    <cellStyle name="Normal 4 3 2 3 6 3 3 2" xfId="21572" xr:uid="{00000000-0005-0000-0000-000011800000}"/>
    <cellStyle name="Normal 4 3 2 3 6 3 3 2 2" xfId="48484" xr:uid="{00000000-0005-0000-0000-000012800000}"/>
    <cellStyle name="Normal 4 3 2 3 6 3 3 3" xfId="35050" xr:uid="{00000000-0005-0000-0000-000013800000}"/>
    <cellStyle name="Normal 4 3 2 3 6 3 4" xfId="17093" xr:uid="{00000000-0005-0000-0000-000014800000}"/>
    <cellStyle name="Normal 4 3 2 3 6 3 4 2" xfId="44005" xr:uid="{00000000-0005-0000-0000-000015800000}"/>
    <cellStyle name="Normal 4 3 2 3 6 3 5" xfId="30571" xr:uid="{00000000-0005-0000-0000-000016800000}"/>
    <cellStyle name="Normal 4 3 2 3 6 4" xfId="10379" xr:uid="{00000000-0005-0000-0000-000017800000}"/>
    <cellStyle name="Normal 4 3 2 3 6 4 2" xfId="23813" xr:uid="{00000000-0005-0000-0000-000018800000}"/>
    <cellStyle name="Normal 4 3 2 3 6 4 2 2" xfId="50725" xr:uid="{00000000-0005-0000-0000-000019800000}"/>
    <cellStyle name="Normal 4 3 2 3 6 4 3" xfId="37291" xr:uid="{00000000-0005-0000-0000-00001A800000}"/>
    <cellStyle name="Normal 4 3 2 3 6 5" xfId="5901" xr:uid="{00000000-0005-0000-0000-00001B800000}"/>
    <cellStyle name="Normal 4 3 2 3 6 5 2" xfId="19335" xr:uid="{00000000-0005-0000-0000-00001C800000}"/>
    <cellStyle name="Normal 4 3 2 3 6 5 2 2" xfId="46247" xr:uid="{00000000-0005-0000-0000-00001D800000}"/>
    <cellStyle name="Normal 4 3 2 3 6 5 3" xfId="32813" xr:uid="{00000000-0005-0000-0000-00001E800000}"/>
    <cellStyle name="Normal 4 3 2 3 6 6" xfId="14856" xr:uid="{00000000-0005-0000-0000-00001F800000}"/>
    <cellStyle name="Normal 4 3 2 3 6 6 2" xfId="41768" xr:uid="{00000000-0005-0000-0000-000020800000}"/>
    <cellStyle name="Normal 4 3 2 3 6 7" xfId="28334" xr:uid="{00000000-0005-0000-0000-000021800000}"/>
    <cellStyle name="Normal 4 3 2 3 7" xfId="1870" xr:uid="{00000000-0005-0000-0000-000022800000}"/>
    <cellStyle name="Normal 4 3 2 3 7 2" xfId="4107" xr:uid="{00000000-0005-0000-0000-000023800000}"/>
    <cellStyle name="Normal 4 3 2 3 7 2 2" xfId="13064" xr:uid="{00000000-0005-0000-0000-000024800000}"/>
    <cellStyle name="Normal 4 3 2 3 7 2 2 2" xfId="26498" xr:uid="{00000000-0005-0000-0000-000025800000}"/>
    <cellStyle name="Normal 4 3 2 3 7 2 2 2 2" xfId="53410" xr:uid="{00000000-0005-0000-0000-000026800000}"/>
    <cellStyle name="Normal 4 3 2 3 7 2 2 3" xfId="39976" xr:uid="{00000000-0005-0000-0000-000027800000}"/>
    <cellStyle name="Normal 4 3 2 3 7 2 3" xfId="8586" xr:uid="{00000000-0005-0000-0000-000028800000}"/>
    <cellStyle name="Normal 4 3 2 3 7 2 3 2" xfId="22020" xr:uid="{00000000-0005-0000-0000-000029800000}"/>
    <cellStyle name="Normal 4 3 2 3 7 2 3 2 2" xfId="48932" xr:uid="{00000000-0005-0000-0000-00002A800000}"/>
    <cellStyle name="Normal 4 3 2 3 7 2 3 3" xfId="35498" xr:uid="{00000000-0005-0000-0000-00002B800000}"/>
    <cellStyle name="Normal 4 3 2 3 7 2 4" xfId="17541" xr:uid="{00000000-0005-0000-0000-00002C800000}"/>
    <cellStyle name="Normal 4 3 2 3 7 2 4 2" xfId="44453" xr:uid="{00000000-0005-0000-0000-00002D800000}"/>
    <cellStyle name="Normal 4 3 2 3 7 2 5" xfId="31019" xr:uid="{00000000-0005-0000-0000-00002E800000}"/>
    <cellStyle name="Normal 4 3 2 3 7 3" xfId="10827" xr:uid="{00000000-0005-0000-0000-00002F800000}"/>
    <cellStyle name="Normal 4 3 2 3 7 3 2" xfId="24261" xr:uid="{00000000-0005-0000-0000-000030800000}"/>
    <cellStyle name="Normal 4 3 2 3 7 3 2 2" xfId="51173" xr:uid="{00000000-0005-0000-0000-000031800000}"/>
    <cellStyle name="Normal 4 3 2 3 7 3 3" xfId="37739" xr:uid="{00000000-0005-0000-0000-000032800000}"/>
    <cellStyle name="Normal 4 3 2 3 7 4" xfId="6349" xr:uid="{00000000-0005-0000-0000-000033800000}"/>
    <cellStyle name="Normal 4 3 2 3 7 4 2" xfId="19783" xr:uid="{00000000-0005-0000-0000-000034800000}"/>
    <cellStyle name="Normal 4 3 2 3 7 4 2 2" xfId="46695" xr:uid="{00000000-0005-0000-0000-000035800000}"/>
    <cellStyle name="Normal 4 3 2 3 7 4 3" xfId="33261" xr:uid="{00000000-0005-0000-0000-000036800000}"/>
    <cellStyle name="Normal 4 3 2 3 7 5" xfId="15304" xr:uid="{00000000-0005-0000-0000-000037800000}"/>
    <cellStyle name="Normal 4 3 2 3 7 5 2" xfId="42216" xr:uid="{00000000-0005-0000-0000-000038800000}"/>
    <cellStyle name="Normal 4 3 2 3 7 6" xfId="28782" xr:uid="{00000000-0005-0000-0000-000039800000}"/>
    <cellStyle name="Normal 4 3 2 3 8" xfId="2989" xr:uid="{00000000-0005-0000-0000-00003A800000}"/>
    <cellStyle name="Normal 4 3 2 3 8 2" xfId="11946" xr:uid="{00000000-0005-0000-0000-00003B800000}"/>
    <cellStyle name="Normal 4 3 2 3 8 2 2" xfId="25380" xr:uid="{00000000-0005-0000-0000-00003C800000}"/>
    <cellStyle name="Normal 4 3 2 3 8 2 2 2" xfId="52292" xr:uid="{00000000-0005-0000-0000-00003D800000}"/>
    <cellStyle name="Normal 4 3 2 3 8 2 3" xfId="38858" xr:uid="{00000000-0005-0000-0000-00003E800000}"/>
    <cellStyle name="Normal 4 3 2 3 8 3" xfId="7468" xr:uid="{00000000-0005-0000-0000-00003F800000}"/>
    <cellStyle name="Normal 4 3 2 3 8 3 2" xfId="20902" xr:uid="{00000000-0005-0000-0000-000040800000}"/>
    <cellStyle name="Normal 4 3 2 3 8 3 2 2" xfId="47814" xr:uid="{00000000-0005-0000-0000-000041800000}"/>
    <cellStyle name="Normal 4 3 2 3 8 3 3" xfId="34380" xr:uid="{00000000-0005-0000-0000-000042800000}"/>
    <cellStyle name="Normal 4 3 2 3 8 4" xfId="16423" xr:uid="{00000000-0005-0000-0000-000043800000}"/>
    <cellStyle name="Normal 4 3 2 3 8 4 2" xfId="43335" xr:uid="{00000000-0005-0000-0000-000044800000}"/>
    <cellStyle name="Normal 4 3 2 3 8 5" xfId="29901" xr:uid="{00000000-0005-0000-0000-000045800000}"/>
    <cellStyle name="Normal 4 3 2 3 9" xfId="9709" xr:uid="{00000000-0005-0000-0000-000046800000}"/>
    <cellStyle name="Normal 4 3 2 3 9 2" xfId="23143" xr:uid="{00000000-0005-0000-0000-000047800000}"/>
    <cellStyle name="Normal 4 3 2 3 9 2 2" xfId="50055" xr:uid="{00000000-0005-0000-0000-000048800000}"/>
    <cellStyle name="Normal 4 3 2 3 9 3" xfId="36621" xr:uid="{00000000-0005-0000-0000-000049800000}"/>
    <cellStyle name="Normal 4 3 2 4" xfId="805" xr:uid="{00000000-0005-0000-0000-00004A800000}"/>
    <cellStyle name="Normal 4 3 2 4 10" xfId="27763" xr:uid="{00000000-0005-0000-0000-00004B800000}"/>
    <cellStyle name="Normal 4 3 2 4 2" xfId="1073" xr:uid="{00000000-0005-0000-0000-00004C800000}"/>
    <cellStyle name="Normal 4 3 2 4 2 2" xfId="1744" xr:uid="{00000000-0005-0000-0000-00004D800000}"/>
    <cellStyle name="Normal 4 3 2 4 2 2 2" xfId="2862" xr:uid="{00000000-0005-0000-0000-00004E800000}"/>
    <cellStyle name="Normal 4 3 2 4 2 2 2 2" xfId="5099" xr:uid="{00000000-0005-0000-0000-00004F800000}"/>
    <cellStyle name="Normal 4 3 2 4 2 2 2 2 2" xfId="14056" xr:uid="{00000000-0005-0000-0000-000050800000}"/>
    <cellStyle name="Normal 4 3 2 4 2 2 2 2 2 2" xfId="27490" xr:uid="{00000000-0005-0000-0000-000051800000}"/>
    <cellStyle name="Normal 4 3 2 4 2 2 2 2 2 2 2" xfId="54402" xr:uid="{00000000-0005-0000-0000-000052800000}"/>
    <cellStyle name="Normal 4 3 2 4 2 2 2 2 2 3" xfId="40968" xr:uid="{00000000-0005-0000-0000-000053800000}"/>
    <cellStyle name="Normal 4 3 2 4 2 2 2 2 3" xfId="9578" xr:uid="{00000000-0005-0000-0000-000054800000}"/>
    <cellStyle name="Normal 4 3 2 4 2 2 2 2 3 2" xfId="23012" xr:uid="{00000000-0005-0000-0000-000055800000}"/>
    <cellStyle name="Normal 4 3 2 4 2 2 2 2 3 2 2" xfId="49924" xr:uid="{00000000-0005-0000-0000-000056800000}"/>
    <cellStyle name="Normal 4 3 2 4 2 2 2 2 3 3" xfId="36490" xr:uid="{00000000-0005-0000-0000-000057800000}"/>
    <cellStyle name="Normal 4 3 2 4 2 2 2 2 4" xfId="18533" xr:uid="{00000000-0005-0000-0000-000058800000}"/>
    <cellStyle name="Normal 4 3 2 4 2 2 2 2 4 2" xfId="45445" xr:uid="{00000000-0005-0000-0000-000059800000}"/>
    <cellStyle name="Normal 4 3 2 4 2 2 2 2 5" xfId="32011" xr:uid="{00000000-0005-0000-0000-00005A800000}"/>
    <cellStyle name="Normal 4 3 2 4 2 2 2 3" xfId="11819" xr:uid="{00000000-0005-0000-0000-00005B800000}"/>
    <cellStyle name="Normal 4 3 2 4 2 2 2 3 2" xfId="25253" xr:uid="{00000000-0005-0000-0000-00005C800000}"/>
    <cellStyle name="Normal 4 3 2 4 2 2 2 3 2 2" xfId="52165" xr:uid="{00000000-0005-0000-0000-00005D800000}"/>
    <cellStyle name="Normal 4 3 2 4 2 2 2 3 3" xfId="38731" xr:uid="{00000000-0005-0000-0000-00005E800000}"/>
    <cellStyle name="Normal 4 3 2 4 2 2 2 4" xfId="7341" xr:uid="{00000000-0005-0000-0000-00005F800000}"/>
    <cellStyle name="Normal 4 3 2 4 2 2 2 4 2" xfId="20775" xr:uid="{00000000-0005-0000-0000-000060800000}"/>
    <cellStyle name="Normal 4 3 2 4 2 2 2 4 2 2" xfId="47687" xr:uid="{00000000-0005-0000-0000-000061800000}"/>
    <cellStyle name="Normal 4 3 2 4 2 2 2 4 3" xfId="34253" xr:uid="{00000000-0005-0000-0000-000062800000}"/>
    <cellStyle name="Normal 4 3 2 4 2 2 2 5" xfId="16296" xr:uid="{00000000-0005-0000-0000-000063800000}"/>
    <cellStyle name="Normal 4 3 2 4 2 2 2 5 2" xfId="43208" xr:uid="{00000000-0005-0000-0000-000064800000}"/>
    <cellStyle name="Normal 4 3 2 4 2 2 2 6" xfId="29774" xr:uid="{00000000-0005-0000-0000-000065800000}"/>
    <cellStyle name="Normal 4 3 2 4 2 2 3" xfId="3981" xr:uid="{00000000-0005-0000-0000-000066800000}"/>
    <cellStyle name="Normal 4 3 2 4 2 2 3 2" xfId="12938" xr:uid="{00000000-0005-0000-0000-000067800000}"/>
    <cellStyle name="Normal 4 3 2 4 2 2 3 2 2" xfId="26372" xr:uid="{00000000-0005-0000-0000-000068800000}"/>
    <cellStyle name="Normal 4 3 2 4 2 2 3 2 2 2" xfId="53284" xr:uid="{00000000-0005-0000-0000-000069800000}"/>
    <cellStyle name="Normal 4 3 2 4 2 2 3 2 3" xfId="39850" xr:uid="{00000000-0005-0000-0000-00006A800000}"/>
    <cellStyle name="Normal 4 3 2 4 2 2 3 3" xfId="8460" xr:uid="{00000000-0005-0000-0000-00006B800000}"/>
    <cellStyle name="Normal 4 3 2 4 2 2 3 3 2" xfId="21894" xr:uid="{00000000-0005-0000-0000-00006C800000}"/>
    <cellStyle name="Normal 4 3 2 4 2 2 3 3 2 2" xfId="48806" xr:uid="{00000000-0005-0000-0000-00006D800000}"/>
    <cellStyle name="Normal 4 3 2 4 2 2 3 3 3" xfId="35372" xr:uid="{00000000-0005-0000-0000-00006E800000}"/>
    <cellStyle name="Normal 4 3 2 4 2 2 3 4" xfId="17415" xr:uid="{00000000-0005-0000-0000-00006F800000}"/>
    <cellStyle name="Normal 4 3 2 4 2 2 3 4 2" xfId="44327" xr:uid="{00000000-0005-0000-0000-000070800000}"/>
    <cellStyle name="Normal 4 3 2 4 2 2 3 5" xfId="30893" xr:uid="{00000000-0005-0000-0000-000071800000}"/>
    <cellStyle name="Normal 4 3 2 4 2 2 4" xfId="10701" xr:uid="{00000000-0005-0000-0000-000072800000}"/>
    <cellStyle name="Normal 4 3 2 4 2 2 4 2" xfId="24135" xr:uid="{00000000-0005-0000-0000-000073800000}"/>
    <cellStyle name="Normal 4 3 2 4 2 2 4 2 2" xfId="51047" xr:uid="{00000000-0005-0000-0000-000074800000}"/>
    <cellStyle name="Normal 4 3 2 4 2 2 4 3" xfId="37613" xr:uid="{00000000-0005-0000-0000-000075800000}"/>
    <cellStyle name="Normal 4 3 2 4 2 2 5" xfId="6223" xr:uid="{00000000-0005-0000-0000-000076800000}"/>
    <cellStyle name="Normal 4 3 2 4 2 2 5 2" xfId="19657" xr:uid="{00000000-0005-0000-0000-000077800000}"/>
    <cellStyle name="Normal 4 3 2 4 2 2 5 2 2" xfId="46569" xr:uid="{00000000-0005-0000-0000-000078800000}"/>
    <cellStyle name="Normal 4 3 2 4 2 2 5 3" xfId="33135" xr:uid="{00000000-0005-0000-0000-000079800000}"/>
    <cellStyle name="Normal 4 3 2 4 2 2 6" xfId="15178" xr:uid="{00000000-0005-0000-0000-00007A800000}"/>
    <cellStyle name="Normal 4 3 2 4 2 2 6 2" xfId="42090" xr:uid="{00000000-0005-0000-0000-00007B800000}"/>
    <cellStyle name="Normal 4 3 2 4 2 2 7" xfId="28656" xr:uid="{00000000-0005-0000-0000-00007C800000}"/>
    <cellStyle name="Normal 4 3 2 4 2 3" xfId="2192" xr:uid="{00000000-0005-0000-0000-00007D800000}"/>
    <cellStyle name="Normal 4 3 2 4 2 3 2" xfId="4429" xr:uid="{00000000-0005-0000-0000-00007E800000}"/>
    <cellStyle name="Normal 4 3 2 4 2 3 2 2" xfId="13386" xr:uid="{00000000-0005-0000-0000-00007F800000}"/>
    <cellStyle name="Normal 4 3 2 4 2 3 2 2 2" xfId="26820" xr:uid="{00000000-0005-0000-0000-000080800000}"/>
    <cellStyle name="Normal 4 3 2 4 2 3 2 2 2 2" xfId="53732" xr:uid="{00000000-0005-0000-0000-000081800000}"/>
    <cellStyle name="Normal 4 3 2 4 2 3 2 2 3" xfId="40298" xr:uid="{00000000-0005-0000-0000-000082800000}"/>
    <cellStyle name="Normal 4 3 2 4 2 3 2 3" xfId="8908" xr:uid="{00000000-0005-0000-0000-000083800000}"/>
    <cellStyle name="Normal 4 3 2 4 2 3 2 3 2" xfId="22342" xr:uid="{00000000-0005-0000-0000-000084800000}"/>
    <cellStyle name="Normal 4 3 2 4 2 3 2 3 2 2" xfId="49254" xr:uid="{00000000-0005-0000-0000-000085800000}"/>
    <cellStyle name="Normal 4 3 2 4 2 3 2 3 3" xfId="35820" xr:uid="{00000000-0005-0000-0000-000086800000}"/>
    <cellStyle name="Normal 4 3 2 4 2 3 2 4" xfId="17863" xr:uid="{00000000-0005-0000-0000-000087800000}"/>
    <cellStyle name="Normal 4 3 2 4 2 3 2 4 2" xfId="44775" xr:uid="{00000000-0005-0000-0000-000088800000}"/>
    <cellStyle name="Normal 4 3 2 4 2 3 2 5" xfId="31341" xr:uid="{00000000-0005-0000-0000-000089800000}"/>
    <cellStyle name="Normal 4 3 2 4 2 3 3" xfId="11149" xr:uid="{00000000-0005-0000-0000-00008A800000}"/>
    <cellStyle name="Normal 4 3 2 4 2 3 3 2" xfId="24583" xr:uid="{00000000-0005-0000-0000-00008B800000}"/>
    <cellStyle name="Normal 4 3 2 4 2 3 3 2 2" xfId="51495" xr:uid="{00000000-0005-0000-0000-00008C800000}"/>
    <cellStyle name="Normal 4 3 2 4 2 3 3 3" xfId="38061" xr:uid="{00000000-0005-0000-0000-00008D800000}"/>
    <cellStyle name="Normal 4 3 2 4 2 3 4" xfId="6671" xr:uid="{00000000-0005-0000-0000-00008E800000}"/>
    <cellStyle name="Normal 4 3 2 4 2 3 4 2" xfId="20105" xr:uid="{00000000-0005-0000-0000-00008F800000}"/>
    <cellStyle name="Normal 4 3 2 4 2 3 4 2 2" xfId="47017" xr:uid="{00000000-0005-0000-0000-000090800000}"/>
    <cellStyle name="Normal 4 3 2 4 2 3 4 3" xfId="33583" xr:uid="{00000000-0005-0000-0000-000091800000}"/>
    <cellStyle name="Normal 4 3 2 4 2 3 5" xfId="15626" xr:uid="{00000000-0005-0000-0000-000092800000}"/>
    <cellStyle name="Normal 4 3 2 4 2 3 5 2" xfId="42538" xr:uid="{00000000-0005-0000-0000-000093800000}"/>
    <cellStyle name="Normal 4 3 2 4 2 3 6" xfId="29104" xr:uid="{00000000-0005-0000-0000-000094800000}"/>
    <cellStyle name="Normal 4 3 2 4 2 4" xfId="3311" xr:uid="{00000000-0005-0000-0000-000095800000}"/>
    <cellStyle name="Normal 4 3 2 4 2 4 2" xfId="12268" xr:uid="{00000000-0005-0000-0000-000096800000}"/>
    <cellStyle name="Normal 4 3 2 4 2 4 2 2" xfId="25702" xr:uid="{00000000-0005-0000-0000-000097800000}"/>
    <cellStyle name="Normal 4 3 2 4 2 4 2 2 2" xfId="52614" xr:uid="{00000000-0005-0000-0000-000098800000}"/>
    <cellStyle name="Normal 4 3 2 4 2 4 2 3" xfId="39180" xr:uid="{00000000-0005-0000-0000-000099800000}"/>
    <cellStyle name="Normal 4 3 2 4 2 4 3" xfId="7790" xr:uid="{00000000-0005-0000-0000-00009A800000}"/>
    <cellStyle name="Normal 4 3 2 4 2 4 3 2" xfId="21224" xr:uid="{00000000-0005-0000-0000-00009B800000}"/>
    <cellStyle name="Normal 4 3 2 4 2 4 3 2 2" xfId="48136" xr:uid="{00000000-0005-0000-0000-00009C800000}"/>
    <cellStyle name="Normal 4 3 2 4 2 4 3 3" xfId="34702" xr:uid="{00000000-0005-0000-0000-00009D800000}"/>
    <cellStyle name="Normal 4 3 2 4 2 4 4" xfId="16745" xr:uid="{00000000-0005-0000-0000-00009E800000}"/>
    <cellStyle name="Normal 4 3 2 4 2 4 4 2" xfId="43657" xr:uid="{00000000-0005-0000-0000-00009F800000}"/>
    <cellStyle name="Normal 4 3 2 4 2 4 5" xfId="30223" xr:uid="{00000000-0005-0000-0000-0000A0800000}"/>
    <cellStyle name="Normal 4 3 2 4 2 5" xfId="10031" xr:uid="{00000000-0005-0000-0000-0000A1800000}"/>
    <cellStyle name="Normal 4 3 2 4 2 5 2" xfId="23465" xr:uid="{00000000-0005-0000-0000-0000A2800000}"/>
    <cellStyle name="Normal 4 3 2 4 2 5 2 2" xfId="50377" xr:uid="{00000000-0005-0000-0000-0000A3800000}"/>
    <cellStyle name="Normal 4 3 2 4 2 5 3" xfId="36943" xr:uid="{00000000-0005-0000-0000-0000A4800000}"/>
    <cellStyle name="Normal 4 3 2 4 2 6" xfId="5553" xr:uid="{00000000-0005-0000-0000-0000A5800000}"/>
    <cellStyle name="Normal 4 3 2 4 2 6 2" xfId="18987" xr:uid="{00000000-0005-0000-0000-0000A6800000}"/>
    <cellStyle name="Normal 4 3 2 4 2 6 2 2" xfId="45899" xr:uid="{00000000-0005-0000-0000-0000A7800000}"/>
    <cellStyle name="Normal 4 3 2 4 2 6 3" xfId="32465" xr:uid="{00000000-0005-0000-0000-0000A8800000}"/>
    <cellStyle name="Normal 4 3 2 4 2 7" xfId="14508" xr:uid="{00000000-0005-0000-0000-0000A9800000}"/>
    <cellStyle name="Normal 4 3 2 4 2 7 2" xfId="41420" xr:uid="{00000000-0005-0000-0000-0000AA800000}"/>
    <cellStyle name="Normal 4 3 2 4 2 8" xfId="27986" xr:uid="{00000000-0005-0000-0000-0000AB800000}"/>
    <cellStyle name="Normal 4 3 2 4 3" xfId="1298" xr:uid="{00000000-0005-0000-0000-0000AC800000}"/>
    <cellStyle name="Normal 4 3 2 4 3 2" xfId="2416" xr:uid="{00000000-0005-0000-0000-0000AD800000}"/>
    <cellStyle name="Normal 4 3 2 4 3 2 2" xfId="4653" xr:uid="{00000000-0005-0000-0000-0000AE800000}"/>
    <cellStyle name="Normal 4 3 2 4 3 2 2 2" xfId="13610" xr:uid="{00000000-0005-0000-0000-0000AF800000}"/>
    <cellStyle name="Normal 4 3 2 4 3 2 2 2 2" xfId="27044" xr:uid="{00000000-0005-0000-0000-0000B0800000}"/>
    <cellStyle name="Normal 4 3 2 4 3 2 2 2 2 2" xfId="53956" xr:uid="{00000000-0005-0000-0000-0000B1800000}"/>
    <cellStyle name="Normal 4 3 2 4 3 2 2 2 3" xfId="40522" xr:uid="{00000000-0005-0000-0000-0000B2800000}"/>
    <cellStyle name="Normal 4 3 2 4 3 2 2 3" xfId="9132" xr:uid="{00000000-0005-0000-0000-0000B3800000}"/>
    <cellStyle name="Normal 4 3 2 4 3 2 2 3 2" xfId="22566" xr:uid="{00000000-0005-0000-0000-0000B4800000}"/>
    <cellStyle name="Normal 4 3 2 4 3 2 2 3 2 2" xfId="49478" xr:uid="{00000000-0005-0000-0000-0000B5800000}"/>
    <cellStyle name="Normal 4 3 2 4 3 2 2 3 3" xfId="36044" xr:uid="{00000000-0005-0000-0000-0000B6800000}"/>
    <cellStyle name="Normal 4 3 2 4 3 2 2 4" xfId="18087" xr:uid="{00000000-0005-0000-0000-0000B7800000}"/>
    <cellStyle name="Normal 4 3 2 4 3 2 2 4 2" xfId="44999" xr:uid="{00000000-0005-0000-0000-0000B8800000}"/>
    <cellStyle name="Normal 4 3 2 4 3 2 2 5" xfId="31565" xr:uid="{00000000-0005-0000-0000-0000B9800000}"/>
    <cellStyle name="Normal 4 3 2 4 3 2 3" xfId="11373" xr:uid="{00000000-0005-0000-0000-0000BA800000}"/>
    <cellStyle name="Normal 4 3 2 4 3 2 3 2" xfId="24807" xr:uid="{00000000-0005-0000-0000-0000BB800000}"/>
    <cellStyle name="Normal 4 3 2 4 3 2 3 2 2" xfId="51719" xr:uid="{00000000-0005-0000-0000-0000BC800000}"/>
    <cellStyle name="Normal 4 3 2 4 3 2 3 3" xfId="38285" xr:uid="{00000000-0005-0000-0000-0000BD800000}"/>
    <cellStyle name="Normal 4 3 2 4 3 2 4" xfId="6895" xr:uid="{00000000-0005-0000-0000-0000BE800000}"/>
    <cellStyle name="Normal 4 3 2 4 3 2 4 2" xfId="20329" xr:uid="{00000000-0005-0000-0000-0000BF800000}"/>
    <cellStyle name="Normal 4 3 2 4 3 2 4 2 2" xfId="47241" xr:uid="{00000000-0005-0000-0000-0000C0800000}"/>
    <cellStyle name="Normal 4 3 2 4 3 2 4 3" xfId="33807" xr:uid="{00000000-0005-0000-0000-0000C1800000}"/>
    <cellStyle name="Normal 4 3 2 4 3 2 5" xfId="15850" xr:uid="{00000000-0005-0000-0000-0000C2800000}"/>
    <cellStyle name="Normal 4 3 2 4 3 2 5 2" xfId="42762" xr:uid="{00000000-0005-0000-0000-0000C3800000}"/>
    <cellStyle name="Normal 4 3 2 4 3 2 6" xfId="29328" xr:uid="{00000000-0005-0000-0000-0000C4800000}"/>
    <cellStyle name="Normal 4 3 2 4 3 3" xfId="3535" xr:uid="{00000000-0005-0000-0000-0000C5800000}"/>
    <cellStyle name="Normal 4 3 2 4 3 3 2" xfId="12492" xr:uid="{00000000-0005-0000-0000-0000C6800000}"/>
    <cellStyle name="Normal 4 3 2 4 3 3 2 2" xfId="25926" xr:uid="{00000000-0005-0000-0000-0000C7800000}"/>
    <cellStyle name="Normal 4 3 2 4 3 3 2 2 2" xfId="52838" xr:uid="{00000000-0005-0000-0000-0000C8800000}"/>
    <cellStyle name="Normal 4 3 2 4 3 3 2 3" xfId="39404" xr:uid="{00000000-0005-0000-0000-0000C9800000}"/>
    <cellStyle name="Normal 4 3 2 4 3 3 3" xfId="8014" xr:uid="{00000000-0005-0000-0000-0000CA800000}"/>
    <cellStyle name="Normal 4 3 2 4 3 3 3 2" xfId="21448" xr:uid="{00000000-0005-0000-0000-0000CB800000}"/>
    <cellStyle name="Normal 4 3 2 4 3 3 3 2 2" xfId="48360" xr:uid="{00000000-0005-0000-0000-0000CC800000}"/>
    <cellStyle name="Normal 4 3 2 4 3 3 3 3" xfId="34926" xr:uid="{00000000-0005-0000-0000-0000CD800000}"/>
    <cellStyle name="Normal 4 3 2 4 3 3 4" xfId="16969" xr:uid="{00000000-0005-0000-0000-0000CE800000}"/>
    <cellStyle name="Normal 4 3 2 4 3 3 4 2" xfId="43881" xr:uid="{00000000-0005-0000-0000-0000CF800000}"/>
    <cellStyle name="Normal 4 3 2 4 3 3 5" xfId="30447" xr:uid="{00000000-0005-0000-0000-0000D0800000}"/>
    <cellStyle name="Normal 4 3 2 4 3 4" xfId="10255" xr:uid="{00000000-0005-0000-0000-0000D1800000}"/>
    <cellStyle name="Normal 4 3 2 4 3 4 2" xfId="23689" xr:uid="{00000000-0005-0000-0000-0000D2800000}"/>
    <cellStyle name="Normal 4 3 2 4 3 4 2 2" xfId="50601" xr:uid="{00000000-0005-0000-0000-0000D3800000}"/>
    <cellStyle name="Normal 4 3 2 4 3 4 3" xfId="37167" xr:uid="{00000000-0005-0000-0000-0000D4800000}"/>
    <cellStyle name="Normal 4 3 2 4 3 5" xfId="5777" xr:uid="{00000000-0005-0000-0000-0000D5800000}"/>
    <cellStyle name="Normal 4 3 2 4 3 5 2" xfId="19211" xr:uid="{00000000-0005-0000-0000-0000D6800000}"/>
    <cellStyle name="Normal 4 3 2 4 3 5 2 2" xfId="46123" xr:uid="{00000000-0005-0000-0000-0000D7800000}"/>
    <cellStyle name="Normal 4 3 2 4 3 5 3" xfId="32689" xr:uid="{00000000-0005-0000-0000-0000D8800000}"/>
    <cellStyle name="Normal 4 3 2 4 3 6" xfId="14732" xr:uid="{00000000-0005-0000-0000-0000D9800000}"/>
    <cellStyle name="Normal 4 3 2 4 3 6 2" xfId="41644" xr:uid="{00000000-0005-0000-0000-0000DA800000}"/>
    <cellStyle name="Normal 4 3 2 4 3 7" xfId="28210" xr:uid="{00000000-0005-0000-0000-0000DB800000}"/>
    <cellStyle name="Normal 4 3 2 4 4" xfId="1521" xr:uid="{00000000-0005-0000-0000-0000DC800000}"/>
    <cellStyle name="Normal 4 3 2 4 4 2" xfId="2639" xr:uid="{00000000-0005-0000-0000-0000DD800000}"/>
    <cellStyle name="Normal 4 3 2 4 4 2 2" xfId="4876" xr:uid="{00000000-0005-0000-0000-0000DE800000}"/>
    <cellStyle name="Normal 4 3 2 4 4 2 2 2" xfId="13833" xr:uid="{00000000-0005-0000-0000-0000DF800000}"/>
    <cellStyle name="Normal 4 3 2 4 4 2 2 2 2" xfId="27267" xr:uid="{00000000-0005-0000-0000-0000E0800000}"/>
    <cellStyle name="Normal 4 3 2 4 4 2 2 2 2 2" xfId="54179" xr:uid="{00000000-0005-0000-0000-0000E1800000}"/>
    <cellStyle name="Normal 4 3 2 4 4 2 2 2 3" xfId="40745" xr:uid="{00000000-0005-0000-0000-0000E2800000}"/>
    <cellStyle name="Normal 4 3 2 4 4 2 2 3" xfId="9355" xr:uid="{00000000-0005-0000-0000-0000E3800000}"/>
    <cellStyle name="Normal 4 3 2 4 4 2 2 3 2" xfId="22789" xr:uid="{00000000-0005-0000-0000-0000E4800000}"/>
    <cellStyle name="Normal 4 3 2 4 4 2 2 3 2 2" xfId="49701" xr:uid="{00000000-0005-0000-0000-0000E5800000}"/>
    <cellStyle name="Normal 4 3 2 4 4 2 2 3 3" xfId="36267" xr:uid="{00000000-0005-0000-0000-0000E6800000}"/>
    <cellStyle name="Normal 4 3 2 4 4 2 2 4" xfId="18310" xr:uid="{00000000-0005-0000-0000-0000E7800000}"/>
    <cellStyle name="Normal 4 3 2 4 4 2 2 4 2" xfId="45222" xr:uid="{00000000-0005-0000-0000-0000E8800000}"/>
    <cellStyle name="Normal 4 3 2 4 4 2 2 5" xfId="31788" xr:uid="{00000000-0005-0000-0000-0000E9800000}"/>
    <cellStyle name="Normal 4 3 2 4 4 2 3" xfId="11596" xr:uid="{00000000-0005-0000-0000-0000EA800000}"/>
    <cellStyle name="Normal 4 3 2 4 4 2 3 2" xfId="25030" xr:uid="{00000000-0005-0000-0000-0000EB800000}"/>
    <cellStyle name="Normal 4 3 2 4 4 2 3 2 2" xfId="51942" xr:uid="{00000000-0005-0000-0000-0000EC800000}"/>
    <cellStyle name="Normal 4 3 2 4 4 2 3 3" xfId="38508" xr:uid="{00000000-0005-0000-0000-0000ED800000}"/>
    <cellStyle name="Normal 4 3 2 4 4 2 4" xfId="7118" xr:uid="{00000000-0005-0000-0000-0000EE800000}"/>
    <cellStyle name="Normal 4 3 2 4 4 2 4 2" xfId="20552" xr:uid="{00000000-0005-0000-0000-0000EF800000}"/>
    <cellStyle name="Normal 4 3 2 4 4 2 4 2 2" xfId="47464" xr:uid="{00000000-0005-0000-0000-0000F0800000}"/>
    <cellStyle name="Normal 4 3 2 4 4 2 4 3" xfId="34030" xr:uid="{00000000-0005-0000-0000-0000F1800000}"/>
    <cellStyle name="Normal 4 3 2 4 4 2 5" xfId="16073" xr:uid="{00000000-0005-0000-0000-0000F2800000}"/>
    <cellStyle name="Normal 4 3 2 4 4 2 5 2" xfId="42985" xr:uid="{00000000-0005-0000-0000-0000F3800000}"/>
    <cellStyle name="Normal 4 3 2 4 4 2 6" xfId="29551" xr:uid="{00000000-0005-0000-0000-0000F4800000}"/>
    <cellStyle name="Normal 4 3 2 4 4 3" xfId="3758" xr:uid="{00000000-0005-0000-0000-0000F5800000}"/>
    <cellStyle name="Normal 4 3 2 4 4 3 2" xfId="12715" xr:uid="{00000000-0005-0000-0000-0000F6800000}"/>
    <cellStyle name="Normal 4 3 2 4 4 3 2 2" xfId="26149" xr:uid="{00000000-0005-0000-0000-0000F7800000}"/>
    <cellStyle name="Normal 4 3 2 4 4 3 2 2 2" xfId="53061" xr:uid="{00000000-0005-0000-0000-0000F8800000}"/>
    <cellStyle name="Normal 4 3 2 4 4 3 2 3" xfId="39627" xr:uid="{00000000-0005-0000-0000-0000F9800000}"/>
    <cellStyle name="Normal 4 3 2 4 4 3 3" xfId="8237" xr:uid="{00000000-0005-0000-0000-0000FA800000}"/>
    <cellStyle name="Normal 4 3 2 4 4 3 3 2" xfId="21671" xr:uid="{00000000-0005-0000-0000-0000FB800000}"/>
    <cellStyle name="Normal 4 3 2 4 4 3 3 2 2" xfId="48583" xr:uid="{00000000-0005-0000-0000-0000FC800000}"/>
    <cellStyle name="Normal 4 3 2 4 4 3 3 3" xfId="35149" xr:uid="{00000000-0005-0000-0000-0000FD800000}"/>
    <cellStyle name="Normal 4 3 2 4 4 3 4" xfId="17192" xr:uid="{00000000-0005-0000-0000-0000FE800000}"/>
    <cellStyle name="Normal 4 3 2 4 4 3 4 2" xfId="44104" xr:uid="{00000000-0005-0000-0000-0000FF800000}"/>
    <cellStyle name="Normal 4 3 2 4 4 3 5" xfId="30670" xr:uid="{00000000-0005-0000-0000-000000810000}"/>
    <cellStyle name="Normal 4 3 2 4 4 4" xfId="10478" xr:uid="{00000000-0005-0000-0000-000001810000}"/>
    <cellStyle name="Normal 4 3 2 4 4 4 2" xfId="23912" xr:uid="{00000000-0005-0000-0000-000002810000}"/>
    <cellStyle name="Normal 4 3 2 4 4 4 2 2" xfId="50824" xr:uid="{00000000-0005-0000-0000-000003810000}"/>
    <cellStyle name="Normal 4 3 2 4 4 4 3" xfId="37390" xr:uid="{00000000-0005-0000-0000-000004810000}"/>
    <cellStyle name="Normal 4 3 2 4 4 5" xfId="6000" xr:uid="{00000000-0005-0000-0000-000005810000}"/>
    <cellStyle name="Normal 4 3 2 4 4 5 2" xfId="19434" xr:uid="{00000000-0005-0000-0000-000006810000}"/>
    <cellStyle name="Normal 4 3 2 4 4 5 2 2" xfId="46346" xr:uid="{00000000-0005-0000-0000-000007810000}"/>
    <cellStyle name="Normal 4 3 2 4 4 5 3" xfId="32912" xr:uid="{00000000-0005-0000-0000-000008810000}"/>
    <cellStyle name="Normal 4 3 2 4 4 6" xfId="14955" xr:uid="{00000000-0005-0000-0000-000009810000}"/>
    <cellStyle name="Normal 4 3 2 4 4 6 2" xfId="41867" xr:uid="{00000000-0005-0000-0000-00000A810000}"/>
    <cellStyle name="Normal 4 3 2 4 4 7" xfId="28433" xr:uid="{00000000-0005-0000-0000-00000B810000}"/>
    <cellStyle name="Normal 4 3 2 4 5" xfId="1969" xr:uid="{00000000-0005-0000-0000-00000C810000}"/>
    <cellStyle name="Normal 4 3 2 4 5 2" xfId="4206" xr:uid="{00000000-0005-0000-0000-00000D810000}"/>
    <cellStyle name="Normal 4 3 2 4 5 2 2" xfId="13163" xr:uid="{00000000-0005-0000-0000-00000E810000}"/>
    <cellStyle name="Normal 4 3 2 4 5 2 2 2" xfId="26597" xr:uid="{00000000-0005-0000-0000-00000F810000}"/>
    <cellStyle name="Normal 4 3 2 4 5 2 2 2 2" xfId="53509" xr:uid="{00000000-0005-0000-0000-000010810000}"/>
    <cellStyle name="Normal 4 3 2 4 5 2 2 3" xfId="40075" xr:uid="{00000000-0005-0000-0000-000011810000}"/>
    <cellStyle name="Normal 4 3 2 4 5 2 3" xfId="8685" xr:uid="{00000000-0005-0000-0000-000012810000}"/>
    <cellStyle name="Normal 4 3 2 4 5 2 3 2" xfId="22119" xr:uid="{00000000-0005-0000-0000-000013810000}"/>
    <cellStyle name="Normal 4 3 2 4 5 2 3 2 2" xfId="49031" xr:uid="{00000000-0005-0000-0000-000014810000}"/>
    <cellStyle name="Normal 4 3 2 4 5 2 3 3" xfId="35597" xr:uid="{00000000-0005-0000-0000-000015810000}"/>
    <cellStyle name="Normal 4 3 2 4 5 2 4" xfId="17640" xr:uid="{00000000-0005-0000-0000-000016810000}"/>
    <cellStyle name="Normal 4 3 2 4 5 2 4 2" xfId="44552" xr:uid="{00000000-0005-0000-0000-000017810000}"/>
    <cellStyle name="Normal 4 3 2 4 5 2 5" xfId="31118" xr:uid="{00000000-0005-0000-0000-000018810000}"/>
    <cellStyle name="Normal 4 3 2 4 5 3" xfId="10926" xr:uid="{00000000-0005-0000-0000-000019810000}"/>
    <cellStyle name="Normal 4 3 2 4 5 3 2" xfId="24360" xr:uid="{00000000-0005-0000-0000-00001A810000}"/>
    <cellStyle name="Normal 4 3 2 4 5 3 2 2" xfId="51272" xr:uid="{00000000-0005-0000-0000-00001B810000}"/>
    <cellStyle name="Normal 4 3 2 4 5 3 3" xfId="37838" xr:uid="{00000000-0005-0000-0000-00001C810000}"/>
    <cellStyle name="Normal 4 3 2 4 5 4" xfId="6448" xr:uid="{00000000-0005-0000-0000-00001D810000}"/>
    <cellStyle name="Normal 4 3 2 4 5 4 2" xfId="19882" xr:uid="{00000000-0005-0000-0000-00001E810000}"/>
    <cellStyle name="Normal 4 3 2 4 5 4 2 2" xfId="46794" xr:uid="{00000000-0005-0000-0000-00001F810000}"/>
    <cellStyle name="Normal 4 3 2 4 5 4 3" xfId="33360" xr:uid="{00000000-0005-0000-0000-000020810000}"/>
    <cellStyle name="Normal 4 3 2 4 5 5" xfId="15403" xr:uid="{00000000-0005-0000-0000-000021810000}"/>
    <cellStyle name="Normal 4 3 2 4 5 5 2" xfId="42315" xr:uid="{00000000-0005-0000-0000-000022810000}"/>
    <cellStyle name="Normal 4 3 2 4 5 6" xfId="28881" xr:uid="{00000000-0005-0000-0000-000023810000}"/>
    <cellStyle name="Normal 4 3 2 4 6" xfId="3088" xr:uid="{00000000-0005-0000-0000-000024810000}"/>
    <cellStyle name="Normal 4 3 2 4 6 2" xfId="12045" xr:uid="{00000000-0005-0000-0000-000025810000}"/>
    <cellStyle name="Normal 4 3 2 4 6 2 2" xfId="25479" xr:uid="{00000000-0005-0000-0000-000026810000}"/>
    <cellStyle name="Normal 4 3 2 4 6 2 2 2" xfId="52391" xr:uid="{00000000-0005-0000-0000-000027810000}"/>
    <cellStyle name="Normal 4 3 2 4 6 2 3" xfId="38957" xr:uid="{00000000-0005-0000-0000-000028810000}"/>
    <cellStyle name="Normal 4 3 2 4 6 3" xfId="7567" xr:uid="{00000000-0005-0000-0000-000029810000}"/>
    <cellStyle name="Normal 4 3 2 4 6 3 2" xfId="21001" xr:uid="{00000000-0005-0000-0000-00002A810000}"/>
    <cellStyle name="Normal 4 3 2 4 6 3 2 2" xfId="47913" xr:uid="{00000000-0005-0000-0000-00002B810000}"/>
    <cellStyle name="Normal 4 3 2 4 6 3 3" xfId="34479" xr:uid="{00000000-0005-0000-0000-00002C810000}"/>
    <cellStyle name="Normal 4 3 2 4 6 4" xfId="16522" xr:uid="{00000000-0005-0000-0000-00002D810000}"/>
    <cellStyle name="Normal 4 3 2 4 6 4 2" xfId="43434" xr:uid="{00000000-0005-0000-0000-00002E810000}"/>
    <cellStyle name="Normal 4 3 2 4 6 5" xfId="30000" xr:uid="{00000000-0005-0000-0000-00002F810000}"/>
    <cellStyle name="Normal 4 3 2 4 7" xfId="9808" xr:uid="{00000000-0005-0000-0000-000030810000}"/>
    <cellStyle name="Normal 4 3 2 4 7 2" xfId="23242" xr:uid="{00000000-0005-0000-0000-000031810000}"/>
    <cellStyle name="Normal 4 3 2 4 7 2 2" xfId="50154" xr:uid="{00000000-0005-0000-0000-000032810000}"/>
    <cellStyle name="Normal 4 3 2 4 7 3" xfId="36720" xr:uid="{00000000-0005-0000-0000-000033810000}"/>
    <cellStyle name="Normal 4 3 2 4 8" xfId="5330" xr:uid="{00000000-0005-0000-0000-000034810000}"/>
    <cellStyle name="Normal 4 3 2 4 8 2" xfId="18764" xr:uid="{00000000-0005-0000-0000-000035810000}"/>
    <cellStyle name="Normal 4 3 2 4 8 2 2" xfId="45676" xr:uid="{00000000-0005-0000-0000-000036810000}"/>
    <cellStyle name="Normal 4 3 2 4 8 3" xfId="32242" xr:uid="{00000000-0005-0000-0000-000037810000}"/>
    <cellStyle name="Normal 4 3 2 4 9" xfId="14285" xr:uid="{00000000-0005-0000-0000-000038810000}"/>
    <cellStyle name="Normal 4 3 2 4 9 2" xfId="41197" xr:uid="{00000000-0005-0000-0000-000039810000}"/>
    <cellStyle name="Normal 4 3 2 5" xfId="733" xr:uid="{00000000-0005-0000-0000-00003A810000}"/>
    <cellStyle name="Normal 4 3 2 5 10" xfId="27691" xr:uid="{00000000-0005-0000-0000-00003B810000}"/>
    <cellStyle name="Normal 4 3 2 5 2" xfId="1001" xr:uid="{00000000-0005-0000-0000-00003C810000}"/>
    <cellStyle name="Normal 4 3 2 5 2 2" xfId="1672" xr:uid="{00000000-0005-0000-0000-00003D810000}"/>
    <cellStyle name="Normal 4 3 2 5 2 2 2" xfId="2790" xr:uid="{00000000-0005-0000-0000-00003E810000}"/>
    <cellStyle name="Normal 4 3 2 5 2 2 2 2" xfId="5027" xr:uid="{00000000-0005-0000-0000-00003F810000}"/>
    <cellStyle name="Normal 4 3 2 5 2 2 2 2 2" xfId="13984" xr:uid="{00000000-0005-0000-0000-000040810000}"/>
    <cellStyle name="Normal 4 3 2 5 2 2 2 2 2 2" xfId="27418" xr:uid="{00000000-0005-0000-0000-000041810000}"/>
    <cellStyle name="Normal 4 3 2 5 2 2 2 2 2 2 2" xfId="54330" xr:uid="{00000000-0005-0000-0000-000042810000}"/>
    <cellStyle name="Normal 4 3 2 5 2 2 2 2 2 3" xfId="40896" xr:uid="{00000000-0005-0000-0000-000043810000}"/>
    <cellStyle name="Normal 4 3 2 5 2 2 2 2 3" xfId="9506" xr:uid="{00000000-0005-0000-0000-000044810000}"/>
    <cellStyle name="Normal 4 3 2 5 2 2 2 2 3 2" xfId="22940" xr:uid="{00000000-0005-0000-0000-000045810000}"/>
    <cellStyle name="Normal 4 3 2 5 2 2 2 2 3 2 2" xfId="49852" xr:uid="{00000000-0005-0000-0000-000046810000}"/>
    <cellStyle name="Normal 4 3 2 5 2 2 2 2 3 3" xfId="36418" xr:uid="{00000000-0005-0000-0000-000047810000}"/>
    <cellStyle name="Normal 4 3 2 5 2 2 2 2 4" xfId="18461" xr:uid="{00000000-0005-0000-0000-000048810000}"/>
    <cellStyle name="Normal 4 3 2 5 2 2 2 2 4 2" xfId="45373" xr:uid="{00000000-0005-0000-0000-000049810000}"/>
    <cellStyle name="Normal 4 3 2 5 2 2 2 2 5" xfId="31939" xr:uid="{00000000-0005-0000-0000-00004A810000}"/>
    <cellStyle name="Normal 4 3 2 5 2 2 2 3" xfId="11747" xr:uid="{00000000-0005-0000-0000-00004B810000}"/>
    <cellStyle name="Normal 4 3 2 5 2 2 2 3 2" xfId="25181" xr:uid="{00000000-0005-0000-0000-00004C810000}"/>
    <cellStyle name="Normal 4 3 2 5 2 2 2 3 2 2" xfId="52093" xr:uid="{00000000-0005-0000-0000-00004D810000}"/>
    <cellStyle name="Normal 4 3 2 5 2 2 2 3 3" xfId="38659" xr:uid="{00000000-0005-0000-0000-00004E810000}"/>
    <cellStyle name="Normal 4 3 2 5 2 2 2 4" xfId="7269" xr:uid="{00000000-0005-0000-0000-00004F810000}"/>
    <cellStyle name="Normal 4 3 2 5 2 2 2 4 2" xfId="20703" xr:uid="{00000000-0005-0000-0000-000050810000}"/>
    <cellStyle name="Normal 4 3 2 5 2 2 2 4 2 2" xfId="47615" xr:uid="{00000000-0005-0000-0000-000051810000}"/>
    <cellStyle name="Normal 4 3 2 5 2 2 2 4 3" xfId="34181" xr:uid="{00000000-0005-0000-0000-000052810000}"/>
    <cellStyle name="Normal 4 3 2 5 2 2 2 5" xfId="16224" xr:uid="{00000000-0005-0000-0000-000053810000}"/>
    <cellStyle name="Normal 4 3 2 5 2 2 2 5 2" xfId="43136" xr:uid="{00000000-0005-0000-0000-000054810000}"/>
    <cellStyle name="Normal 4 3 2 5 2 2 2 6" xfId="29702" xr:uid="{00000000-0005-0000-0000-000055810000}"/>
    <cellStyle name="Normal 4 3 2 5 2 2 3" xfId="3909" xr:uid="{00000000-0005-0000-0000-000056810000}"/>
    <cellStyle name="Normal 4 3 2 5 2 2 3 2" xfId="12866" xr:uid="{00000000-0005-0000-0000-000057810000}"/>
    <cellStyle name="Normal 4 3 2 5 2 2 3 2 2" xfId="26300" xr:uid="{00000000-0005-0000-0000-000058810000}"/>
    <cellStyle name="Normal 4 3 2 5 2 2 3 2 2 2" xfId="53212" xr:uid="{00000000-0005-0000-0000-000059810000}"/>
    <cellStyle name="Normal 4 3 2 5 2 2 3 2 3" xfId="39778" xr:uid="{00000000-0005-0000-0000-00005A810000}"/>
    <cellStyle name="Normal 4 3 2 5 2 2 3 3" xfId="8388" xr:uid="{00000000-0005-0000-0000-00005B810000}"/>
    <cellStyle name="Normal 4 3 2 5 2 2 3 3 2" xfId="21822" xr:uid="{00000000-0005-0000-0000-00005C810000}"/>
    <cellStyle name="Normal 4 3 2 5 2 2 3 3 2 2" xfId="48734" xr:uid="{00000000-0005-0000-0000-00005D810000}"/>
    <cellStyle name="Normal 4 3 2 5 2 2 3 3 3" xfId="35300" xr:uid="{00000000-0005-0000-0000-00005E810000}"/>
    <cellStyle name="Normal 4 3 2 5 2 2 3 4" xfId="17343" xr:uid="{00000000-0005-0000-0000-00005F810000}"/>
    <cellStyle name="Normal 4 3 2 5 2 2 3 4 2" xfId="44255" xr:uid="{00000000-0005-0000-0000-000060810000}"/>
    <cellStyle name="Normal 4 3 2 5 2 2 3 5" xfId="30821" xr:uid="{00000000-0005-0000-0000-000061810000}"/>
    <cellStyle name="Normal 4 3 2 5 2 2 4" xfId="10629" xr:uid="{00000000-0005-0000-0000-000062810000}"/>
    <cellStyle name="Normal 4 3 2 5 2 2 4 2" xfId="24063" xr:uid="{00000000-0005-0000-0000-000063810000}"/>
    <cellStyle name="Normal 4 3 2 5 2 2 4 2 2" xfId="50975" xr:uid="{00000000-0005-0000-0000-000064810000}"/>
    <cellStyle name="Normal 4 3 2 5 2 2 4 3" xfId="37541" xr:uid="{00000000-0005-0000-0000-000065810000}"/>
    <cellStyle name="Normal 4 3 2 5 2 2 5" xfId="6151" xr:uid="{00000000-0005-0000-0000-000066810000}"/>
    <cellStyle name="Normal 4 3 2 5 2 2 5 2" xfId="19585" xr:uid="{00000000-0005-0000-0000-000067810000}"/>
    <cellStyle name="Normal 4 3 2 5 2 2 5 2 2" xfId="46497" xr:uid="{00000000-0005-0000-0000-000068810000}"/>
    <cellStyle name="Normal 4 3 2 5 2 2 5 3" xfId="33063" xr:uid="{00000000-0005-0000-0000-000069810000}"/>
    <cellStyle name="Normal 4 3 2 5 2 2 6" xfId="15106" xr:uid="{00000000-0005-0000-0000-00006A810000}"/>
    <cellStyle name="Normal 4 3 2 5 2 2 6 2" xfId="42018" xr:uid="{00000000-0005-0000-0000-00006B810000}"/>
    <cellStyle name="Normal 4 3 2 5 2 2 7" xfId="28584" xr:uid="{00000000-0005-0000-0000-00006C810000}"/>
    <cellStyle name="Normal 4 3 2 5 2 3" xfId="2120" xr:uid="{00000000-0005-0000-0000-00006D810000}"/>
    <cellStyle name="Normal 4 3 2 5 2 3 2" xfId="4357" xr:uid="{00000000-0005-0000-0000-00006E810000}"/>
    <cellStyle name="Normal 4 3 2 5 2 3 2 2" xfId="13314" xr:uid="{00000000-0005-0000-0000-00006F810000}"/>
    <cellStyle name="Normal 4 3 2 5 2 3 2 2 2" xfId="26748" xr:uid="{00000000-0005-0000-0000-000070810000}"/>
    <cellStyle name="Normal 4 3 2 5 2 3 2 2 2 2" xfId="53660" xr:uid="{00000000-0005-0000-0000-000071810000}"/>
    <cellStyle name="Normal 4 3 2 5 2 3 2 2 3" xfId="40226" xr:uid="{00000000-0005-0000-0000-000072810000}"/>
    <cellStyle name="Normal 4 3 2 5 2 3 2 3" xfId="8836" xr:uid="{00000000-0005-0000-0000-000073810000}"/>
    <cellStyle name="Normal 4 3 2 5 2 3 2 3 2" xfId="22270" xr:uid="{00000000-0005-0000-0000-000074810000}"/>
    <cellStyle name="Normal 4 3 2 5 2 3 2 3 2 2" xfId="49182" xr:uid="{00000000-0005-0000-0000-000075810000}"/>
    <cellStyle name="Normal 4 3 2 5 2 3 2 3 3" xfId="35748" xr:uid="{00000000-0005-0000-0000-000076810000}"/>
    <cellStyle name="Normal 4 3 2 5 2 3 2 4" xfId="17791" xr:uid="{00000000-0005-0000-0000-000077810000}"/>
    <cellStyle name="Normal 4 3 2 5 2 3 2 4 2" xfId="44703" xr:uid="{00000000-0005-0000-0000-000078810000}"/>
    <cellStyle name="Normal 4 3 2 5 2 3 2 5" xfId="31269" xr:uid="{00000000-0005-0000-0000-000079810000}"/>
    <cellStyle name="Normal 4 3 2 5 2 3 3" xfId="11077" xr:uid="{00000000-0005-0000-0000-00007A810000}"/>
    <cellStyle name="Normal 4 3 2 5 2 3 3 2" xfId="24511" xr:uid="{00000000-0005-0000-0000-00007B810000}"/>
    <cellStyle name="Normal 4 3 2 5 2 3 3 2 2" xfId="51423" xr:uid="{00000000-0005-0000-0000-00007C810000}"/>
    <cellStyle name="Normal 4 3 2 5 2 3 3 3" xfId="37989" xr:uid="{00000000-0005-0000-0000-00007D810000}"/>
    <cellStyle name="Normal 4 3 2 5 2 3 4" xfId="6599" xr:uid="{00000000-0005-0000-0000-00007E810000}"/>
    <cellStyle name="Normal 4 3 2 5 2 3 4 2" xfId="20033" xr:uid="{00000000-0005-0000-0000-00007F810000}"/>
    <cellStyle name="Normal 4 3 2 5 2 3 4 2 2" xfId="46945" xr:uid="{00000000-0005-0000-0000-000080810000}"/>
    <cellStyle name="Normal 4 3 2 5 2 3 4 3" xfId="33511" xr:uid="{00000000-0005-0000-0000-000081810000}"/>
    <cellStyle name="Normal 4 3 2 5 2 3 5" xfId="15554" xr:uid="{00000000-0005-0000-0000-000082810000}"/>
    <cellStyle name="Normal 4 3 2 5 2 3 5 2" xfId="42466" xr:uid="{00000000-0005-0000-0000-000083810000}"/>
    <cellStyle name="Normal 4 3 2 5 2 3 6" xfId="29032" xr:uid="{00000000-0005-0000-0000-000084810000}"/>
    <cellStyle name="Normal 4 3 2 5 2 4" xfId="3239" xr:uid="{00000000-0005-0000-0000-000085810000}"/>
    <cellStyle name="Normal 4 3 2 5 2 4 2" xfId="12196" xr:uid="{00000000-0005-0000-0000-000086810000}"/>
    <cellStyle name="Normal 4 3 2 5 2 4 2 2" xfId="25630" xr:uid="{00000000-0005-0000-0000-000087810000}"/>
    <cellStyle name="Normal 4 3 2 5 2 4 2 2 2" xfId="52542" xr:uid="{00000000-0005-0000-0000-000088810000}"/>
    <cellStyle name="Normal 4 3 2 5 2 4 2 3" xfId="39108" xr:uid="{00000000-0005-0000-0000-000089810000}"/>
    <cellStyle name="Normal 4 3 2 5 2 4 3" xfId="7718" xr:uid="{00000000-0005-0000-0000-00008A810000}"/>
    <cellStyle name="Normal 4 3 2 5 2 4 3 2" xfId="21152" xr:uid="{00000000-0005-0000-0000-00008B810000}"/>
    <cellStyle name="Normal 4 3 2 5 2 4 3 2 2" xfId="48064" xr:uid="{00000000-0005-0000-0000-00008C810000}"/>
    <cellStyle name="Normal 4 3 2 5 2 4 3 3" xfId="34630" xr:uid="{00000000-0005-0000-0000-00008D810000}"/>
    <cellStyle name="Normal 4 3 2 5 2 4 4" xfId="16673" xr:uid="{00000000-0005-0000-0000-00008E810000}"/>
    <cellStyle name="Normal 4 3 2 5 2 4 4 2" xfId="43585" xr:uid="{00000000-0005-0000-0000-00008F810000}"/>
    <cellStyle name="Normal 4 3 2 5 2 4 5" xfId="30151" xr:uid="{00000000-0005-0000-0000-000090810000}"/>
    <cellStyle name="Normal 4 3 2 5 2 5" xfId="9959" xr:uid="{00000000-0005-0000-0000-000091810000}"/>
    <cellStyle name="Normal 4 3 2 5 2 5 2" xfId="23393" xr:uid="{00000000-0005-0000-0000-000092810000}"/>
    <cellStyle name="Normal 4 3 2 5 2 5 2 2" xfId="50305" xr:uid="{00000000-0005-0000-0000-000093810000}"/>
    <cellStyle name="Normal 4 3 2 5 2 5 3" xfId="36871" xr:uid="{00000000-0005-0000-0000-000094810000}"/>
    <cellStyle name="Normal 4 3 2 5 2 6" xfId="5481" xr:uid="{00000000-0005-0000-0000-000095810000}"/>
    <cellStyle name="Normal 4 3 2 5 2 6 2" xfId="18915" xr:uid="{00000000-0005-0000-0000-000096810000}"/>
    <cellStyle name="Normal 4 3 2 5 2 6 2 2" xfId="45827" xr:uid="{00000000-0005-0000-0000-000097810000}"/>
    <cellStyle name="Normal 4 3 2 5 2 6 3" xfId="32393" xr:uid="{00000000-0005-0000-0000-000098810000}"/>
    <cellStyle name="Normal 4 3 2 5 2 7" xfId="14436" xr:uid="{00000000-0005-0000-0000-000099810000}"/>
    <cellStyle name="Normal 4 3 2 5 2 7 2" xfId="41348" xr:uid="{00000000-0005-0000-0000-00009A810000}"/>
    <cellStyle name="Normal 4 3 2 5 2 8" xfId="27914" xr:uid="{00000000-0005-0000-0000-00009B810000}"/>
    <cellStyle name="Normal 4 3 2 5 3" xfId="1226" xr:uid="{00000000-0005-0000-0000-00009C810000}"/>
    <cellStyle name="Normal 4 3 2 5 3 2" xfId="2344" xr:uid="{00000000-0005-0000-0000-00009D810000}"/>
    <cellStyle name="Normal 4 3 2 5 3 2 2" xfId="4581" xr:uid="{00000000-0005-0000-0000-00009E810000}"/>
    <cellStyle name="Normal 4 3 2 5 3 2 2 2" xfId="13538" xr:uid="{00000000-0005-0000-0000-00009F810000}"/>
    <cellStyle name="Normal 4 3 2 5 3 2 2 2 2" xfId="26972" xr:uid="{00000000-0005-0000-0000-0000A0810000}"/>
    <cellStyle name="Normal 4 3 2 5 3 2 2 2 2 2" xfId="53884" xr:uid="{00000000-0005-0000-0000-0000A1810000}"/>
    <cellStyle name="Normal 4 3 2 5 3 2 2 2 3" xfId="40450" xr:uid="{00000000-0005-0000-0000-0000A2810000}"/>
    <cellStyle name="Normal 4 3 2 5 3 2 2 3" xfId="9060" xr:uid="{00000000-0005-0000-0000-0000A3810000}"/>
    <cellStyle name="Normal 4 3 2 5 3 2 2 3 2" xfId="22494" xr:uid="{00000000-0005-0000-0000-0000A4810000}"/>
    <cellStyle name="Normal 4 3 2 5 3 2 2 3 2 2" xfId="49406" xr:uid="{00000000-0005-0000-0000-0000A5810000}"/>
    <cellStyle name="Normal 4 3 2 5 3 2 2 3 3" xfId="35972" xr:uid="{00000000-0005-0000-0000-0000A6810000}"/>
    <cellStyle name="Normal 4 3 2 5 3 2 2 4" xfId="18015" xr:uid="{00000000-0005-0000-0000-0000A7810000}"/>
    <cellStyle name="Normal 4 3 2 5 3 2 2 4 2" xfId="44927" xr:uid="{00000000-0005-0000-0000-0000A8810000}"/>
    <cellStyle name="Normal 4 3 2 5 3 2 2 5" xfId="31493" xr:uid="{00000000-0005-0000-0000-0000A9810000}"/>
    <cellStyle name="Normal 4 3 2 5 3 2 3" xfId="11301" xr:uid="{00000000-0005-0000-0000-0000AA810000}"/>
    <cellStyle name="Normal 4 3 2 5 3 2 3 2" xfId="24735" xr:uid="{00000000-0005-0000-0000-0000AB810000}"/>
    <cellStyle name="Normal 4 3 2 5 3 2 3 2 2" xfId="51647" xr:uid="{00000000-0005-0000-0000-0000AC810000}"/>
    <cellStyle name="Normal 4 3 2 5 3 2 3 3" xfId="38213" xr:uid="{00000000-0005-0000-0000-0000AD810000}"/>
    <cellStyle name="Normal 4 3 2 5 3 2 4" xfId="6823" xr:uid="{00000000-0005-0000-0000-0000AE810000}"/>
    <cellStyle name="Normal 4 3 2 5 3 2 4 2" xfId="20257" xr:uid="{00000000-0005-0000-0000-0000AF810000}"/>
    <cellStyle name="Normal 4 3 2 5 3 2 4 2 2" xfId="47169" xr:uid="{00000000-0005-0000-0000-0000B0810000}"/>
    <cellStyle name="Normal 4 3 2 5 3 2 4 3" xfId="33735" xr:uid="{00000000-0005-0000-0000-0000B1810000}"/>
    <cellStyle name="Normal 4 3 2 5 3 2 5" xfId="15778" xr:uid="{00000000-0005-0000-0000-0000B2810000}"/>
    <cellStyle name="Normal 4 3 2 5 3 2 5 2" xfId="42690" xr:uid="{00000000-0005-0000-0000-0000B3810000}"/>
    <cellStyle name="Normal 4 3 2 5 3 2 6" xfId="29256" xr:uid="{00000000-0005-0000-0000-0000B4810000}"/>
    <cellStyle name="Normal 4 3 2 5 3 3" xfId="3463" xr:uid="{00000000-0005-0000-0000-0000B5810000}"/>
    <cellStyle name="Normal 4 3 2 5 3 3 2" xfId="12420" xr:uid="{00000000-0005-0000-0000-0000B6810000}"/>
    <cellStyle name="Normal 4 3 2 5 3 3 2 2" xfId="25854" xr:uid="{00000000-0005-0000-0000-0000B7810000}"/>
    <cellStyle name="Normal 4 3 2 5 3 3 2 2 2" xfId="52766" xr:uid="{00000000-0005-0000-0000-0000B8810000}"/>
    <cellStyle name="Normal 4 3 2 5 3 3 2 3" xfId="39332" xr:uid="{00000000-0005-0000-0000-0000B9810000}"/>
    <cellStyle name="Normal 4 3 2 5 3 3 3" xfId="7942" xr:uid="{00000000-0005-0000-0000-0000BA810000}"/>
    <cellStyle name="Normal 4 3 2 5 3 3 3 2" xfId="21376" xr:uid="{00000000-0005-0000-0000-0000BB810000}"/>
    <cellStyle name="Normal 4 3 2 5 3 3 3 2 2" xfId="48288" xr:uid="{00000000-0005-0000-0000-0000BC810000}"/>
    <cellStyle name="Normal 4 3 2 5 3 3 3 3" xfId="34854" xr:uid="{00000000-0005-0000-0000-0000BD810000}"/>
    <cellStyle name="Normal 4 3 2 5 3 3 4" xfId="16897" xr:uid="{00000000-0005-0000-0000-0000BE810000}"/>
    <cellStyle name="Normal 4 3 2 5 3 3 4 2" xfId="43809" xr:uid="{00000000-0005-0000-0000-0000BF810000}"/>
    <cellStyle name="Normal 4 3 2 5 3 3 5" xfId="30375" xr:uid="{00000000-0005-0000-0000-0000C0810000}"/>
    <cellStyle name="Normal 4 3 2 5 3 4" xfId="10183" xr:uid="{00000000-0005-0000-0000-0000C1810000}"/>
    <cellStyle name="Normal 4 3 2 5 3 4 2" xfId="23617" xr:uid="{00000000-0005-0000-0000-0000C2810000}"/>
    <cellStyle name="Normal 4 3 2 5 3 4 2 2" xfId="50529" xr:uid="{00000000-0005-0000-0000-0000C3810000}"/>
    <cellStyle name="Normal 4 3 2 5 3 4 3" xfId="37095" xr:uid="{00000000-0005-0000-0000-0000C4810000}"/>
    <cellStyle name="Normal 4 3 2 5 3 5" xfId="5705" xr:uid="{00000000-0005-0000-0000-0000C5810000}"/>
    <cellStyle name="Normal 4 3 2 5 3 5 2" xfId="19139" xr:uid="{00000000-0005-0000-0000-0000C6810000}"/>
    <cellStyle name="Normal 4 3 2 5 3 5 2 2" xfId="46051" xr:uid="{00000000-0005-0000-0000-0000C7810000}"/>
    <cellStyle name="Normal 4 3 2 5 3 5 3" xfId="32617" xr:uid="{00000000-0005-0000-0000-0000C8810000}"/>
    <cellStyle name="Normal 4 3 2 5 3 6" xfId="14660" xr:uid="{00000000-0005-0000-0000-0000C9810000}"/>
    <cellStyle name="Normal 4 3 2 5 3 6 2" xfId="41572" xr:uid="{00000000-0005-0000-0000-0000CA810000}"/>
    <cellStyle name="Normal 4 3 2 5 3 7" xfId="28138" xr:uid="{00000000-0005-0000-0000-0000CB810000}"/>
    <cellStyle name="Normal 4 3 2 5 4" xfId="1449" xr:uid="{00000000-0005-0000-0000-0000CC810000}"/>
    <cellStyle name="Normal 4 3 2 5 4 2" xfId="2567" xr:uid="{00000000-0005-0000-0000-0000CD810000}"/>
    <cellStyle name="Normal 4 3 2 5 4 2 2" xfId="4804" xr:uid="{00000000-0005-0000-0000-0000CE810000}"/>
    <cellStyle name="Normal 4 3 2 5 4 2 2 2" xfId="13761" xr:uid="{00000000-0005-0000-0000-0000CF810000}"/>
    <cellStyle name="Normal 4 3 2 5 4 2 2 2 2" xfId="27195" xr:uid="{00000000-0005-0000-0000-0000D0810000}"/>
    <cellStyle name="Normal 4 3 2 5 4 2 2 2 2 2" xfId="54107" xr:uid="{00000000-0005-0000-0000-0000D1810000}"/>
    <cellStyle name="Normal 4 3 2 5 4 2 2 2 3" xfId="40673" xr:uid="{00000000-0005-0000-0000-0000D2810000}"/>
    <cellStyle name="Normal 4 3 2 5 4 2 2 3" xfId="9283" xr:uid="{00000000-0005-0000-0000-0000D3810000}"/>
    <cellStyle name="Normal 4 3 2 5 4 2 2 3 2" xfId="22717" xr:uid="{00000000-0005-0000-0000-0000D4810000}"/>
    <cellStyle name="Normal 4 3 2 5 4 2 2 3 2 2" xfId="49629" xr:uid="{00000000-0005-0000-0000-0000D5810000}"/>
    <cellStyle name="Normal 4 3 2 5 4 2 2 3 3" xfId="36195" xr:uid="{00000000-0005-0000-0000-0000D6810000}"/>
    <cellStyle name="Normal 4 3 2 5 4 2 2 4" xfId="18238" xr:uid="{00000000-0005-0000-0000-0000D7810000}"/>
    <cellStyle name="Normal 4 3 2 5 4 2 2 4 2" xfId="45150" xr:uid="{00000000-0005-0000-0000-0000D8810000}"/>
    <cellStyle name="Normal 4 3 2 5 4 2 2 5" xfId="31716" xr:uid="{00000000-0005-0000-0000-0000D9810000}"/>
    <cellStyle name="Normal 4 3 2 5 4 2 3" xfId="11524" xr:uid="{00000000-0005-0000-0000-0000DA810000}"/>
    <cellStyle name="Normal 4 3 2 5 4 2 3 2" xfId="24958" xr:uid="{00000000-0005-0000-0000-0000DB810000}"/>
    <cellStyle name="Normal 4 3 2 5 4 2 3 2 2" xfId="51870" xr:uid="{00000000-0005-0000-0000-0000DC810000}"/>
    <cellStyle name="Normal 4 3 2 5 4 2 3 3" xfId="38436" xr:uid="{00000000-0005-0000-0000-0000DD810000}"/>
    <cellStyle name="Normal 4 3 2 5 4 2 4" xfId="7046" xr:uid="{00000000-0005-0000-0000-0000DE810000}"/>
    <cellStyle name="Normal 4 3 2 5 4 2 4 2" xfId="20480" xr:uid="{00000000-0005-0000-0000-0000DF810000}"/>
    <cellStyle name="Normal 4 3 2 5 4 2 4 2 2" xfId="47392" xr:uid="{00000000-0005-0000-0000-0000E0810000}"/>
    <cellStyle name="Normal 4 3 2 5 4 2 4 3" xfId="33958" xr:uid="{00000000-0005-0000-0000-0000E1810000}"/>
    <cellStyle name="Normal 4 3 2 5 4 2 5" xfId="16001" xr:uid="{00000000-0005-0000-0000-0000E2810000}"/>
    <cellStyle name="Normal 4 3 2 5 4 2 5 2" xfId="42913" xr:uid="{00000000-0005-0000-0000-0000E3810000}"/>
    <cellStyle name="Normal 4 3 2 5 4 2 6" xfId="29479" xr:uid="{00000000-0005-0000-0000-0000E4810000}"/>
    <cellStyle name="Normal 4 3 2 5 4 3" xfId="3686" xr:uid="{00000000-0005-0000-0000-0000E5810000}"/>
    <cellStyle name="Normal 4 3 2 5 4 3 2" xfId="12643" xr:uid="{00000000-0005-0000-0000-0000E6810000}"/>
    <cellStyle name="Normal 4 3 2 5 4 3 2 2" xfId="26077" xr:uid="{00000000-0005-0000-0000-0000E7810000}"/>
    <cellStyle name="Normal 4 3 2 5 4 3 2 2 2" xfId="52989" xr:uid="{00000000-0005-0000-0000-0000E8810000}"/>
    <cellStyle name="Normal 4 3 2 5 4 3 2 3" xfId="39555" xr:uid="{00000000-0005-0000-0000-0000E9810000}"/>
    <cellStyle name="Normal 4 3 2 5 4 3 3" xfId="8165" xr:uid="{00000000-0005-0000-0000-0000EA810000}"/>
    <cellStyle name="Normal 4 3 2 5 4 3 3 2" xfId="21599" xr:uid="{00000000-0005-0000-0000-0000EB810000}"/>
    <cellStyle name="Normal 4 3 2 5 4 3 3 2 2" xfId="48511" xr:uid="{00000000-0005-0000-0000-0000EC810000}"/>
    <cellStyle name="Normal 4 3 2 5 4 3 3 3" xfId="35077" xr:uid="{00000000-0005-0000-0000-0000ED810000}"/>
    <cellStyle name="Normal 4 3 2 5 4 3 4" xfId="17120" xr:uid="{00000000-0005-0000-0000-0000EE810000}"/>
    <cellStyle name="Normal 4 3 2 5 4 3 4 2" xfId="44032" xr:uid="{00000000-0005-0000-0000-0000EF810000}"/>
    <cellStyle name="Normal 4 3 2 5 4 3 5" xfId="30598" xr:uid="{00000000-0005-0000-0000-0000F0810000}"/>
    <cellStyle name="Normal 4 3 2 5 4 4" xfId="10406" xr:uid="{00000000-0005-0000-0000-0000F1810000}"/>
    <cellStyle name="Normal 4 3 2 5 4 4 2" xfId="23840" xr:uid="{00000000-0005-0000-0000-0000F2810000}"/>
    <cellStyle name="Normal 4 3 2 5 4 4 2 2" xfId="50752" xr:uid="{00000000-0005-0000-0000-0000F3810000}"/>
    <cellStyle name="Normal 4 3 2 5 4 4 3" xfId="37318" xr:uid="{00000000-0005-0000-0000-0000F4810000}"/>
    <cellStyle name="Normal 4 3 2 5 4 5" xfId="5928" xr:uid="{00000000-0005-0000-0000-0000F5810000}"/>
    <cellStyle name="Normal 4 3 2 5 4 5 2" xfId="19362" xr:uid="{00000000-0005-0000-0000-0000F6810000}"/>
    <cellStyle name="Normal 4 3 2 5 4 5 2 2" xfId="46274" xr:uid="{00000000-0005-0000-0000-0000F7810000}"/>
    <cellStyle name="Normal 4 3 2 5 4 5 3" xfId="32840" xr:uid="{00000000-0005-0000-0000-0000F8810000}"/>
    <cellStyle name="Normal 4 3 2 5 4 6" xfId="14883" xr:uid="{00000000-0005-0000-0000-0000F9810000}"/>
    <cellStyle name="Normal 4 3 2 5 4 6 2" xfId="41795" xr:uid="{00000000-0005-0000-0000-0000FA810000}"/>
    <cellStyle name="Normal 4 3 2 5 4 7" xfId="28361" xr:uid="{00000000-0005-0000-0000-0000FB810000}"/>
    <cellStyle name="Normal 4 3 2 5 5" xfId="1897" xr:uid="{00000000-0005-0000-0000-0000FC810000}"/>
    <cellStyle name="Normal 4 3 2 5 5 2" xfId="4134" xr:uid="{00000000-0005-0000-0000-0000FD810000}"/>
    <cellStyle name="Normal 4 3 2 5 5 2 2" xfId="13091" xr:uid="{00000000-0005-0000-0000-0000FE810000}"/>
    <cellStyle name="Normal 4 3 2 5 5 2 2 2" xfId="26525" xr:uid="{00000000-0005-0000-0000-0000FF810000}"/>
    <cellStyle name="Normal 4 3 2 5 5 2 2 2 2" xfId="53437" xr:uid="{00000000-0005-0000-0000-000000820000}"/>
    <cellStyle name="Normal 4 3 2 5 5 2 2 3" xfId="40003" xr:uid="{00000000-0005-0000-0000-000001820000}"/>
    <cellStyle name="Normal 4 3 2 5 5 2 3" xfId="8613" xr:uid="{00000000-0005-0000-0000-000002820000}"/>
    <cellStyle name="Normal 4 3 2 5 5 2 3 2" xfId="22047" xr:uid="{00000000-0005-0000-0000-000003820000}"/>
    <cellStyle name="Normal 4 3 2 5 5 2 3 2 2" xfId="48959" xr:uid="{00000000-0005-0000-0000-000004820000}"/>
    <cellStyle name="Normal 4 3 2 5 5 2 3 3" xfId="35525" xr:uid="{00000000-0005-0000-0000-000005820000}"/>
    <cellStyle name="Normal 4 3 2 5 5 2 4" xfId="17568" xr:uid="{00000000-0005-0000-0000-000006820000}"/>
    <cellStyle name="Normal 4 3 2 5 5 2 4 2" xfId="44480" xr:uid="{00000000-0005-0000-0000-000007820000}"/>
    <cellStyle name="Normal 4 3 2 5 5 2 5" xfId="31046" xr:uid="{00000000-0005-0000-0000-000008820000}"/>
    <cellStyle name="Normal 4 3 2 5 5 3" xfId="10854" xr:uid="{00000000-0005-0000-0000-000009820000}"/>
    <cellStyle name="Normal 4 3 2 5 5 3 2" xfId="24288" xr:uid="{00000000-0005-0000-0000-00000A820000}"/>
    <cellStyle name="Normal 4 3 2 5 5 3 2 2" xfId="51200" xr:uid="{00000000-0005-0000-0000-00000B820000}"/>
    <cellStyle name="Normal 4 3 2 5 5 3 3" xfId="37766" xr:uid="{00000000-0005-0000-0000-00000C820000}"/>
    <cellStyle name="Normal 4 3 2 5 5 4" xfId="6376" xr:uid="{00000000-0005-0000-0000-00000D820000}"/>
    <cellStyle name="Normal 4 3 2 5 5 4 2" xfId="19810" xr:uid="{00000000-0005-0000-0000-00000E820000}"/>
    <cellStyle name="Normal 4 3 2 5 5 4 2 2" xfId="46722" xr:uid="{00000000-0005-0000-0000-00000F820000}"/>
    <cellStyle name="Normal 4 3 2 5 5 4 3" xfId="33288" xr:uid="{00000000-0005-0000-0000-000010820000}"/>
    <cellStyle name="Normal 4 3 2 5 5 5" xfId="15331" xr:uid="{00000000-0005-0000-0000-000011820000}"/>
    <cellStyle name="Normal 4 3 2 5 5 5 2" xfId="42243" xr:uid="{00000000-0005-0000-0000-000012820000}"/>
    <cellStyle name="Normal 4 3 2 5 5 6" xfId="28809" xr:uid="{00000000-0005-0000-0000-000013820000}"/>
    <cellStyle name="Normal 4 3 2 5 6" xfId="3016" xr:uid="{00000000-0005-0000-0000-000014820000}"/>
    <cellStyle name="Normal 4 3 2 5 6 2" xfId="11973" xr:uid="{00000000-0005-0000-0000-000015820000}"/>
    <cellStyle name="Normal 4 3 2 5 6 2 2" xfId="25407" xr:uid="{00000000-0005-0000-0000-000016820000}"/>
    <cellStyle name="Normal 4 3 2 5 6 2 2 2" xfId="52319" xr:uid="{00000000-0005-0000-0000-000017820000}"/>
    <cellStyle name="Normal 4 3 2 5 6 2 3" xfId="38885" xr:uid="{00000000-0005-0000-0000-000018820000}"/>
    <cellStyle name="Normal 4 3 2 5 6 3" xfId="7495" xr:uid="{00000000-0005-0000-0000-000019820000}"/>
    <cellStyle name="Normal 4 3 2 5 6 3 2" xfId="20929" xr:uid="{00000000-0005-0000-0000-00001A820000}"/>
    <cellStyle name="Normal 4 3 2 5 6 3 2 2" xfId="47841" xr:uid="{00000000-0005-0000-0000-00001B820000}"/>
    <cellStyle name="Normal 4 3 2 5 6 3 3" xfId="34407" xr:uid="{00000000-0005-0000-0000-00001C820000}"/>
    <cellStyle name="Normal 4 3 2 5 6 4" xfId="16450" xr:uid="{00000000-0005-0000-0000-00001D820000}"/>
    <cellStyle name="Normal 4 3 2 5 6 4 2" xfId="43362" xr:uid="{00000000-0005-0000-0000-00001E820000}"/>
    <cellStyle name="Normal 4 3 2 5 6 5" xfId="29928" xr:uid="{00000000-0005-0000-0000-00001F820000}"/>
    <cellStyle name="Normal 4 3 2 5 7" xfId="9736" xr:uid="{00000000-0005-0000-0000-000020820000}"/>
    <cellStyle name="Normal 4 3 2 5 7 2" xfId="23170" xr:uid="{00000000-0005-0000-0000-000021820000}"/>
    <cellStyle name="Normal 4 3 2 5 7 2 2" xfId="50082" xr:uid="{00000000-0005-0000-0000-000022820000}"/>
    <cellStyle name="Normal 4 3 2 5 7 3" xfId="36648" xr:uid="{00000000-0005-0000-0000-000023820000}"/>
    <cellStyle name="Normal 4 3 2 5 8" xfId="5258" xr:uid="{00000000-0005-0000-0000-000024820000}"/>
    <cellStyle name="Normal 4 3 2 5 8 2" xfId="18692" xr:uid="{00000000-0005-0000-0000-000025820000}"/>
    <cellStyle name="Normal 4 3 2 5 8 2 2" xfId="45604" xr:uid="{00000000-0005-0000-0000-000026820000}"/>
    <cellStyle name="Normal 4 3 2 5 8 3" xfId="32170" xr:uid="{00000000-0005-0000-0000-000027820000}"/>
    <cellStyle name="Normal 4 3 2 5 9" xfId="14213" xr:uid="{00000000-0005-0000-0000-000028820000}"/>
    <cellStyle name="Normal 4 3 2 5 9 2" xfId="41125" xr:uid="{00000000-0005-0000-0000-000029820000}"/>
    <cellStyle name="Normal 4 3 2 6" xfId="929" xr:uid="{00000000-0005-0000-0000-00002A820000}"/>
    <cellStyle name="Normal 4 3 2 6 2" xfId="1600" xr:uid="{00000000-0005-0000-0000-00002B820000}"/>
    <cellStyle name="Normal 4 3 2 6 2 2" xfId="2718" xr:uid="{00000000-0005-0000-0000-00002C820000}"/>
    <cellStyle name="Normal 4 3 2 6 2 2 2" xfId="4955" xr:uid="{00000000-0005-0000-0000-00002D820000}"/>
    <cellStyle name="Normal 4 3 2 6 2 2 2 2" xfId="13912" xr:uid="{00000000-0005-0000-0000-00002E820000}"/>
    <cellStyle name="Normal 4 3 2 6 2 2 2 2 2" xfId="27346" xr:uid="{00000000-0005-0000-0000-00002F820000}"/>
    <cellStyle name="Normal 4 3 2 6 2 2 2 2 2 2" xfId="54258" xr:uid="{00000000-0005-0000-0000-000030820000}"/>
    <cellStyle name="Normal 4 3 2 6 2 2 2 2 3" xfId="40824" xr:uid="{00000000-0005-0000-0000-000031820000}"/>
    <cellStyle name="Normal 4 3 2 6 2 2 2 3" xfId="9434" xr:uid="{00000000-0005-0000-0000-000032820000}"/>
    <cellStyle name="Normal 4 3 2 6 2 2 2 3 2" xfId="22868" xr:uid="{00000000-0005-0000-0000-000033820000}"/>
    <cellStyle name="Normal 4 3 2 6 2 2 2 3 2 2" xfId="49780" xr:uid="{00000000-0005-0000-0000-000034820000}"/>
    <cellStyle name="Normal 4 3 2 6 2 2 2 3 3" xfId="36346" xr:uid="{00000000-0005-0000-0000-000035820000}"/>
    <cellStyle name="Normal 4 3 2 6 2 2 2 4" xfId="18389" xr:uid="{00000000-0005-0000-0000-000036820000}"/>
    <cellStyle name="Normal 4 3 2 6 2 2 2 4 2" xfId="45301" xr:uid="{00000000-0005-0000-0000-000037820000}"/>
    <cellStyle name="Normal 4 3 2 6 2 2 2 5" xfId="31867" xr:uid="{00000000-0005-0000-0000-000038820000}"/>
    <cellStyle name="Normal 4 3 2 6 2 2 3" xfId="11675" xr:uid="{00000000-0005-0000-0000-000039820000}"/>
    <cellStyle name="Normal 4 3 2 6 2 2 3 2" xfId="25109" xr:uid="{00000000-0005-0000-0000-00003A820000}"/>
    <cellStyle name="Normal 4 3 2 6 2 2 3 2 2" xfId="52021" xr:uid="{00000000-0005-0000-0000-00003B820000}"/>
    <cellStyle name="Normal 4 3 2 6 2 2 3 3" xfId="38587" xr:uid="{00000000-0005-0000-0000-00003C820000}"/>
    <cellStyle name="Normal 4 3 2 6 2 2 4" xfId="7197" xr:uid="{00000000-0005-0000-0000-00003D820000}"/>
    <cellStyle name="Normal 4 3 2 6 2 2 4 2" xfId="20631" xr:uid="{00000000-0005-0000-0000-00003E820000}"/>
    <cellStyle name="Normal 4 3 2 6 2 2 4 2 2" xfId="47543" xr:uid="{00000000-0005-0000-0000-00003F820000}"/>
    <cellStyle name="Normal 4 3 2 6 2 2 4 3" xfId="34109" xr:uid="{00000000-0005-0000-0000-000040820000}"/>
    <cellStyle name="Normal 4 3 2 6 2 2 5" xfId="16152" xr:uid="{00000000-0005-0000-0000-000041820000}"/>
    <cellStyle name="Normal 4 3 2 6 2 2 5 2" xfId="43064" xr:uid="{00000000-0005-0000-0000-000042820000}"/>
    <cellStyle name="Normal 4 3 2 6 2 2 6" xfId="29630" xr:uid="{00000000-0005-0000-0000-000043820000}"/>
    <cellStyle name="Normal 4 3 2 6 2 3" xfId="3837" xr:uid="{00000000-0005-0000-0000-000044820000}"/>
    <cellStyle name="Normal 4 3 2 6 2 3 2" xfId="12794" xr:uid="{00000000-0005-0000-0000-000045820000}"/>
    <cellStyle name="Normal 4 3 2 6 2 3 2 2" xfId="26228" xr:uid="{00000000-0005-0000-0000-000046820000}"/>
    <cellStyle name="Normal 4 3 2 6 2 3 2 2 2" xfId="53140" xr:uid="{00000000-0005-0000-0000-000047820000}"/>
    <cellStyle name="Normal 4 3 2 6 2 3 2 3" xfId="39706" xr:uid="{00000000-0005-0000-0000-000048820000}"/>
    <cellStyle name="Normal 4 3 2 6 2 3 3" xfId="8316" xr:uid="{00000000-0005-0000-0000-000049820000}"/>
    <cellStyle name="Normal 4 3 2 6 2 3 3 2" xfId="21750" xr:uid="{00000000-0005-0000-0000-00004A820000}"/>
    <cellStyle name="Normal 4 3 2 6 2 3 3 2 2" xfId="48662" xr:uid="{00000000-0005-0000-0000-00004B820000}"/>
    <cellStyle name="Normal 4 3 2 6 2 3 3 3" xfId="35228" xr:uid="{00000000-0005-0000-0000-00004C820000}"/>
    <cellStyle name="Normal 4 3 2 6 2 3 4" xfId="17271" xr:uid="{00000000-0005-0000-0000-00004D820000}"/>
    <cellStyle name="Normal 4 3 2 6 2 3 4 2" xfId="44183" xr:uid="{00000000-0005-0000-0000-00004E820000}"/>
    <cellStyle name="Normal 4 3 2 6 2 3 5" xfId="30749" xr:uid="{00000000-0005-0000-0000-00004F820000}"/>
    <cellStyle name="Normal 4 3 2 6 2 4" xfId="10557" xr:uid="{00000000-0005-0000-0000-000050820000}"/>
    <cellStyle name="Normal 4 3 2 6 2 4 2" xfId="23991" xr:uid="{00000000-0005-0000-0000-000051820000}"/>
    <cellStyle name="Normal 4 3 2 6 2 4 2 2" xfId="50903" xr:uid="{00000000-0005-0000-0000-000052820000}"/>
    <cellStyle name="Normal 4 3 2 6 2 4 3" xfId="37469" xr:uid="{00000000-0005-0000-0000-000053820000}"/>
    <cellStyle name="Normal 4 3 2 6 2 5" xfId="6079" xr:uid="{00000000-0005-0000-0000-000054820000}"/>
    <cellStyle name="Normal 4 3 2 6 2 5 2" xfId="19513" xr:uid="{00000000-0005-0000-0000-000055820000}"/>
    <cellStyle name="Normal 4 3 2 6 2 5 2 2" xfId="46425" xr:uid="{00000000-0005-0000-0000-000056820000}"/>
    <cellStyle name="Normal 4 3 2 6 2 5 3" xfId="32991" xr:uid="{00000000-0005-0000-0000-000057820000}"/>
    <cellStyle name="Normal 4 3 2 6 2 6" xfId="15034" xr:uid="{00000000-0005-0000-0000-000058820000}"/>
    <cellStyle name="Normal 4 3 2 6 2 6 2" xfId="41946" xr:uid="{00000000-0005-0000-0000-000059820000}"/>
    <cellStyle name="Normal 4 3 2 6 2 7" xfId="28512" xr:uid="{00000000-0005-0000-0000-00005A820000}"/>
    <cellStyle name="Normal 4 3 2 6 3" xfId="2048" xr:uid="{00000000-0005-0000-0000-00005B820000}"/>
    <cellStyle name="Normal 4 3 2 6 3 2" xfId="4285" xr:uid="{00000000-0005-0000-0000-00005C820000}"/>
    <cellStyle name="Normal 4 3 2 6 3 2 2" xfId="13242" xr:uid="{00000000-0005-0000-0000-00005D820000}"/>
    <cellStyle name="Normal 4 3 2 6 3 2 2 2" xfId="26676" xr:uid="{00000000-0005-0000-0000-00005E820000}"/>
    <cellStyle name="Normal 4 3 2 6 3 2 2 2 2" xfId="53588" xr:uid="{00000000-0005-0000-0000-00005F820000}"/>
    <cellStyle name="Normal 4 3 2 6 3 2 2 3" xfId="40154" xr:uid="{00000000-0005-0000-0000-000060820000}"/>
    <cellStyle name="Normal 4 3 2 6 3 2 3" xfId="8764" xr:uid="{00000000-0005-0000-0000-000061820000}"/>
    <cellStyle name="Normal 4 3 2 6 3 2 3 2" xfId="22198" xr:uid="{00000000-0005-0000-0000-000062820000}"/>
    <cellStyle name="Normal 4 3 2 6 3 2 3 2 2" xfId="49110" xr:uid="{00000000-0005-0000-0000-000063820000}"/>
    <cellStyle name="Normal 4 3 2 6 3 2 3 3" xfId="35676" xr:uid="{00000000-0005-0000-0000-000064820000}"/>
    <cellStyle name="Normal 4 3 2 6 3 2 4" xfId="17719" xr:uid="{00000000-0005-0000-0000-000065820000}"/>
    <cellStyle name="Normal 4 3 2 6 3 2 4 2" xfId="44631" xr:uid="{00000000-0005-0000-0000-000066820000}"/>
    <cellStyle name="Normal 4 3 2 6 3 2 5" xfId="31197" xr:uid="{00000000-0005-0000-0000-000067820000}"/>
    <cellStyle name="Normal 4 3 2 6 3 3" xfId="11005" xr:uid="{00000000-0005-0000-0000-000068820000}"/>
    <cellStyle name="Normal 4 3 2 6 3 3 2" xfId="24439" xr:uid="{00000000-0005-0000-0000-000069820000}"/>
    <cellStyle name="Normal 4 3 2 6 3 3 2 2" xfId="51351" xr:uid="{00000000-0005-0000-0000-00006A820000}"/>
    <cellStyle name="Normal 4 3 2 6 3 3 3" xfId="37917" xr:uid="{00000000-0005-0000-0000-00006B820000}"/>
    <cellStyle name="Normal 4 3 2 6 3 4" xfId="6527" xr:uid="{00000000-0005-0000-0000-00006C820000}"/>
    <cellStyle name="Normal 4 3 2 6 3 4 2" xfId="19961" xr:uid="{00000000-0005-0000-0000-00006D820000}"/>
    <cellStyle name="Normal 4 3 2 6 3 4 2 2" xfId="46873" xr:uid="{00000000-0005-0000-0000-00006E820000}"/>
    <cellStyle name="Normal 4 3 2 6 3 4 3" xfId="33439" xr:uid="{00000000-0005-0000-0000-00006F820000}"/>
    <cellStyle name="Normal 4 3 2 6 3 5" xfId="15482" xr:uid="{00000000-0005-0000-0000-000070820000}"/>
    <cellStyle name="Normal 4 3 2 6 3 5 2" xfId="42394" xr:uid="{00000000-0005-0000-0000-000071820000}"/>
    <cellStyle name="Normal 4 3 2 6 3 6" xfId="28960" xr:uid="{00000000-0005-0000-0000-000072820000}"/>
    <cellStyle name="Normal 4 3 2 6 4" xfId="3167" xr:uid="{00000000-0005-0000-0000-000073820000}"/>
    <cellStyle name="Normal 4 3 2 6 4 2" xfId="12124" xr:uid="{00000000-0005-0000-0000-000074820000}"/>
    <cellStyle name="Normal 4 3 2 6 4 2 2" xfId="25558" xr:uid="{00000000-0005-0000-0000-000075820000}"/>
    <cellStyle name="Normal 4 3 2 6 4 2 2 2" xfId="52470" xr:uid="{00000000-0005-0000-0000-000076820000}"/>
    <cellStyle name="Normal 4 3 2 6 4 2 3" xfId="39036" xr:uid="{00000000-0005-0000-0000-000077820000}"/>
    <cellStyle name="Normal 4 3 2 6 4 3" xfId="7646" xr:uid="{00000000-0005-0000-0000-000078820000}"/>
    <cellStyle name="Normal 4 3 2 6 4 3 2" xfId="21080" xr:uid="{00000000-0005-0000-0000-000079820000}"/>
    <cellStyle name="Normal 4 3 2 6 4 3 2 2" xfId="47992" xr:uid="{00000000-0005-0000-0000-00007A820000}"/>
    <cellStyle name="Normal 4 3 2 6 4 3 3" xfId="34558" xr:uid="{00000000-0005-0000-0000-00007B820000}"/>
    <cellStyle name="Normal 4 3 2 6 4 4" xfId="16601" xr:uid="{00000000-0005-0000-0000-00007C820000}"/>
    <cellStyle name="Normal 4 3 2 6 4 4 2" xfId="43513" xr:uid="{00000000-0005-0000-0000-00007D820000}"/>
    <cellStyle name="Normal 4 3 2 6 4 5" xfId="30079" xr:uid="{00000000-0005-0000-0000-00007E820000}"/>
    <cellStyle name="Normal 4 3 2 6 5" xfId="9887" xr:uid="{00000000-0005-0000-0000-00007F820000}"/>
    <cellStyle name="Normal 4 3 2 6 5 2" xfId="23321" xr:uid="{00000000-0005-0000-0000-000080820000}"/>
    <cellStyle name="Normal 4 3 2 6 5 2 2" xfId="50233" xr:uid="{00000000-0005-0000-0000-000081820000}"/>
    <cellStyle name="Normal 4 3 2 6 5 3" xfId="36799" xr:uid="{00000000-0005-0000-0000-000082820000}"/>
    <cellStyle name="Normal 4 3 2 6 6" xfId="5409" xr:uid="{00000000-0005-0000-0000-000083820000}"/>
    <cellStyle name="Normal 4 3 2 6 6 2" xfId="18843" xr:uid="{00000000-0005-0000-0000-000084820000}"/>
    <cellStyle name="Normal 4 3 2 6 6 2 2" xfId="45755" xr:uid="{00000000-0005-0000-0000-000085820000}"/>
    <cellStyle name="Normal 4 3 2 6 6 3" xfId="32321" xr:uid="{00000000-0005-0000-0000-000086820000}"/>
    <cellStyle name="Normal 4 3 2 6 7" xfId="14364" xr:uid="{00000000-0005-0000-0000-000087820000}"/>
    <cellStyle name="Normal 4 3 2 6 7 2" xfId="41276" xr:uid="{00000000-0005-0000-0000-000088820000}"/>
    <cellStyle name="Normal 4 3 2 6 8" xfId="27842" xr:uid="{00000000-0005-0000-0000-000089820000}"/>
    <cellStyle name="Normal 4 3 2 7" xfId="1154" xr:uid="{00000000-0005-0000-0000-00008A820000}"/>
    <cellStyle name="Normal 4 3 2 7 2" xfId="2272" xr:uid="{00000000-0005-0000-0000-00008B820000}"/>
    <cellStyle name="Normal 4 3 2 7 2 2" xfId="4509" xr:uid="{00000000-0005-0000-0000-00008C820000}"/>
    <cellStyle name="Normal 4 3 2 7 2 2 2" xfId="13466" xr:uid="{00000000-0005-0000-0000-00008D820000}"/>
    <cellStyle name="Normal 4 3 2 7 2 2 2 2" xfId="26900" xr:uid="{00000000-0005-0000-0000-00008E820000}"/>
    <cellStyle name="Normal 4 3 2 7 2 2 2 2 2" xfId="53812" xr:uid="{00000000-0005-0000-0000-00008F820000}"/>
    <cellStyle name="Normal 4 3 2 7 2 2 2 3" xfId="40378" xr:uid="{00000000-0005-0000-0000-000090820000}"/>
    <cellStyle name="Normal 4 3 2 7 2 2 3" xfId="8988" xr:uid="{00000000-0005-0000-0000-000091820000}"/>
    <cellStyle name="Normal 4 3 2 7 2 2 3 2" xfId="22422" xr:uid="{00000000-0005-0000-0000-000092820000}"/>
    <cellStyle name="Normal 4 3 2 7 2 2 3 2 2" xfId="49334" xr:uid="{00000000-0005-0000-0000-000093820000}"/>
    <cellStyle name="Normal 4 3 2 7 2 2 3 3" xfId="35900" xr:uid="{00000000-0005-0000-0000-000094820000}"/>
    <cellStyle name="Normal 4 3 2 7 2 2 4" xfId="17943" xr:uid="{00000000-0005-0000-0000-000095820000}"/>
    <cellStyle name="Normal 4 3 2 7 2 2 4 2" xfId="44855" xr:uid="{00000000-0005-0000-0000-000096820000}"/>
    <cellStyle name="Normal 4 3 2 7 2 2 5" xfId="31421" xr:uid="{00000000-0005-0000-0000-000097820000}"/>
    <cellStyle name="Normal 4 3 2 7 2 3" xfId="11229" xr:uid="{00000000-0005-0000-0000-000098820000}"/>
    <cellStyle name="Normal 4 3 2 7 2 3 2" xfId="24663" xr:uid="{00000000-0005-0000-0000-000099820000}"/>
    <cellStyle name="Normal 4 3 2 7 2 3 2 2" xfId="51575" xr:uid="{00000000-0005-0000-0000-00009A820000}"/>
    <cellStyle name="Normal 4 3 2 7 2 3 3" xfId="38141" xr:uid="{00000000-0005-0000-0000-00009B820000}"/>
    <cellStyle name="Normal 4 3 2 7 2 4" xfId="6751" xr:uid="{00000000-0005-0000-0000-00009C820000}"/>
    <cellStyle name="Normal 4 3 2 7 2 4 2" xfId="20185" xr:uid="{00000000-0005-0000-0000-00009D820000}"/>
    <cellStyle name="Normal 4 3 2 7 2 4 2 2" xfId="47097" xr:uid="{00000000-0005-0000-0000-00009E820000}"/>
    <cellStyle name="Normal 4 3 2 7 2 4 3" xfId="33663" xr:uid="{00000000-0005-0000-0000-00009F820000}"/>
    <cellStyle name="Normal 4 3 2 7 2 5" xfId="15706" xr:uid="{00000000-0005-0000-0000-0000A0820000}"/>
    <cellStyle name="Normal 4 3 2 7 2 5 2" xfId="42618" xr:uid="{00000000-0005-0000-0000-0000A1820000}"/>
    <cellStyle name="Normal 4 3 2 7 2 6" xfId="29184" xr:uid="{00000000-0005-0000-0000-0000A2820000}"/>
    <cellStyle name="Normal 4 3 2 7 3" xfId="3391" xr:uid="{00000000-0005-0000-0000-0000A3820000}"/>
    <cellStyle name="Normal 4 3 2 7 3 2" xfId="12348" xr:uid="{00000000-0005-0000-0000-0000A4820000}"/>
    <cellStyle name="Normal 4 3 2 7 3 2 2" xfId="25782" xr:uid="{00000000-0005-0000-0000-0000A5820000}"/>
    <cellStyle name="Normal 4 3 2 7 3 2 2 2" xfId="52694" xr:uid="{00000000-0005-0000-0000-0000A6820000}"/>
    <cellStyle name="Normal 4 3 2 7 3 2 3" xfId="39260" xr:uid="{00000000-0005-0000-0000-0000A7820000}"/>
    <cellStyle name="Normal 4 3 2 7 3 3" xfId="7870" xr:uid="{00000000-0005-0000-0000-0000A8820000}"/>
    <cellStyle name="Normal 4 3 2 7 3 3 2" xfId="21304" xr:uid="{00000000-0005-0000-0000-0000A9820000}"/>
    <cellStyle name="Normal 4 3 2 7 3 3 2 2" xfId="48216" xr:uid="{00000000-0005-0000-0000-0000AA820000}"/>
    <cellStyle name="Normal 4 3 2 7 3 3 3" xfId="34782" xr:uid="{00000000-0005-0000-0000-0000AB820000}"/>
    <cellStyle name="Normal 4 3 2 7 3 4" xfId="16825" xr:uid="{00000000-0005-0000-0000-0000AC820000}"/>
    <cellStyle name="Normal 4 3 2 7 3 4 2" xfId="43737" xr:uid="{00000000-0005-0000-0000-0000AD820000}"/>
    <cellStyle name="Normal 4 3 2 7 3 5" xfId="30303" xr:uid="{00000000-0005-0000-0000-0000AE820000}"/>
    <cellStyle name="Normal 4 3 2 7 4" xfId="10111" xr:uid="{00000000-0005-0000-0000-0000AF820000}"/>
    <cellStyle name="Normal 4 3 2 7 4 2" xfId="23545" xr:uid="{00000000-0005-0000-0000-0000B0820000}"/>
    <cellStyle name="Normal 4 3 2 7 4 2 2" xfId="50457" xr:uid="{00000000-0005-0000-0000-0000B1820000}"/>
    <cellStyle name="Normal 4 3 2 7 4 3" xfId="37023" xr:uid="{00000000-0005-0000-0000-0000B2820000}"/>
    <cellStyle name="Normal 4 3 2 7 5" xfId="5633" xr:uid="{00000000-0005-0000-0000-0000B3820000}"/>
    <cellStyle name="Normal 4 3 2 7 5 2" xfId="19067" xr:uid="{00000000-0005-0000-0000-0000B4820000}"/>
    <cellStyle name="Normal 4 3 2 7 5 2 2" xfId="45979" xr:uid="{00000000-0005-0000-0000-0000B5820000}"/>
    <cellStyle name="Normal 4 3 2 7 5 3" xfId="32545" xr:uid="{00000000-0005-0000-0000-0000B6820000}"/>
    <cellStyle name="Normal 4 3 2 7 6" xfId="14588" xr:uid="{00000000-0005-0000-0000-0000B7820000}"/>
    <cellStyle name="Normal 4 3 2 7 6 2" xfId="41500" xr:uid="{00000000-0005-0000-0000-0000B8820000}"/>
    <cellStyle name="Normal 4 3 2 7 7" xfId="28066" xr:uid="{00000000-0005-0000-0000-0000B9820000}"/>
    <cellStyle name="Normal 4 3 2 8" xfId="1377" xr:uid="{00000000-0005-0000-0000-0000BA820000}"/>
    <cellStyle name="Normal 4 3 2 8 2" xfId="2495" xr:uid="{00000000-0005-0000-0000-0000BB820000}"/>
    <cellStyle name="Normal 4 3 2 8 2 2" xfId="4732" xr:uid="{00000000-0005-0000-0000-0000BC820000}"/>
    <cellStyle name="Normal 4 3 2 8 2 2 2" xfId="13689" xr:uid="{00000000-0005-0000-0000-0000BD820000}"/>
    <cellStyle name="Normal 4 3 2 8 2 2 2 2" xfId="27123" xr:uid="{00000000-0005-0000-0000-0000BE820000}"/>
    <cellStyle name="Normal 4 3 2 8 2 2 2 2 2" xfId="54035" xr:uid="{00000000-0005-0000-0000-0000BF820000}"/>
    <cellStyle name="Normal 4 3 2 8 2 2 2 3" xfId="40601" xr:uid="{00000000-0005-0000-0000-0000C0820000}"/>
    <cellStyle name="Normal 4 3 2 8 2 2 3" xfId="9211" xr:uid="{00000000-0005-0000-0000-0000C1820000}"/>
    <cellStyle name="Normal 4 3 2 8 2 2 3 2" xfId="22645" xr:uid="{00000000-0005-0000-0000-0000C2820000}"/>
    <cellStyle name="Normal 4 3 2 8 2 2 3 2 2" xfId="49557" xr:uid="{00000000-0005-0000-0000-0000C3820000}"/>
    <cellStyle name="Normal 4 3 2 8 2 2 3 3" xfId="36123" xr:uid="{00000000-0005-0000-0000-0000C4820000}"/>
    <cellStyle name="Normal 4 3 2 8 2 2 4" xfId="18166" xr:uid="{00000000-0005-0000-0000-0000C5820000}"/>
    <cellStyle name="Normal 4 3 2 8 2 2 4 2" xfId="45078" xr:uid="{00000000-0005-0000-0000-0000C6820000}"/>
    <cellStyle name="Normal 4 3 2 8 2 2 5" xfId="31644" xr:uid="{00000000-0005-0000-0000-0000C7820000}"/>
    <cellStyle name="Normal 4 3 2 8 2 3" xfId="11452" xr:uid="{00000000-0005-0000-0000-0000C8820000}"/>
    <cellStyle name="Normal 4 3 2 8 2 3 2" xfId="24886" xr:uid="{00000000-0005-0000-0000-0000C9820000}"/>
    <cellStyle name="Normal 4 3 2 8 2 3 2 2" xfId="51798" xr:uid="{00000000-0005-0000-0000-0000CA820000}"/>
    <cellStyle name="Normal 4 3 2 8 2 3 3" xfId="38364" xr:uid="{00000000-0005-0000-0000-0000CB820000}"/>
    <cellStyle name="Normal 4 3 2 8 2 4" xfId="6974" xr:uid="{00000000-0005-0000-0000-0000CC820000}"/>
    <cellStyle name="Normal 4 3 2 8 2 4 2" xfId="20408" xr:uid="{00000000-0005-0000-0000-0000CD820000}"/>
    <cellStyle name="Normal 4 3 2 8 2 4 2 2" xfId="47320" xr:uid="{00000000-0005-0000-0000-0000CE820000}"/>
    <cellStyle name="Normal 4 3 2 8 2 4 3" xfId="33886" xr:uid="{00000000-0005-0000-0000-0000CF820000}"/>
    <cellStyle name="Normal 4 3 2 8 2 5" xfId="15929" xr:uid="{00000000-0005-0000-0000-0000D0820000}"/>
    <cellStyle name="Normal 4 3 2 8 2 5 2" xfId="42841" xr:uid="{00000000-0005-0000-0000-0000D1820000}"/>
    <cellStyle name="Normal 4 3 2 8 2 6" xfId="29407" xr:uid="{00000000-0005-0000-0000-0000D2820000}"/>
    <cellStyle name="Normal 4 3 2 8 3" xfId="3614" xr:uid="{00000000-0005-0000-0000-0000D3820000}"/>
    <cellStyle name="Normal 4 3 2 8 3 2" xfId="12571" xr:uid="{00000000-0005-0000-0000-0000D4820000}"/>
    <cellStyle name="Normal 4 3 2 8 3 2 2" xfId="26005" xr:uid="{00000000-0005-0000-0000-0000D5820000}"/>
    <cellStyle name="Normal 4 3 2 8 3 2 2 2" xfId="52917" xr:uid="{00000000-0005-0000-0000-0000D6820000}"/>
    <cellStyle name="Normal 4 3 2 8 3 2 3" xfId="39483" xr:uid="{00000000-0005-0000-0000-0000D7820000}"/>
    <cellStyle name="Normal 4 3 2 8 3 3" xfId="8093" xr:uid="{00000000-0005-0000-0000-0000D8820000}"/>
    <cellStyle name="Normal 4 3 2 8 3 3 2" xfId="21527" xr:uid="{00000000-0005-0000-0000-0000D9820000}"/>
    <cellStyle name="Normal 4 3 2 8 3 3 2 2" xfId="48439" xr:uid="{00000000-0005-0000-0000-0000DA820000}"/>
    <cellStyle name="Normal 4 3 2 8 3 3 3" xfId="35005" xr:uid="{00000000-0005-0000-0000-0000DB820000}"/>
    <cellStyle name="Normal 4 3 2 8 3 4" xfId="17048" xr:uid="{00000000-0005-0000-0000-0000DC820000}"/>
    <cellStyle name="Normal 4 3 2 8 3 4 2" xfId="43960" xr:uid="{00000000-0005-0000-0000-0000DD820000}"/>
    <cellStyle name="Normal 4 3 2 8 3 5" xfId="30526" xr:uid="{00000000-0005-0000-0000-0000DE820000}"/>
    <cellStyle name="Normal 4 3 2 8 4" xfId="10334" xr:uid="{00000000-0005-0000-0000-0000DF820000}"/>
    <cellStyle name="Normal 4 3 2 8 4 2" xfId="23768" xr:uid="{00000000-0005-0000-0000-0000E0820000}"/>
    <cellStyle name="Normal 4 3 2 8 4 2 2" xfId="50680" xr:uid="{00000000-0005-0000-0000-0000E1820000}"/>
    <cellStyle name="Normal 4 3 2 8 4 3" xfId="37246" xr:uid="{00000000-0005-0000-0000-0000E2820000}"/>
    <cellStyle name="Normal 4 3 2 8 5" xfId="5856" xr:uid="{00000000-0005-0000-0000-0000E3820000}"/>
    <cellStyle name="Normal 4 3 2 8 5 2" xfId="19290" xr:uid="{00000000-0005-0000-0000-0000E4820000}"/>
    <cellStyle name="Normal 4 3 2 8 5 2 2" xfId="46202" xr:uid="{00000000-0005-0000-0000-0000E5820000}"/>
    <cellStyle name="Normal 4 3 2 8 5 3" xfId="32768" xr:uid="{00000000-0005-0000-0000-0000E6820000}"/>
    <cellStyle name="Normal 4 3 2 8 6" xfId="14811" xr:uid="{00000000-0005-0000-0000-0000E7820000}"/>
    <cellStyle name="Normal 4 3 2 8 6 2" xfId="41723" xr:uid="{00000000-0005-0000-0000-0000E8820000}"/>
    <cellStyle name="Normal 4 3 2 8 7" xfId="28289" xr:uid="{00000000-0005-0000-0000-0000E9820000}"/>
    <cellStyle name="Normal 4 3 2 9" xfId="1825" xr:uid="{00000000-0005-0000-0000-0000EA820000}"/>
    <cellStyle name="Normal 4 3 2 9 2" xfId="4062" xr:uid="{00000000-0005-0000-0000-0000EB820000}"/>
    <cellStyle name="Normal 4 3 2 9 2 2" xfId="13019" xr:uid="{00000000-0005-0000-0000-0000EC820000}"/>
    <cellStyle name="Normal 4 3 2 9 2 2 2" xfId="26453" xr:uid="{00000000-0005-0000-0000-0000ED820000}"/>
    <cellStyle name="Normal 4 3 2 9 2 2 2 2" xfId="53365" xr:uid="{00000000-0005-0000-0000-0000EE820000}"/>
    <cellStyle name="Normal 4 3 2 9 2 2 3" xfId="39931" xr:uid="{00000000-0005-0000-0000-0000EF820000}"/>
    <cellStyle name="Normal 4 3 2 9 2 3" xfId="8541" xr:uid="{00000000-0005-0000-0000-0000F0820000}"/>
    <cellStyle name="Normal 4 3 2 9 2 3 2" xfId="21975" xr:uid="{00000000-0005-0000-0000-0000F1820000}"/>
    <cellStyle name="Normal 4 3 2 9 2 3 2 2" xfId="48887" xr:uid="{00000000-0005-0000-0000-0000F2820000}"/>
    <cellStyle name="Normal 4 3 2 9 2 3 3" xfId="35453" xr:uid="{00000000-0005-0000-0000-0000F3820000}"/>
    <cellStyle name="Normal 4 3 2 9 2 4" xfId="17496" xr:uid="{00000000-0005-0000-0000-0000F4820000}"/>
    <cellStyle name="Normal 4 3 2 9 2 4 2" xfId="44408" xr:uid="{00000000-0005-0000-0000-0000F5820000}"/>
    <cellStyle name="Normal 4 3 2 9 2 5" xfId="30974" xr:uid="{00000000-0005-0000-0000-0000F6820000}"/>
    <cellStyle name="Normal 4 3 2 9 3" xfId="10782" xr:uid="{00000000-0005-0000-0000-0000F7820000}"/>
    <cellStyle name="Normal 4 3 2 9 3 2" xfId="24216" xr:uid="{00000000-0005-0000-0000-0000F8820000}"/>
    <cellStyle name="Normal 4 3 2 9 3 2 2" xfId="51128" xr:uid="{00000000-0005-0000-0000-0000F9820000}"/>
    <cellStyle name="Normal 4 3 2 9 3 3" xfId="37694" xr:uid="{00000000-0005-0000-0000-0000FA820000}"/>
    <cellStyle name="Normal 4 3 2 9 4" xfId="6304" xr:uid="{00000000-0005-0000-0000-0000FB820000}"/>
    <cellStyle name="Normal 4 3 2 9 4 2" xfId="19738" xr:uid="{00000000-0005-0000-0000-0000FC820000}"/>
    <cellStyle name="Normal 4 3 2 9 4 2 2" xfId="46650" xr:uid="{00000000-0005-0000-0000-0000FD820000}"/>
    <cellStyle name="Normal 4 3 2 9 4 3" xfId="33216" xr:uid="{00000000-0005-0000-0000-0000FE820000}"/>
    <cellStyle name="Normal 4 3 2 9 5" xfId="15259" xr:uid="{00000000-0005-0000-0000-0000FF820000}"/>
    <cellStyle name="Normal 4 3 2 9 5 2" xfId="42171" xr:uid="{00000000-0005-0000-0000-000000830000}"/>
    <cellStyle name="Normal 4 3 2 9 6" xfId="28737" xr:uid="{00000000-0005-0000-0000-000001830000}"/>
    <cellStyle name="Normal 4 3 3" xfId="695" xr:uid="{00000000-0005-0000-0000-000002830000}"/>
    <cellStyle name="Normal 4 3 3 10" xfId="9698" xr:uid="{00000000-0005-0000-0000-000003830000}"/>
    <cellStyle name="Normal 4 3 3 10 2" xfId="23132" xr:uid="{00000000-0005-0000-0000-000004830000}"/>
    <cellStyle name="Normal 4 3 3 10 2 2" xfId="50044" xr:uid="{00000000-0005-0000-0000-000005830000}"/>
    <cellStyle name="Normal 4 3 3 10 3" xfId="36610" xr:uid="{00000000-0005-0000-0000-000006830000}"/>
    <cellStyle name="Normal 4 3 3 11" xfId="5220" xr:uid="{00000000-0005-0000-0000-000007830000}"/>
    <cellStyle name="Normal 4 3 3 11 2" xfId="18654" xr:uid="{00000000-0005-0000-0000-000008830000}"/>
    <cellStyle name="Normal 4 3 3 11 2 2" xfId="45566" xr:uid="{00000000-0005-0000-0000-000009830000}"/>
    <cellStyle name="Normal 4 3 3 11 3" xfId="32132" xr:uid="{00000000-0005-0000-0000-00000A830000}"/>
    <cellStyle name="Normal 4 3 3 12" xfId="14175" xr:uid="{00000000-0005-0000-0000-00000B830000}"/>
    <cellStyle name="Normal 4 3 3 12 2" xfId="41087" xr:uid="{00000000-0005-0000-0000-00000C830000}"/>
    <cellStyle name="Normal 4 3 3 13" xfId="27653" xr:uid="{00000000-0005-0000-0000-00000D830000}"/>
    <cellStyle name="Normal 4 3 3 2" xfId="720" xr:uid="{00000000-0005-0000-0000-00000E830000}"/>
    <cellStyle name="Normal 4 3 3 2 10" xfId="5245" xr:uid="{00000000-0005-0000-0000-00000F830000}"/>
    <cellStyle name="Normal 4 3 3 2 10 2" xfId="18679" xr:uid="{00000000-0005-0000-0000-000010830000}"/>
    <cellStyle name="Normal 4 3 3 2 10 2 2" xfId="45591" xr:uid="{00000000-0005-0000-0000-000011830000}"/>
    <cellStyle name="Normal 4 3 3 2 10 3" xfId="32157" xr:uid="{00000000-0005-0000-0000-000012830000}"/>
    <cellStyle name="Normal 4 3 3 2 11" xfId="14200" xr:uid="{00000000-0005-0000-0000-000013830000}"/>
    <cellStyle name="Normal 4 3 3 2 11 2" xfId="41112" xr:uid="{00000000-0005-0000-0000-000014830000}"/>
    <cellStyle name="Normal 4 3 3 2 12" xfId="27678" xr:uid="{00000000-0005-0000-0000-000015830000}"/>
    <cellStyle name="Normal 4 3 3 2 2" xfId="864" xr:uid="{00000000-0005-0000-0000-000016830000}"/>
    <cellStyle name="Normal 4 3 3 2 2 10" xfId="27822" xr:uid="{00000000-0005-0000-0000-000017830000}"/>
    <cellStyle name="Normal 4 3 3 2 2 2" xfId="1132" xr:uid="{00000000-0005-0000-0000-000018830000}"/>
    <cellStyle name="Normal 4 3 3 2 2 2 2" xfId="1803" xr:uid="{00000000-0005-0000-0000-000019830000}"/>
    <cellStyle name="Normal 4 3 3 2 2 2 2 2" xfId="2921" xr:uid="{00000000-0005-0000-0000-00001A830000}"/>
    <cellStyle name="Normal 4 3 3 2 2 2 2 2 2" xfId="5158" xr:uid="{00000000-0005-0000-0000-00001B830000}"/>
    <cellStyle name="Normal 4 3 3 2 2 2 2 2 2 2" xfId="14115" xr:uid="{00000000-0005-0000-0000-00001C830000}"/>
    <cellStyle name="Normal 4 3 3 2 2 2 2 2 2 2 2" xfId="27549" xr:uid="{00000000-0005-0000-0000-00001D830000}"/>
    <cellStyle name="Normal 4 3 3 2 2 2 2 2 2 2 2 2" xfId="54461" xr:uid="{00000000-0005-0000-0000-00001E830000}"/>
    <cellStyle name="Normal 4 3 3 2 2 2 2 2 2 2 3" xfId="41027" xr:uid="{00000000-0005-0000-0000-00001F830000}"/>
    <cellStyle name="Normal 4 3 3 2 2 2 2 2 2 3" xfId="9637" xr:uid="{00000000-0005-0000-0000-000020830000}"/>
    <cellStyle name="Normal 4 3 3 2 2 2 2 2 2 3 2" xfId="23071" xr:uid="{00000000-0005-0000-0000-000021830000}"/>
    <cellStyle name="Normal 4 3 3 2 2 2 2 2 2 3 2 2" xfId="49983" xr:uid="{00000000-0005-0000-0000-000022830000}"/>
    <cellStyle name="Normal 4 3 3 2 2 2 2 2 2 3 3" xfId="36549" xr:uid="{00000000-0005-0000-0000-000023830000}"/>
    <cellStyle name="Normal 4 3 3 2 2 2 2 2 2 4" xfId="18592" xr:uid="{00000000-0005-0000-0000-000024830000}"/>
    <cellStyle name="Normal 4 3 3 2 2 2 2 2 2 4 2" xfId="45504" xr:uid="{00000000-0005-0000-0000-000025830000}"/>
    <cellStyle name="Normal 4 3 3 2 2 2 2 2 2 5" xfId="32070" xr:uid="{00000000-0005-0000-0000-000026830000}"/>
    <cellStyle name="Normal 4 3 3 2 2 2 2 2 3" xfId="11878" xr:uid="{00000000-0005-0000-0000-000027830000}"/>
    <cellStyle name="Normal 4 3 3 2 2 2 2 2 3 2" xfId="25312" xr:uid="{00000000-0005-0000-0000-000028830000}"/>
    <cellStyle name="Normal 4 3 3 2 2 2 2 2 3 2 2" xfId="52224" xr:uid="{00000000-0005-0000-0000-000029830000}"/>
    <cellStyle name="Normal 4 3 3 2 2 2 2 2 3 3" xfId="38790" xr:uid="{00000000-0005-0000-0000-00002A830000}"/>
    <cellStyle name="Normal 4 3 3 2 2 2 2 2 4" xfId="7400" xr:uid="{00000000-0005-0000-0000-00002B830000}"/>
    <cellStyle name="Normal 4 3 3 2 2 2 2 2 4 2" xfId="20834" xr:uid="{00000000-0005-0000-0000-00002C830000}"/>
    <cellStyle name="Normal 4 3 3 2 2 2 2 2 4 2 2" xfId="47746" xr:uid="{00000000-0005-0000-0000-00002D830000}"/>
    <cellStyle name="Normal 4 3 3 2 2 2 2 2 4 3" xfId="34312" xr:uid="{00000000-0005-0000-0000-00002E830000}"/>
    <cellStyle name="Normal 4 3 3 2 2 2 2 2 5" xfId="16355" xr:uid="{00000000-0005-0000-0000-00002F830000}"/>
    <cellStyle name="Normal 4 3 3 2 2 2 2 2 5 2" xfId="43267" xr:uid="{00000000-0005-0000-0000-000030830000}"/>
    <cellStyle name="Normal 4 3 3 2 2 2 2 2 6" xfId="29833" xr:uid="{00000000-0005-0000-0000-000031830000}"/>
    <cellStyle name="Normal 4 3 3 2 2 2 2 3" xfId="4040" xr:uid="{00000000-0005-0000-0000-000032830000}"/>
    <cellStyle name="Normal 4 3 3 2 2 2 2 3 2" xfId="12997" xr:uid="{00000000-0005-0000-0000-000033830000}"/>
    <cellStyle name="Normal 4 3 3 2 2 2 2 3 2 2" xfId="26431" xr:uid="{00000000-0005-0000-0000-000034830000}"/>
    <cellStyle name="Normal 4 3 3 2 2 2 2 3 2 2 2" xfId="53343" xr:uid="{00000000-0005-0000-0000-000035830000}"/>
    <cellStyle name="Normal 4 3 3 2 2 2 2 3 2 3" xfId="39909" xr:uid="{00000000-0005-0000-0000-000036830000}"/>
    <cellStyle name="Normal 4 3 3 2 2 2 2 3 3" xfId="8519" xr:uid="{00000000-0005-0000-0000-000037830000}"/>
    <cellStyle name="Normal 4 3 3 2 2 2 2 3 3 2" xfId="21953" xr:uid="{00000000-0005-0000-0000-000038830000}"/>
    <cellStyle name="Normal 4 3 3 2 2 2 2 3 3 2 2" xfId="48865" xr:uid="{00000000-0005-0000-0000-000039830000}"/>
    <cellStyle name="Normal 4 3 3 2 2 2 2 3 3 3" xfId="35431" xr:uid="{00000000-0005-0000-0000-00003A830000}"/>
    <cellStyle name="Normal 4 3 3 2 2 2 2 3 4" xfId="17474" xr:uid="{00000000-0005-0000-0000-00003B830000}"/>
    <cellStyle name="Normal 4 3 3 2 2 2 2 3 4 2" xfId="44386" xr:uid="{00000000-0005-0000-0000-00003C830000}"/>
    <cellStyle name="Normal 4 3 3 2 2 2 2 3 5" xfId="30952" xr:uid="{00000000-0005-0000-0000-00003D830000}"/>
    <cellStyle name="Normal 4 3 3 2 2 2 2 4" xfId="10760" xr:uid="{00000000-0005-0000-0000-00003E830000}"/>
    <cellStyle name="Normal 4 3 3 2 2 2 2 4 2" xfId="24194" xr:uid="{00000000-0005-0000-0000-00003F830000}"/>
    <cellStyle name="Normal 4 3 3 2 2 2 2 4 2 2" xfId="51106" xr:uid="{00000000-0005-0000-0000-000040830000}"/>
    <cellStyle name="Normal 4 3 3 2 2 2 2 4 3" xfId="37672" xr:uid="{00000000-0005-0000-0000-000041830000}"/>
    <cellStyle name="Normal 4 3 3 2 2 2 2 5" xfId="6282" xr:uid="{00000000-0005-0000-0000-000042830000}"/>
    <cellStyle name="Normal 4 3 3 2 2 2 2 5 2" xfId="19716" xr:uid="{00000000-0005-0000-0000-000043830000}"/>
    <cellStyle name="Normal 4 3 3 2 2 2 2 5 2 2" xfId="46628" xr:uid="{00000000-0005-0000-0000-000044830000}"/>
    <cellStyle name="Normal 4 3 3 2 2 2 2 5 3" xfId="33194" xr:uid="{00000000-0005-0000-0000-000045830000}"/>
    <cellStyle name="Normal 4 3 3 2 2 2 2 6" xfId="15237" xr:uid="{00000000-0005-0000-0000-000046830000}"/>
    <cellStyle name="Normal 4 3 3 2 2 2 2 6 2" xfId="42149" xr:uid="{00000000-0005-0000-0000-000047830000}"/>
    <cellStyle name="Normal 4 3 3 2 2 2 2 7" xfId="28715" xr:uid="{00000000-0005-0000-0000-000048830000}"/>
    <cellStyle name="Normal 4 3 3 2 2 2 3" xfId="2251" xr:uid="{00000000-0005-0000-0000-000049830000}"/>
    <cellStyle name="Normal 4 3 3 2 2 2 3 2" xfId="4488" xr:uid="{00000000-0005-0000-0000-00004A830000}"/>
    <cellStyle name="Normal 4 3 3 2 2 2 3 2 2" xfId="13445" xr:uid="{00000000-0005-0000-0000-00004B830000}"/>
    <cellStyle name="Normal 4 3 3 2 2 2 3 2 2 2" xfId="26879" xr:uid="{00000000-0005-0000-0000-00004C830000}"/>
    <cellStyle name="Normal 4 3 3 2 2 2 3 2 2 2 2" xfId="53791" xr:uid="{00000000-0005-0000-0000-00004D830000}"/>
    <cellStyle name="Normal 4 3 3 2 2 2 3 2 2 3" xfId="40357" xr:uid="{00000000-0005-0000-0000-00004E830000}"/>
    <cellStyle name="Normal 4 3 3 2 2 2 3 2 3" xfId="8967" xr:uid="{00000000-0005-0000-0000-00004F830000}"/>
    <cellStyle name="Normal 4 3 3 2 2 2 3 2 3 2" xfId="22401" xr:uid="{00000000-0005-0000-0000-000050830000}"/>
    <cellStyle name="Normal 4 3 3 2 2 2 3 2 3 2 2" xfId="49313" xr:uid="{00000000-0005-0000-0000-000051830000}"/>
    <cellStyle name="Normal 4 3 3 2 2 2 3 2 3 3" xfId="35879" xr:uid="{00000000-0005-0000-0000-000052830000}"/>
    <cellStyle name="Normal 4 3 3 2 2 2 3 2 4" xfId="17922" xr:uid="{00000000-0005-0000-0000-000053830000}"/>
    <cellStyle name="Normal 4 3 3 2 2 2 3 2 4 2" xfId="44834" xr:uid="{00000000-0005-0000-0000-000054830000}"/>
    <cellStyle name="Normal 4 3 3 2 2 2 3 2 5" xfId="31400" xr:uid="{00000000-0005-0000-0000-000055830000}"/>
    <cellStyle name="Normal 4 3 3 2 2 2 3 3" xfId="11208" xr:uid="{00000000-0005-0000-0000-000056830000}"/>
    <cellStyle name="Normal 4 3 3 2 2 2 3 3 2" xfId="24642" xr:uid="{00000000-0005-0000-0000-000057830000}"/>
    <cellStyle name="Normal 4 3 3 2 2 2 3 3 2 2" xfId="51554" xr:uid="{00000000-0005-0000-0000-000058830000}"/>
    <cellStyle name="Normal 4 3 3 2 2 2 3 3 3" xfId="38120" xr:uid="{00000000-0005-0000-0000-000059830000}"/>
    <cellStyle name="Normal 4 3 3 2 2 2 3 4" xfId="6730" xr:uid="{00000000-0005-0000-0000-00005A830000}"/>
    <cellStyle name="Normal 4 3 3 2 2 2 3 4 2" xfId="20164" xr:uid="{00000000-0005-0000-0000-00005B830000}"/>
    <cellStyle name="Normal 4 3 3 2 2 2 3 4 2 2" xfId="47076" xr:uid="{00000000-0005-0000-0000-00005C830000}"/>
    <cellStyle name="Normal 4 3 3 2 2 2 3 4 3" xfId="33642" xr:uid="{00000000-0005-0000-0000-00005D830000}"/>
    <cellStyle name="Normal 4 3 3 2 2 2 3 5" xfId="15685" xr:uid="{00000000-0005-0000-0000-00005E830000}"/>
    <cellStyle name="Normal 4 3 3 2 2 2 3 5 2" xfId="42597" xr:uid="{00000000-0005-0000-0000-00005F830000}"/>
    <cellStyle name="Normal 4 3 3 2 2 2 3 6" xfId="29163" xr:uid="{00000000-0005-0000-0000-000060830000}"/>
    <cellStyle name="Normal 4 3 3 2 2 2 4" xfId="3370" xr:uid="{00000000-0005-0000-0000-000061830000}"/>
    <cellStyle name="Normal 4 3 3 2 2 2 4 2" xfId="12327" xr:uid="{00000000-0005-0000-0000-000062830000}"/>
    <cellStyle name="Normal 4 3 3 2 2 2 4 2 2" xfId="25761" xr:uid="{00000000-0005-0000-0000-000063830000}"/>
    <cellStyle name="Normal 4 3 3 2 2 2 4 2 2 2" xfId="52673" xr:uid="{00000000-0005-0000-0000-000064830000}"/>
    <cellStyle name="Normal 4 3 3 2 2 2 4 2 3" xfId="39239" xr:uid="{00000000-0005-0000-0000-000065830000}"/>
    <cellStyle name="Normal 4 3 3 2 2 2 4 3" xfId="7849" xr:uid="{00000000-0005-0000-0000-000066830000}"/>
    <cellStyle name="Normal 4 3 3 2 2 2 4 3 2" xfId="21283" xr:uid="{00000000-0005-0000-0000-000067830000}"/>
    <cellStyle name="Normal 4 3 3 2 2 2 4 3 2 2" xfId="48195" xr:uid="{00000000-0005-0000-0000-000068830000}"/>
    <cellStyle name="Normal 4 3 3 2 2 2 4 3 3" xfId="34761" xr:uid="{00000000-0005-0000-0000-000069830000}"/>
    <cellStyle name="Normal 4 3 3 2 2 2 4 4" xfId="16804" xr:uid="{00000000-0005-0000-0000-00006A830000}"/>
    <cellStyle name="Normal 4 3 3 2 2 2 4 4 2" xfId="43716" xr:uid="{00000000-0005-0000-0000-00006B830000}"/>
    <cellStyle name="Normal 4 3 3 2 2 2 4 5" xfId="30282" xr:uid="{00000000-0005-0000-0000-00006C830000}"/>
    <cellStyle name="Normal 4 3 3 2 2 2 5" xfId="10090" xr:uid="{00000000-0005-0000-0000-00006D830000}"/>
    <cellStyle name="Normal 4 3 3 2 2 2 5 2" xfId="23524" xr:uid="{00000000-0005-0000-0000-00006E830000}"/>
    <cellStyle name="Normal 4 3 3 2 2 2 5 2 2" xfId="50436" xr:uid="{00000000-0005-0000-0000-00006F830000}"/>
    <cellStyle name="Normal 4 3 3 2 2 2 5 3" xfId="37002" xr:uid="{00000000-0005-0000-0000-000070830000}"/>
    <cellStyle name="Normal 4 3 3 2 2 2 6" xfId="5612" xr:uid="{00000000-0005-0000-0000-000071830000}"/>
    <cellStyle name="Normal 4 3 3 2 2 2 6 2" xfId="19046" xr:uid="{00000000-0005-0000-0000-000072830000}"/>
    <cellStyle name="Normal 4 3 3 2 2 2 6 2 2" xfId="45958" xr:uid="{00000000-0005-0000-0000-000073830000}"/>
    <cellStyle name="Normal 4 3 3 2 2 2 6 3" xfId="32524" xr:uid="{00000000-0005-0000-0000-000074830000}"/>
    <cellStyle name="Normal 4 3 3 2 2 2 7" xfId="14567" xr:uid="{00000000-0005-0000-0000-000075830000}"/>
    <cellStyle name="Normal 4 3 3 2 2 2 7 2" xfId="41479" xr:uid="{00000000-0005-0000-0000-000076830000}"/>
    <cellStyle name="Normal 4 3 3 2 2 2 8" xfId="28045" xr:uid="{00000000-0005-0000-0000-000077830000}"/>
    <cellStyle name="Normal 4 3 3 2 2 3" xfId="1357" xr:uid="{00000000-0005-0000-0000-000078830000}"/>
    <cellStyle name="Normal 4 3 3 2 2 3 2" xfId="2475" xr:uid="{00000000-0005-0000-0000-000079830000}"/>
    <cellStyle name="Normal 4 3 3 2 2 3 2 2" xfId="4712" xr:uid="{00000000-0005-0000-0000-00007A830000}"/>
    <cellStyle name="Normal 4 3 3 2 2 3 2 2 2" xfId="13669" xr:uid="{00000000-0005-0000-0000-00007B830000}"/>
    <cellStyle name="Normal 4 3 3 2 2 3 2 2 2 2" xfId="27103" xr:uid="{00000000-0005-0000-0000-00007C830000}"/>
    <cellStyle name="Normal 4 3 3 2 2 3 2 2 2 2 2" xfId="54015" xr:uid="{00000000-0005-0000-0000-00007D830000}"/>
    <cellStyle name="Normal 4 3 3 2 2 3 2 2 2 3" xfId="40581" xr:uid="{00000000-0005-0000-0000-00007E830000}"/>
    <cellStyle name="Normal 4 3 3 2 2 3 2 2 3" xfId="9191" xr:uid="{00000000-0005-0000-0000-00007F830000}"/>
    <cellStyle name="Normal 4 3 3 2 2 3 2 2 3 2" xfId="22625" xr:uid="{00000000-0005-0000-0000-000080830000}"/>
    <cellStyle name="Normal 4 3 3 2 2 3 2 2 3 2 2" xfId="49537" xr:uid="{00000000-0005-0000-0000-000081830000}"/>
    <cellStyle name="Normal 4 3 3 2 2 3 2 2 3 3" xfId="36103" xr:uid="{00000000-0005-0000-0000-000082830000}"/>
    <cellStyle name="Normal 4 3 3 2 2 3 2 2 4" xfId="18146" xr:uid="{00000000-0005-0000-0000-000083830000}"/>
    <cellStyle name="Normal 4 3 3 2 2 3 2 2 4 2" xfId="45058" xr:uid="{00000000-0005-0000-0000-000084830000}"/>
    <cellStyle name="Normal 4 3 3 2 2 3 2 2 5" xfId="31624" xr:uid="{00000000-0005-0000-0000-000085830000}"/>
    <cellStyle name="Normal 4 3 3 2 2 3 2 3" xfId="11432" xr:uid="{00000000-0005-0000-0000-000086830000}"/>
    <cellStyle name="Normal 4 3 3 2 2 3 2 3 2" xfId="24866" xr:uid="{00000000-0005-0000-0000-000087830000}"/>
    <cellStyle name="Normal 4 3 3 2 2 3 2 3 2 2" xfId="51778" xr:uid="{00000000-0005-0000-0000-000088830000}"/>
    <cellStyle name="Normal 4 3 3 2 2 3 2 3 3" xfId="38344" xr:uid="{00000000-0005-0000-0000-000089830000}"/>
    <cellStyle name="Normal 4 3 3 2 2 3 2 4" xfId="6954" xr:uid="{00000000-0005-0000-0000-00008A830000}"/>
    <cellStyle name="Normal 4 3 3 2 2 3 2 4 2" xfId="20388" xr:uid="{00000000-0005-0000-0000-00008B830000}"/>
    <cellStyle name="Normal 4 3 3 2 2 3 2 4 2 2" xfId="47300" xr:uid="{00000000-0005-0000-0000-00008C830000}"/>
    <cellStyle name="Normal 4 3 3 2 2 3 2 4 3" xfId="33866" xr:uid="{00000000-0005-0000-0000-00008D830000}"/>
    <cellStyle name="Normal 4 3 3 2 2 3 2 5" xfId="15909" xr:uid="{00000000-0005-0000-0000-00008E830000}"/>
    <cellStyle name="Normal 4 3 3 2 2 3 2 5 2" xfId="42821" xr:uid="{00000000-0005-0000-0000-00008F830000}"/>
    <cellStyle name="Normal 4 3 3 2 2 3 2 6" xfId="29387" xr:uid="{00000000-0005-0000-0000-000090830000}"/>
    <cellStyle name="Normal 4 3 3 2 2 3 3" xfId="3594" xr:uid="{00000000-0005-0000-0000-000091830000}"/>
    <cellStyle name="Normal 4 3 3 2 2 3 3 2" xfId="12551" xr:uid="{00000000-0005-0000-0000-000092830000}"/>
    <cellStyle name="Normal 4 3 3 2 2 3 3 2 2" xfId="25985" xr:uid="{00000000-0005-0000-0000-000093830000}"/>
    <cellStyle name="Normal 4 3 3 2 2 3 3 2 2 2" xfId="52897" xr:uid="{00000000-0005-0000-0000-000094830000}"/>
    <cellStyle name="Normal 4 3 3 2 2 3 3 2 3" xfId="39463" xr:uid="{00000000-0005-0000-0000-000095830000}"/>
    <cellStyle name="Normal 4 3 3 2 2 3 3 3" xfId="8073" xr:uid="{00000000-0005-0000-0000-000096830000}"/>
    <cellStyle name="Normal 4 3 3 2 2 3 3 3 2" xfId="21507" xr:uid="{00000000-0005-0000-0000-000097830000}"/>
    <cellStyle name="Normal 4 3 3 2 2 3 3 3 2 2" xfId="48419" xr:uid="{00000000-0005-0000-0000-000098830000}"/>
    <cellStyle name="Normal 4 3 3 2 2 3 3 3 3" xfId="34985" xr:uid="{00000000-0005-0000-0000-000099830000}"/>
    <cellStyle name="Normal 4 3 3 2 2 3 3 4" xfId="17028" xr:uid="{00000000-0005-0000-0000-00009A830000}"/>
    <cellStyle name="Normal 4 3 3 2 2 3 3 4 2" xfId="43940" xr:uid="{00000000-0005-0000-0000-00009B830000}"/>
    <cellStyle name="Normal 4 3 3 2 2 3 3 5" xfId="30506" xr:uid="{00000000-0005-0000-0000-00009C830000}"/>
    <cellStyle name="Normal 4 3 3 2 2 3 4" xfId="10314" xr:uid="{00000000-0005-0000-0000-00009D830000}"/>
    <cellStyle name="Normal 4 3 3 2 2 3 4 2" xfId="23748" xr:uid="{00000000-0005-0000-0000-00009E830000}"/>
    <cellStyle name="Normal 4 3 3 2 2 3 4 2 2" xfId="50660" xr:uid="{00000000-0005-0000-0000-00009F830000}"/>
    <cellStyle name="Normal 4 3 3 2 2 3 4 3" xfId="37226" xr:uid="{00000000-0005-0000-0000-0000A0830000}"/>
    <cellStyle name="Normal 4 3 3 2 2 3 5" xfId="5836" xr:uid="{00000000-0005-0000-0000-0000A1830000}"/>
    <cellStyle name="Normal 4 3 3 2 2 3 5 2" xfId="19270" xr:uid="{00000000-0005-0000-0000-0000A2830000}"/>
    <cellStyle name="Normal 4 3 3 2 2 3 5 2 2" xfId="46182" xr:uid="{00000000-0005-0000-0000-0000A3830000}"/>
    <cellStyle name="Normal 4 3 3 2 2 3 5 3" xfId="32748" xr:uid="{00000000-0005-0000-0000-0000A4830000}"/>
    <cellStyle name="Normal 4 3 3 2 2 3 6" xfId="14791" xr:uid="{00000000-0005-0000-0000-0000A5830000}"/>
    <cellStyle name="Normal 4 3 3 2 2 3 6 2" xfId="41703" xr:uid="{00000000-0005-0000-0000-0000A6830000}"/>
    <cellStyle name="Normal 4 3 3 2 2 3 7" xfId="28269" xr:uid="{00000000-0005-0000-0000-0000A7830000}"/>
    <cellStyle name="Normal 4 3 3 2 2 4" xfId="1580" xr:uid="{00000000-0005-0000-0000-0000A8830000}"/>
    <cellStyle name="Normal 4 3 3 2 2 4 2" xfId="2698" xr:uid="{00000000-0005-0000-0000-0000A9830000}"/>
    <cellStyle name="Normal 4 3 3 2 2 4 2 2" xfId="4935" xr:uid="{00000000-0005-0000-0000-0000AA830000}"/>
    <cellStyle name="Normal 4 3 3 2 2 4 2 2 2" xfId="13892" xr:uid="{00000000-0005-0000-0000-0000AB830000}"/>
    <cellStyle name="Normal 4 3 3 2 2 4 2 2 2 2" xfId="27326" xr:uid="{00000000-0005-0000-0000-0000AC830000}"/>
    <cellStyle name="Normal 4 3 3 2 2 4 2 2 2 2 2" xfId="54238" xr:uid="{00000000-0005-0000-0000-0000AD830000}"/>
    <cellStyle name="Normal 4 3 3 2 2 4 2 2 2 3" xfId="40804" xr:uid="{00000000-0005-0000-0000-0000AE830000}"/>
    <cellStyle name="Normal 4 3 3 2 2 4 2 2 3" xfId="9414" xr:uid="{00000000-0005-0000-0000-0000AF830000}"/>
    <cellStyle name="Normal 4 3 3 2 2 4 2 2 3 2" xfId="22848" xr:uid="{00000000-0005-0000-0000-0000B0830000}"/>
    <cellStyle name="Normal 4 3 3 2 2 4 2 2 3 2 2" xfId="49760" xr:uid="{00000000-0005-0000-0000-0000B1830000}"/>
    <cellStyle name="Normal 4 3 3 2 2 4 2 2 3 3" xfId="36326" xr:uid="{00000000-0005-0000-0000-0000B2830000}"/>
    <cellStyle name="Normal 4 3 3 2 2 4 2 2 4" xfId="18369" xr:uid="{00000000-0005-0000-0000-0000B3830000}"/>
    <cellStyle name="Normal 4 3 3 2 2 4 2 2 4 2" xfId="45281" xr:uid="{00000000-0005-0000-0000-0000B4830000}"/>
    <cellStyle name="Normal 4 3 3 2 2 4 2 2 5" xfId="31847" xr:uid="{00000000-0005-0000-0000-0000B5830000}"/>
    <cellStyle name="Normal 4 3 3 2 2 4 2 3" xfId="11655" xr:uid="{00000000-0005-0000-0000-0000B6830000}"/>
    <cellStyle name="Normal 4 3 3 2 2 4 2 3 2" xfId="25089" xr:uid="{00000000-0005-0000-0000-0000B7830000}"/>
    <cellStyle name="Normal 4 3 3 2 2 4 2 3 2 2" xfId="52001" xr:uid="{00000000-0005-0000-0000-0000B8830000}"/>
    <cellStyle name="Normal 4 3 3 2 2 4 2 3 3" xfId="38567" xr:uid="{00000000-0005-0000-0000-0000B9830000}"/>
    <cellStyle name="Normal 4 3 3 2 2 4 2 4" xfId="7177" xr:uid="{00000000-0005-0000-0000-0000BA830000}"/>
    <cellStyle name="Normal 4 3 3 2 2 4 2 4 2" xfId="20611" xr:uid="{00000000-0005-0000-0000-0000BB830000}"/>
    <cellStyle name="Normal 4 3 3 2 2 4 2 4 2 2" xfId="47523" xr:uid="{00000000-0005-0000-0000-0000BC830000}"/>
    <cellStyle name="Normal 4 3 3 2 2 4 2 4 3" xfId="34089" xr:uid="{00000000-0005-0000-0000-0000BD830000}"/>
    <cellStyle name="Normal 4 3 3 2 2 4 2 5" xfId="16132" xr:uid="{00000000-0005-0000-0000-0000BE830000}"/>
    <cellStyle name="Normal 4 3 3 2 2 4 2 5 2" xfId="43044" xr:uid="{00000000-0005-0000-0000-0000BF830000}"/>
    <cellStyle name="Normal 4 3 3 2 2 4 2 6" xfId="29610" xr:uid="{00000000-0005-0000-0000-0000C0830000}"/>
    <cellStyle name="Normal 4 3 3 2 2 4 3" xfId="3817" xr:uid="{00000000-0005-0000-0000-0000C1830000}"/>
    <cellStyle name="Normal 4 3 3 2 2 4 3 2" xfId="12774" xr:uid="{00000000-0005-0000-0000-0000C2830000}"/>
    <cellStyle name="Normal 4 3 3 2 2 4 3 2 2" xfId="26208" xr:uid="{00000000-0005-0000-0000-0000C3830000}"/>
    <cellStyle name="Normal 4 3 3 2 2 4 3 2 2 2" xfId="53120" xr:uid="{00000000-0005-0000-0000-0000C4830000}"/>
    <cellStyle name="Normal 4 3 3 2 2 4 3 2 3" xfId="39686" xr:uid="{00000000-0005-0000-0000-0000C5830000}"/>
    <cellStyle name="Normal 4 3 3 2 2 4 3 3" xfId="8296" xr:uid="{00000000-0005-0000-0000-0000C6830000}"/>
    <cellStyle name="Normal 4 3 3 2 2 4 3 3 2" xfId="21730" xr:uid="{00000000-0005-0000-0000-0000C7830000}"/>
    <cellStyle name="Normal 4 3 3 2 2 4 3 3 2 2" xfId="48642" xr:uid="{00000000-0005-0000-0000-0000C8830000}"/>
    <cellStyle name="Normal 4 3 3 2 2 4 3 3 3" xfId="35208" xr:uid="{00000000-0005-0000-0000-0000C9830000}"/>
    <cellStyle name="Normal 4 3 3 2 2 4 3 4" xfId="17251" xr:uid="{00000000-0005-0000-0000-0000CA830000}"/>
    <cellStyle name="Normal 4 3 3 2 2 4 3 4 2" xfId="44163" xr:uid="{00000000-0005-0000-0000-0000CB830000}"/>
    <cellStyle name="Normal 4 3 3 2 2 4 3 5" xfId="30729" xr:uid="{00000000-0005-0000-0000-0000CC830000}"/>
    <cellStyle name="Normal 4 3 3 2 2 4 4" xfId="10537" xr:uid="{00000000-0005-0000-0000-0000CD830000}"/>
    <cellStyle name="Normal 4 3 3 2 2 4 4 2" xfId="23971" xr:uid="{00000000-0005-0000-0000-0000CE830000}"/>
    <cellStyle name="Normal 4 3 3 2 2 4 4 2 2" xfId="50883" xr:uid="{00000000-0005-0000-0000-0000CF830000}"/>
    <cellStyle name="Normal 4 3 3 2 2 4 4 3" xfId="37449" xr:uid="{00000000-0005-0000-0000-0000D0830000}"/>
    <cellStyle name="Normal 4 3 3 2 2 4 5" xfId="6059" xr:uid="{00000000-0005-0000-0000-0000D1830000}"/>
    <cellStyle name="Normal 4 3 3 2 2 4 5 2" xfId="19493" xr:uid="{00000000-0005-0000-0000-0000D2830000}"/>
    <cellStyle name="Normal 4 3 3 2 2 4 5 2 2" xfId="46405" xr:uid="{00000000-0005-0000-0000-0000D3830000}"/>
    <cellStyle name="Normal 4 3 3 2 2 4 5 3" xfId="32971" xr:uid="{00000000-0005-0000-0000-0000D4830000}"/>
    <cellStyle name="Normal 4 3 3 2 2 4 6" xfId="15014" xr:uid="{00000000-0005-0000-0000-0000D5830000}"/>
    <cellStyle name="Normal 4 3 3 2 2 4 6 2" xfId="41926" xr:uid="{00000000-0005-0000-0000-0000D6830000}"/>
    <cellStyle name="Normal 4 3 3 2 2 4 7" xfId="28492" xr:uid="{00000000-0005-0000-0000-0000D7830000}"/>
    <cellStyle name="Normal 4 3 3 2 2 5" xfId="2028" xr:uid="{00000000-0005-0000-0000-0000D8830000}"/>
    <cellStyle name="Normal 4 3 3 2 2 5 2" xfId="4265" xr:uid="{00000000-0005-0000-0000-0000D9830000}"/>
    <cellStyle name="Normal 4 3 3 2 2 5 2 2" xfId="13222" xr:uid="{00000000-0005-0000-0000-0000DA830000}"/>
    <cellStyle name="Normal 4 3 3 2 2 5 2 2 2" xfId="26656" xr:uid="{00000000-0005-0000-0000-0000DB830000}"/>
    <cellStyle name="Normal 4 3 3 2 2 5 2 2 2 2" xfId="53568" xr:uid="{00000000-0005-0000-0000-0000DC830000}"/>
    <cellStyle name="Normal 4 3 3 2 2 5 2 2 3" xfId="40134" xr:uid="{00000000-0005-0000-0000-0000DD830000}"/>
    <cellStyle name="Normal 4 3 3 2 2 5 2 3" xfId="8744" xr:uid="{00000000-0005-0000-0000-0000DE830000}"/>
    <cellStyle name="Normal 4 3 3 2 2 5 2 3 2" xfId="22178" xr:uid="{00000000-0005-0000-0000-0000DF830000}"/>
    <cellStyle name="Normal 4 3 3 2 2 5 2 3 2 2" xfId="49090" xr:uid="{00000000-0005-0000-0000-0000E0830000}"/>
    <cellStyle name="Normal 4 3 3 2 2 5 2 3 3" xfId="35656" xr:uid="{00000000-0005-0000-0000-0000E1830000}"/>
    <cellStyle name="Normal 4 3 3 2 2 5 2 4" xfId="17699" xr:uid="{00000000-0005-0000-0000-0000E2830000}"/>
    <cellStyle name="Normal 4 3 3 2 2 5 2 4 2" xfId="44611" xr:uid="{00000000-0005-0000-0000-0000E3830000}"/>
    <cellStyle name="Normal 4 3 3 2 2 5 2 5" xfId="31177" xr:uid="{00000000-0005-0000-0000-0000E4830000}"/>
    <cellStyle name="Normal 4 3 3 2 2 5 3" xfId="10985" xr:uid="{00000000-0005-0000-0000-0000E5830000}"/>
    <cellStyle name="Normal 4 3 3 2 2 5 3 2" xfId="24419" xr:uid="{00000000-0005-0000-0000-0000E6830000}"/>
    <cellStyle name="Normal 4 3 3 2 2 5 3 2 2" xfId="51331" xr:uid="{00000000-0005-0000-0000-0000E7830000}"/>
    <cellStyle name="Normal 4 3 3 2 2 5 3 3" xfId="37897" xr:uid="{00000000-0005-0000-0000-0000E8830000}"/>
    <cellStyle name="Normal 4 3 3 2 2 5 4" xfId="6507" xr:uid="{00000000-0005-0000-0000-0000E9830000}"/>
    <cellStyle name="Normal 4 3 3 2 2 5 4 2" xfId="19941" xr:uid="{00000000-0005-0000-0000-0000EA830000}"/>
    <cellStyle name="Normal 4 3 3 2 2 5 4 2 2" xfId="46853" xr:uid="{00000000-0005-0000-0000-0000EB830000}"/>
    <cellStyle name="Normal 4 3 3 2 2 5 4 3" xfId="33419" xr:uid="{00000000-0005-0000-0000-0000EC830000}"/>
    <cellStyle name="Normal 4 3 3 2 2 5 5" xfId="15462" xr:uid="{00000000-0005-0000-0000-0000ED830000}"/>
    <cellStyle name="Normal 4 3 3 2 2 5 5 2" xfId="42374" xr:uid="{00000000-0005-0000-0000-0000EE830000}"/>
    <cellStyle name="Normal 4 3 3 2 2 5 6" xfId="28940" xr:uid="{00000000-0005-0000-0000-0000EF830000}"/>
    <cellStyle name="Normal 4 3 3 2 2 6" xfId="3147" xr:uid="{00000000-0005-0000-0000-0000F0830000}"/>
    <cellStyle name="Normal 4 3 3 2 2 6 2" xfId="12104" xr:uid="{00000000-0005-0000-0000-0000F1830000}"/>
    <cellStyle name="Normal 4 3 3 2 2 6 2 2" xfId="25538" xr:uid="{00000000-0005-0000-0000-0000F2830000}"/>
    <cellStyle name="Normal 4 3 3 2 2 6 2 2 2" xfId="52450" xr:uid="{00000000-0005-0000-0000-0000F3830000}"/>
    <cellStyle name="Normal 4 3 3 2 2 6 2 3" xfId="39016" xr:uid="{00000000-0005-0000-0000-0000F4830000}"/>
    <cellStyle name="Normal 4 3 3 2 2 6 3" xfId="7626" xr:uid="{00000000-0005-0000-0000-0000F5830000}"/>
    <cellStyle name="Normal 4 3 3 2 2 6 3 2" xfId="21060" xr:uid="{00000000-0005-0000-0000-0000F6830000}"/>
    <cellStyle name="Normal 4 3 3 2 2 6 3 2 2" xfId="47972" xr:uid="{00000000-0005-0000-0000-0000F7830000}"/>
    <cellStyle name="Normal 4 3 3 2 2 6 3 3" xfId="34538" xr:uid="{00000000-0005-0000-0000-0000F8830000}"/>
    <cellStyle name="Normal 4 3 3 2 2 6 4" xfId="16581" xr:uid="{00000000-0005-0000-0000-0000F9830000}"/>
    <cellStyle name="Normal 4 3 3 2 2 6 4 2" xfId="43493" xr:uid="{00000000-0005-0000-0000-0000FA830000}"/>
    <cellStyle name="Normal 4 3 3 2 2 6 5" xfId="30059" xr:uid="{00000000-0005-0000-0000-0000FB830000}"/>
    <cellStyle name="Normal 4 3 3 2 2 7" xfId="9867" xr:uid="{00000000-0005-0000-0000-0000FC830000}"/>
    <cellStyle name="Normal 4 3 3 2 2 7 2" xfId="23301" xr:uid="{00000000-0005-0000-0000-0000FD830000}"/>
    <cellStyle name="Normal 4 3 3 2 2 7 2 2" xfId="50213" xr:uid="{00000000-0005-0000-0000-0000FE830000}"/>
    <cellStyle name="Normal 4 3 3 2 2 7 3" xfId="36779" xr:uid="{00000000-0005-0000-0000-0000FF830000}"/>
    <cellStyle name="Normal 4 3 3 2 2 8" xfId="5389" xr:uid="{00000000-0005-0000-0000-000000840000}"/>
    <cellStyle name="Normal 4 3 3 2 2 8 2" xfId="18823" xr:uid="{00000000-0005-0000-0000-000001840000}"/>
    <cellStyle name="Normal 4 3 3 2 2 8 2 2" xfId="45735" xr:uid="{00000000-0005-0000-0000-000002840000}"/>
    <cellStyle name="Normal 4 3 3 2 2 8 3" xfId="32301" xr:uid="{00000000-0005-0000-0000-000003840000}"/>
    <cellStyle name="Normal 4 3 3 2 2 9" xfId="14344" xr:uid="{00000000-0005-0000-0000-000004840000}"/>
    <cellStyle name="Normal 4 3 3 2 2 9 2" xfId="41256" xr:uid="{00000000-0005-0000-0000-000005840000}"/>
    <cellStyle name="Normal 4 3 3 2 3" xfId="792" xr:uid="{00000000-0005-0000-0000-000006840000}"/>
    <cellStyle name="Normal 4 3 3 2 3 10" xfId="27750" xr:uid="{00000000-0005-0000-0000-000007840000}"/>
    <cellStyle name="Normal 4 3 3 2 3 2" xfId="1060" xr:uid="{00000000-0005-0000-0000-000008840000}"/>
    <cellStyle name="Normal 4 3 3 2 3 2 2" xfId="1731" xr:uid="{00000000-0005-0000-0000-000009840000}"/>
    <cellStyle name="Normal 4 3 3 2 3 2 2 2" xfId="2849" xr:uid="{00000000-0005-0000-0000-00000A840000}"/>
    <cellStyle name="Normal 4 3 3 2 3 2 2 2 2" xfId="5086" xr:uid="{00000000-0005-0000-0000-00000B840000}"/>
    <cellStyle name="Normal 4 3 3 2 3 2 2 2 2 2" xfId="14043" xr:uid="{00000000-0005-0000-0000-00000C840000}"/>
    <cellStyle name="Normal 4 3 3 2 3 2 2 2 2 2 2" xfId="27477" xr:uid="{00000000-0005-0000-0000-00000D840000}"/>
    <cellStyle name="Normal 4 3 3 2 3 2 2 2 2 2 2 2" xfId="54389" xr:uid="{00000000-0005-0000-0000-00000E840000}"/>
    <cellStyle name="Normal 4 3 3 2 3 2 2 2 2 2 3" xfId="40955" xr:uid="{00000000-0005-0000-0000-00000F840000}"/>
    <cellStyle name="Normal 4 3 3 2 3 2 2 2 2 3" xfId="9565" xr:uid="{00000000-0005-0000-0000-000010840000}"/>
    <cellStyle name="Normal 4 3 3 2 3 2 2 2 2 3 2" xfId="22999" xr:uid="{00000000-0005-0000-0000-000011840000}"/>
    <cellStyle name="Normal 4 3 3 2 3 2 2 2 2 3 2 2" xfId="49911" xr:uid="{00000000-0005-0000-0000-000012840000}"/>
    <cellStyle name="Normal 4 3 3 2 3 2 2 2 2 3 3" xfId="36477" xr:uid="{00000000-0005-0000-0000-000013840000}"/>
    <cellStyle name="Normal 4 3 3 2 3 2 2 2 2 4" xfId="18520" xr:uid="{00000000-0005-0000-0000-000014840000}"/>
    <cellStyle name="Normal 4 3 3 2 3 2 2 2 2 4 2" xfId="45432" xr:uid="{00000000-0005-0000-0000-000015840000}"/>
    <cellStyle name="Normal 4 3 3 2 3 2 2 2 2 5" xfId="31998" xr:uid="{00000000-0005-0000-0000-000016840000}"/>
    <cellStyle name="Normal 4 3 3 2 3 2 2 2 3" xfId="11806" xr:uid="{00000000-0005-0000-0000-000017840000}"/>
    <cellStyle name="Normal 4 3 3 2 3 2 2 2 3 2" xfId="25240" xr:uid="{00000000-0005-0000-0000-000018840000}"/>
    <cellStyle name="Normal 4 3 3 2 3 2 2 2 3 2 2" xfId="52152" xr:uid="{00000000-0005-0000-0000-000019840000}"/>
    <cellStyle name="Normal 4 3 3 2 3 2 2 2 3 3" xfId="38718" xr:uid="{00000000-0005-0000-0000-00001A840000}"/>
    <cellStyle name="Normal 4 3 3 2 3 2 2 2 4" xfId="7328" xr:uid="{00000000-0005-0000-0000-00001B840000}"/>
    <cellStyle name="Normal 4 3 3 2 3 2 2 2 4 2" xfId="20762" xr:uid="{00000000-0005-0000-0000-00001C840000}"/>
    <cellStyle name="Normal 4 3 3 2 3 2 2 2 4 2 2" xfId="47674" xr:uid="{00000000-0005-0000-0000-00001D840000}"/>
    <cellStyle name="Normal 4 3 3 2 3 2 2 2 4 3" xfId="34240" xr:uid="{00000000-0005-0000-0000-00001E840000}"/>
    <cellStyle name="Normal 4 3 3 2 3 2 2 2 5" xfId="16283" xr:uid="{00000000-0005-0000-0000-00001F840000}"/>
    <cellStyle name="Normal 4 3 3 2 3 2 2 2 5 2" xfId="43195" xr:uid="{00000000-0005-0000-0000-000020840000}"/>
    <cellStyle name="Normal 4 3 3 2 3 2 2 2 6" xfId="29761" xr:uid="{00000000-0005-0000-0000-000021840000}"/>
    <cellStyle name="Normal 4 3 3 2 3 2 2 3" xfId="3968" xr:uid="{00000000-0005-0000-0000-000022840000}"/>
    <cellStyle name="Normal 4 3 3 2 3 2 2 3 2" xfId="12925" xr:uid="{00000000-0005-0000-0000-000023840000}"/>
    <cellStyle name="Normal 4 3 3 2 3 2 2 3 2 2" xfId="26359" xr:uid="{00000000-0005-0000-0000-000024840000}"/>
    <cellStyle name="Normal 4 3 3 2 3 2 2 3 2 2 2" xfId="53271" xr:uid="{00000000-0005-0000-0000-000025840000}"/>
    <cellStyle name="Normal 4 3 3 2 3 2 2 3 2 3" xfId="39837" xr:uid="{00000000-0005-0000-0000-000026840000}"/>
    <cellStyle name="Normal 4 3 3 2 3 2 2 3 3" xfId="8447" xr:uid="{00000000-0005-0000-0000-000027840000}"/>
    <cellStyle name="Normal 4 3 3 2 3 2 2 3 3 2" xfId="21881" xr:uid="{00000000-0005-0000-0000-000028840000}"/>
    <cellStyle name="Normal 4 3 3 2 3 2 2 3 3 2 2" xfId="48793" xr:uid="{00000000-0005-0000-0000-000029840000}"/>
    <cellStyle name="Normal 4 3 3 2 3 2 2 3 3 3" xfId="35359" xr:uid="{00000000-0005-0000-0000-00002A840000}"/>
    <cellStyle name="Normal 4 3 3 2 3 2 2 3 4" xfId="17402" xr:uid="{00000000-0005-0000-0000-00002B840000}"/>
    <cellStyle name="Normal 4 3 3 2 3 2 2 3 4 2" xfId="44314" xr:uid="{00000000-0005-0000-0000-00002C840000}"/>
    <cellStyle name="Normal 4 3 3 2 3 2 2 3 5" xfId="30880" xr:uid="{00000000-0005-0000-0000-00002D840000}"/>
    <cellStyle name="Normal 4 3 3 2 3 2 2 4" xfId="10688" xr:uid="{00000000-0005-0000-0000-00002E840000}"/>
    <cellStyle name="Normal 4 3 3 2 3 2 2 4 2" xfId="24122" xr:uid="{00000000-0005-0000-0000-00002F840000}"/>
    <cellStyle name="Normal 4 3 3 2 3 2 2 4 2 2" xfId="51034" xr:uid="{00000000-0005-0000-0000-000030840000}"/>
    <cellStyle name="Normal 4 3 3 2 3 2 2 4 3" xfId="37600" xr:uid="{00000000-0005-0000-0000-000031840000}"/>
    <cellStyle name="Normal 4 3 3 2 3 2 2 5" xfId="6210" xr:uid="{00000000-0005-0000-0000-000032840000}"/>
    <cellStyle name="Normal 4 3 3 2 3 2 2 5 2" xfId="19644" xr:uid="{00000000-0005-0000-0000-000033840000}"/>
    <cellStyle name="Normal 4 3 3 2 3 2 2 5 2 2" xfId="46556" xr:uid="{00000000-0005-0000-0000-000034840000}"/>
    <cellStyle name="Normal 4 3 3 2 3 2 2 5 3" xfId="33122" xr:uid="{00000000-0005-0000-0000-000035840000}"/>
    <cellStyle name="Normal 4 3 3 2 3 2 2 6" xfId="15165" xr:uid="{00000000-0005-0000-0000-000036840000}"/>
    <cellStyle name="Normal 4 3 3 2 3 2 2 6 2" xfId="42077" xr:uid="{00000000-0005-0000-0000-000037840000}"/>
    <cellStyle name="Normal 4 3 3 2 3 2 2 7" xfId="28643" xr:uid="{00000000-0005-0000-0000-000038840000}"/>
    <cellStyle name="Normal 4 3 3 2 3 2 3" xfId="2179" xr:uid="{00000000-0005-0000-0000-000039840000}"/>
    <cellStyle name="Normal 4 3 3 2 3 2 3 2" xfId="4416" xr:uid="{00000000-0005-0000-0000-00003A840000}"/>
    <cellStyle name="Normal 4 3 3 2 3 2 3 2 2" xfId="13373" xr:uid="{00000000-0005-0000-0000-00003B840000}"/>
    <cellStyle name="Normal 4 3 3 2 3 2 3 2 2 2" xfId="26807" xr:uid="{00000000-0005-0000-0000-00003C840000}"/>
    <cellStyle name="Normal 4 3 3 2 3 2 3 2 2 2 2" xfId="53719" xr:uid="{00000000-0005-0000-0000-00003D840000}"/>
    <cellStyle name="Normal 4 3 3 2 3 2 3 2 2 3" xfId="40285" xr:uid="{00000000-0005-0000-0000-00003E840000}"/>
    <cellStyle name="Normal 4 3 3 2 3 2 3 2 3" xfId="8895" xr:uid="{00000000-0005-0000-0000-00003F840000}"/>
    <cellStyle name="Normal 4 3 3 2 3 2 3 2 3 2" xfId="22329" xr:uid="{00000000-0005-0000-0000-000040840000}"/>
    <cellStyle name="Normal 4 3 3 2 3 2 3 2 3 2 2" xfId="49241" xr:uid="{00000000-0005-0000-0000-000041840000}"/>
    <cellStyle name="Normal 4 3 3 2 3 2 3 2 3 3" xfId="35807" xr:uid="{00000000-0005-0000-0000-000042840000}"/>
    <cellStyle name="Normal 4 3 3 2 3 2 3 2 4" xfId="17850" xr:uid="{00000000-0005-0000-0000-000043840000}"/>
    <cellStyle name="Normal 4 3 3 2 3 2 3 2 4 2" xfId="44762" xr:uid="{00000000-0005-0000-0000-000044840000}"/>
    <cellStyle name="Normal 4 3 3 2 3 2 3 2 5" xfId="31328" xr:uid="{00000000-0005-0000-0000-000045840000}"/>
    <cellStyle name="Normal 4 3 3 2 3 2 3 3" xfId="11136" xr:uid="{00000000-0005-0000-0000-000046840000}"/>
    <cellStyle name="Normal 4 3 3 2 3 2 3 3 2" xfId="24570" xr:uid="{00000000-0005-0000-0000-000047840000}"/>
    <cellStyle name="Normal 4 3 3 2 3 2 3 3 2 2" xfId="51482" xr:uid="{00000000-0005-0000-0000-000048840000}"/>
    <cellStyle name="Normal 4 3 3 2 3 2 3 3 3" xfId="38048" xr:uid="{00000000-0005-0000-0000-000049840000}"/>
    <cellStyle name="Normal 4 3 3 2 3 2 3 4" xfId="6658" xr:uid="{00000000-0005-0000-0000-00004A840000}"/>
    <cellStyle name="Normal 4 3 3 2 3 2 3 4 2" xfId="20092" xr:uid="{00000000-0005-0000-0000-00004B840000}"/>
    <cellStyle name="Normal 4 3 3 2 3 2 3 4 2 2" xfId="47004" xr:uid="{00000000-0005-0000-0000-00004C840000}"/>
    <cellStyle name="Normal 4 3 3 2 3 2 3 4 3" xfId="33570" xr:uid="{00000000-0005-0000-0000-00004D840000}"/>
    <cellStyle name="Normal 4 3 3 2 3 2 3 5" xfId="15613" xr:uid="{00000000-0005-0000-0000-00004E840000}"/>
    <cellStyle name="Normal 4 3 3 2 3 2 3 5 2" xfId="42525" xr:uid="{00000000-0005-0000-0000-00004F840000}"/>
    <cellStyle name="Normal 4 3 3 2 3 2 3 6" xfId="29091" xr:uid="{00000000-0005-0000-0000-000050840000}"/>
    <cellStyle name="Normal 4 3 3 2 3 2 4" xfId="3298" xr:uid="{00000000-0005-0000-0000-000051840000}"/>
    <cellStyle name="Normal 4 3 3 2 3 2 4 2" xfId="12255" xr:uid="{00000000-0005-0000-0000-000052840000}"/>
    <cellStyle name="Normal 4 3 3 2 3 2 4 2 2" xfId="25689" xr:uid="{00000000-0005-0000-0000-000053840000}"/>
    <cellStyle name="Normal 4 3 3 2 3 2 4 2 2 2" xfId="52601" xr:uid="{00000000-0005-0000-0000-000054840000}"/>
    <cellStyle name="Normal 4 3 3 2 3 2 4 2 3" xfId="39167" xr:uid="{00000000-0005-0000-0000-000055840000}"/>
    <cellStyle name="Normal 4 3 3 2 3 2 4 3" xfId="7777" xr:uid="{00000000-0005-0000-0000-000056840000}"/>
    <cellStyle name="Normal 4 3 3 2 3 2 4 3 2" xfId="21211" xr:uid="{00000000-0005-0000-0000-000057840000}"/>
    <cellStyle name="Normal 4 3 3 2 3 2 4 3 2 2" xfId="48123" xr:uid="{00000000-0005-0000-0000-000058840000}"/>
    <cellStyle name="Normal 4 3 3 2 3 2 4 3 3" xfId="34689" xr:uid="{00000000-0005-0000-0000-000059840000}"/>
    <cellStyle name="Normal 4 3 3 2 3 2 4 4" xfId="16732" xr:uid="{00000000-0005-0000-0000-00005A840000}"/>
    <cellStyle name="Normal 4 3 3 2 3 2 4 4 2" xfId="43644" xr:uid="{00000000-0005-0000-0000-00005B840000}"/>
    <cellStyle name="Normal 4 3 3 2 3 2 4 5" xfId="30210" xr:uid="{00000000-0005-0000-0000-00005C840000}"/>
    <cellStyle name="Normal 4 3 3 2 3 2 5" xfId="10018" xr:uid="{00000000-0005-0000-0000-00005D840000}"/>
    <cellStyle name="Normal 4 3 3 2 3 2 5 2" xfId="23452" xr:uid="{00000000-0005-0000-0000-00005E840000}"/>
    <cellStyle name="Normal 4 3 3 2 3 2 5 2 2" xfId="50364" xr:uid="{00000000-0005-0000-0000-00005F840000}"/>
    <cellStyle name="Normal 4 3 3 2 3 2 5 3" xfId="36930" xr:uid="{00000000-0005-0000-0000-000060840000}"/>
    <cellStyle name="Normal 4 3 3 2 3 2 6" xfId="5540" xr:uid="{00000000-0005-0000-0000-000061840000}"/>
    <cellStyle name="Normal 4 3 3 2 3 2 6 2" xfId="18974" xr:uid="{00000000-0005-0000-0000-000062840000}"/>
    <cellStyle name="Normal 4 3 3 2 3 2 6 2 2" xfId="45886" xr:uid="{00000000-0005-0000-0000-000063840000}"/>
    <cellStyle name="Normal 4 3 3 2 3 2 6 3" xfId="32452" xr:uid="{00000000-0005-0000-0000-000064840000}"/>
    <cellStyle name="Normal 4 3 3 2 3 2 7" xfId="14495" xr:uid="{00000000-0005-0000-0000-000065840000}"/>
    <cellStyle name="Normal 4 3 3 2 3 2 7 2" xfId="41407" xr:uid="{00000000-0005-0000-0000-000066840000}"/>
    <cellStyle name="Normal 4 3 3 2 3 2 8" xfId="27973" xr:uid="{00000000-0005-0000-0000-000067840000}"/>
    <cellStyle name="Normal 4 3 3 2 3 3" xfId="1285" xr:uid="{00000000-0005-0000-0000-000068840000}"/>
    <cellStyle name="Normal 4 3 3 2 3 3 2" xfId="2403" xr:uid="{00000000-0005-0000-0000-000069840000}"/>
    <cellStyle name="Normal 4 3 3 2 3 3 2 2" xfId="4640" xr:uid="{00000000-0005-0000-0000-00006A840000}"/>
    <cellStyle name="Normal 4 3 3 2 3 3 2 2 2" xfId="13597" xr:uid="{00000000-0005-0000-0000-00006B840000}"/>
    <cellStyle name="Normal 4 3 3 2 3 3 2 2 2 2" xfId="27031" xr:uid="{00000000-0005-0000-0000-00006C840000}"/>
    <cellStyle name="Normal 4 3 3 2 3 3 2 2 2 2 2" xfId="53943" xr:uid="{00000000-0005-0000-0000-00006D840000}"/>
    <cellStyle name="Normal 4 3 3 2 3 3 2 2 2 3" xfId="40509" xr:uid="{00000000-0005-0000-0000-00006E840000}"/>
    <cellStyle name="Normal 4 3 3 2 3 3 2 2 3" xfId="9119" xr:uid="{00000000-0005-0000-0000-00006F840000}"/>
    <cellStyle name="Normal 4 3 3 2 3 3 2 2 3 2" xfId="22553" xr:uid="{00000000-0005-0000-0000-000070840000}"/>
    <cellStyle name="Normal 4 3 3 2 3 3 2 2 3 2 2" xfId="49465" xr:uid="{00000000-0005-0000-0000-000071840000}"/>
    <cellStyle name="Normal 4 3 3 2 3 3 2 2 3 3" xfId="36031" xr:uid="{00000000-0005-0000-0000-000072840000}"/>
    <cellStyle name="Normal 4 3 3 2 3 3 2 2 4" xfId="18074" xr:uid="{00000000-0005-0000-0000-000073840000}"/>
    <cellStyle name="Normal 4 3 3 2 3 3 2 2 4 2" xfId="44986" xr:uid="{00000000-0005-0000-0000-000074840000}"/>
    <cellStyle name="Normal 4 3 3 2 3 3 2 2 5" xfId="31552" xr:uid="{00000000-0005-0000-0000-000075840000}"/>
    <cellStyle name="Normal 4 3 3 2 3 3 2 3" xfId="11360" xr:uid="{00000000-0005-0000-0000-000076840000}"/>
    <cellStyle name="Normal 4 3 3 2 3 3 2 3 2" xfId="24794" xr:uid="{00000000-0005-0000-0000-000077840000}"/>
    <cellStyle name="Normal 4 3 3 2 3 3 2 3 2 2" xfId="51706" xr:uid="{00000000-0005-0000-0000-000078840000}"/>
    <cellStyle name="Normal 4 3 3 2 3 3 2 3 3" xfId="38272" xr:uid="{00000000-0005-0000-0000-000079840000}"/>
    <cellStyle name="Normal 4 3 3 2 3 3 2 4" xfId="6882" xr:uid="{00000000-0005-0000-0000-00007A840000}"/>
    <cellStyle name="Normal 4 3 3 2 3 3 2 4 2" xfId="20316" xr:uid="{00000000-0005-0000-0000-00007B840000}"/>
    <cellStyle name="Normal 4 3 3 2 3 3 2 4 2 2" xfId="47228" xr:uid="{00000000-0005-0000-0000-00007C840000}"/>
    <cellStyle name="Normal 4 3 3 2 3 3 2 4 3" xfId="33794" xr:uid="{00000000-0005-0000-0000-00007D840000}"/>
    <cellStyle name="Normal 4 3 3 2 3 3 2 5" xfId="15837" xr:uid="{00000000-0005-0000-0000-00007E840000}"/>
    <cellStyle name="Normal 4 3 3 2 3 3 2 5 2" xfId="42749" xr:uid="{00000000-0005-0000-0000-00007F840000}"/>
    <cellStyle name="Normal 4 3 3 2 3 3 2 6" xfId="29315" xr:uid="{00000000-0005-0000-0000-000080840000}"/>
    <cellStyle name="Normal 4 3 3 2 3 3 3" xfId="3522" xr:uid="{00000000-0005-0000-0000-000081840000}"/>
    <cellStyle name="Normal 4 3 3 2 3 3 3 2" xfId="12479" xr:uid="{00000000-0005-0000-0000-000082840000}"/>
    <cellStyle name="Normal 4 3 3 2 3 3 3 2 2" xfId="25913" xr:uid="{00000000-0005-0000-0000-000083840000}"/>
    <cellStyle name="Normal 4 3 3 2 3 3 3 2 2 2" xfId="52825" xr:uid="{00000000-0005-0000-0000-000084840000}"/>
    <cellStyle name="Normal 4 3 3 2 3 3 3 2 3" xfId="39391" xr:uid="{00000000-0005-0000-0000-000085840000}"/>
    <cellStyle name="Normal 4 3 3 2 3 3 3 3" xfId="8001" xr:uid="{00000000-0005-0000-0000-000086840000}"/>
    <cellStyle name="Normal 4 3 3 2 3 3 3 3 2" xfId="21435" xr:uid="{00000000-0005-0000-0000-000087840000}"/>
    <cellStyle name="Normal 4 3 3 2 3 3 3 3 2 2" xfId="48347" xr:uid="{00000000-0005-0000-0000-000088840000}"/>
    <cellStyle name="Normal 4 3 3 2 3 3 3 3 3" xfId="34913" xr:uid="{00000000-0005-0000-0000-000089840000}"/>
    <cellStyle name="Normal 4 3 3 2 3 3 3 4" xfId="16956" xr:uid="{00000000-0005-0000-0000-00008A840000}"/>
    <cellStyle name="Normal 4 3 3 2 3 3 3 4 2" xfId="43868" xr:uid="{00000000-0005-0000-0000-00008B840000}"/>
    <cellStyle name="Normal 4 3 3 2 3 3 3 5" xfId="30434" xr:uid="{00000000-0005-0000-0000-00008C840000}"/>
    <cellStyle name="Normal 4 3 3 2 3 3 4" xfId="10242" xr:uid="{00000000-0005-0000-0000-00008D840000}"/>
    <cellStyle name="Normal 4 3 3 2 3 3 4 2" xfId="23676" xr:uid="{00000000-0005-0000-0000-00008E840000}"/>
    <cellStyle name="Normal 4 3 3 2 3 3 4 2 2" xfId="50588" xr:uid="{00000000-0005-0000-0000-00008F840000}"/>
    <cellStyle name="Normal 4 3 3 2 3 3 4 3" xfId="37154" xr:uid="{00000000-0005-0000-0000-000090840000}"/>
    <cellStyle name="Normal 4 3 3 2 3 3 5" xfId="5764" xr:uid="{00000000-0005-0000-0000-000091840000}"/>
    <cellStyle name="Normal 4 3 3 2 3 3 5 2" xfId="19198" xr:uid="{00000000-0005-0000-0000-000092840000}"/>
    <cellStyle name="Normal 4 3 3 2 3 3 5 2 2" xfId="46110" xr:uid="{00000000-0005-0000-0000-000093840000}"/>
    <cellStyle name="Normal 4 3 3 2 3 3 5 3" xfId="32676" xr:uid="{00000000-0005-0000-0000-000094840000}"/>
    <cellStyle name="Normal 4 3 3 2 3 3 6" xfId="14719" xr:uid="{00000000-0005-0000-0000-000095840000}"/>
    <cellStyle name="Normal 4 3 3 2 3 3 6 2" xfId="41631" xr:uid="{00000000-0005-0000-0000-000096840000}"/>
    <cellStyle name="Normal 4 3 3 2 3 3 7" xfId="28197" xr:uid="{00000000-0005-0000-0000-000097840000}"/>
    <cellStyle name="Normal 4 3 3 2 3 4" xfId="1508" xr:uid="{00000000-0005-0000-0000-000098840000}"/>
    <cellStyle name="Normal 4 3 3 2 3 4 2" xfId="2626" xr:uid="{00000000-0005-0000-0000-000099840000}"/>
    <cellStyle name="Normal 4 3 3 2 3 4 2 2" xfId="4863" xr:uid="{00000000-0005-0000-0000-00009A840000}"/>
    <cellStyle name="Normal 4 3 3 2 3 4 2 2 2" xfId="13820" xr:uid="{00000000-0005-0000-0000-00009B840000}"/>
    <cellStyle name="Normal 4 3 3 2 3 4 2 2 2 2" xfId="27254" xr:uid="{00000000-0005-0000-0000-00009C840000}"/>
    <cellStyle name="Normal 4 3 3 2 3 4 2 2 2 2 2" xfId="54166" xr:uid="{00000000-0005-0000-0000-00009D840000}"/>
    <cellStyle name="Normal 4 3 3 2 3 4 2 2 2 3" xfId="40732" xr:uid="{00000000-0005-0000-0000-00009E840000}"/>
    <cellStyle name="Normal 4 3 3 2 3 4 2 2 3" xfId="9342" xr:uid="{00000000-0005-0000-0000-00009F840000}"/>
    <cellStyle name="Normal 4 3 3 2 3 4 2 2 3 2" xfId="22776" xr:uid="{00000000-0005-0000-0000-0000A0840000}"/>
    <cellStyle name="Normal 4 3 3 2 3 4 2 2 3 2 2" xfId="49688" xr:uid="{00000000-0005-0000-0000-0000A1840000}"/>
    <cellStyle name="Normal 4 3 3 2 3 4 2 2 3 3" xfId="36254" xr:uid="{00000000-0005-0000-0000-0000A2840000}"/>
    <cellStyle name="Normal 4 3 3 2 3 4 2 2 4" xfId="18297" xr:uid="{00000000-0005-0000-0000-0000A3840000}"/>
    <cellStyle name="Normal 4 3 3 2 3 4 2 2 4 2" xfId="45209" xr:uid="{00000000-0005-0000-0000-0000A4840000}"/>
    <cellStyle name="Normal 4 3 3 2 3 4 2 2 5" xfId="31775" xr:uid="{00000000-0005-0000-0000-0000A5840000}"/>
    <cellStyle name="Normal 4 3 3 2 3 4 2 3" xfId="11583" xr:uid="{00000000-0005-0000-0000-0000A6840000}"/>
    <cellStyle name="Normal 4 3 3 2 3 4 2 3 2" xfId="25017" xr:uid="{00000000-0005-0000-0000-0000A7840000}"/>
    <cellStyle name="Normal 4 3 3 2 3 4 2 3 2 2" xfId="51929" xr:uid="{00000000-0005-0000-0000-0000A8840000}"/>
    <cellStyle name="Normal 4 3 3 2 3 4 2 3 3" xfId="38495" xr:uid="{00000000-0005-0000-0000-0000A9840000}"/>
    <cellStyle name="Normal 4 3 3 2 3 4 2 4" xfId="7105" xr:uid="{00000000-0005-0000-0000-0000AA840000}"/>
    <cellStyle name="Normal 4 3 3 2 3 4 2 4 2" xfId="20539" xr:uid="{00000000-0005-0000-0000-0000AB840000}"/>
    <cellStyle name="Normal 4 3 3 2 3 4 2 4 2 2" xfId="47451" xr:uid="{00000000-0005-0000-0000-0000AC840000}"/>
    <cellStyle name="Normal 4 3 3 2 3 4 2 4 3" xfId="34017" xr:uid="{00000000-0005-0000-0000-0000AD840000}"/>
    <cellStyle name="Normal 4 3 3 2 3 4 2 5" xfId="16060" xr:uid="{00000000-0005-0000-0000-0000AE840000}"/>
    <cellStyle name="Normal 4 3 3 2 3 4 2 5 2" xfId="42972" xr:uid="{00000000-0005-0000-0000-0000AF840000}"/>
    <cellStyle name="Normal 4 3 3 2 3 4 2 6" xfId="29538" xr:uid="{00000000-0005-0000-0000-0000B0840000}"/>
    <cellStyle name="Normal 4 3 3 2 3 4 3" xfId="3745" xr:uid="{00000000-0005-0000-0000-0000B1840000}"/>
    <cellStyle name="Normal 4 3 3 2 3 4 3 2" xfId="12702" xr:uid="{00000000-0005-0000-0000-0000B2840000}"/>
    <cellStyle name="Normal 4 3 3 2 3 4 3 2 2" xfId="26136" xr:uid="{00000000-0005-0000-0000-0000B3840000}"/>
    <cellStyle name="Normal 4 3 3 2 3 4 3 2 2 2" xfId="53048" xr:uid="{00000000-0005-0000-0000-0000B4840000}"/>
    <cellStyle name="Normal 4 3 3 2 3 4 3 2 3" xfId="39614" xr:uid="{00000000-0005-0000-0000-0000B5840000}"/>
    <cellStyle name="Normal 4 3 3 2 3 4 3 3" xfId="8224" xr:uid="{00000000-0005-0000-0000-0000B6840000}"/>
    <cellStyle name="Normal 4 3 3 2 3 4 3 3 2" xfId="21658" xr:uid="{00000000-0005-0000-0000-0000B7840000}"/>
    <cellStyle name="Normal 4 3 3 2 3 4 3 3 2 2" xfId="48570" xr:uid="{00000000-0005-0000-0000-0000B8840000}"/>
    <cellStyle name="Normal 4 3 3 2 3 4 3 3 3" xfId="35136" xr:uid="{00000000-0005-0000-0000-0000B9840000}"/>
    <cellStyle name="Normal 4 3 3 2 3 4 3 4" xfId="17179" xr:uid="{00000000-0005-0000-0000-0000BA840000}"/>
    <cellStyle name="Normal 4 3 3 2 3 4 3 4 2" xfId="44091" xr:uid="{00000000-0005-0000-0000-0000BB840000}"/>
    <cellStyle name="Normal 4 3 3 2 3 4 3 5" xfId="30657" xr:uid="{00000000-0005-0000-0000-0000BC840000}"/>
    <cellStyle name="Normal 4 3 3 2 3 4 4" xfId="10465" xr:uid="{00000000-0005-0000-0000-0000BD840000}"/>
    <cellStyle name="Normal 4 3 3 2 3 4 4 2" xfId="23899" xr:uid="{00000000-0005-0000-0000-0000BE840000}"/>
    <cellStyle name="Normal 4 3 3 2 3 4 4 2 2" xfId="50811" xr:uid="{00000000-0005-0000-0000-0000BF840000}"/>
    <cellStyle name="Normal 4 3 3 2 3 4 4 3" xfId="37377" xr:uid="{00000000-0005-0000-0000-0000C0840000}"/>
    <cellStyle name="Normal 4 3 3 2 3 4 5" xfId="5987" xr:uid="{00000000-0005-0000-0000-0000C1840000}"/>
    <cellStyle name="Normal 4 3 3 2 3 4 5 2" xfId="19421" xr:uid="{00000000-0005-0000-0000-0000C2840000}"/>
    <cellStyle name="Normal 4 3 3 2 3 4 5 2 2" xfId="46333" xr:uid="{00000000-0005-0000-0000-0000C3840000}"/>
    <cellStyle name="Normal 4 3 3 2 3 4 5 3" xfId="32899" xr:uid="{00000000-0005-0000-0000-0000C4840000}"/>
    <cellStyle name="Normal 4 3 3 2 3 4 6" xfId="14942" xr:uid="{00000000-0005-0000-0000-0000C5840000}"/>
    <cellStyle name="Normal 4 3 3 2 3 4 6 2" xfId="41854" xr:uid="{00000000-0005-0000-0000-0000C6840000}"/>
    <cellStyle name="Normal 4 3 3 2 3 4 7" xfId="28420" xr:uid="{00000000-0005-0000-0000-0000C7840000}"/>
    <cellStyle name="Normal 4 3 3 2 3 5" xfId="1956" xr:uid="{00000000-0005-0000-0000-0000C8840000}"/>
    <cellStyle name="Normal 4 3 3 2 3 5 2" xfId="4193" xr:uid="{00000000-0005-0000-0000-0000C9840000}"/>
    <cellStyle name="Normal 4 3 3 2 3 5 2 2" xfId="13150" xr:uid="{00000000-0005-0000-0000-0000CA840000}"/>
    <cellStyle name="Normal 4 3 3 2 3 5 2 2 2" xfId="26584" xr:uid="{00000000-0005-0000-0000-0000CB840000}"/>
    <cellStyle name="Normal 4 3 3 2 3 5 2 2 2 2" xfId="53496" xr:uid="{00000000-0005-0000-0000-0000CC840000}"/>
    <cellStyle name="Normal 4 3 3 2 3 5 2 2 3" xfId="40062" xr:uid="{00000000-0005-0000-0000-0000CD840000}"/>
    <cellStyle name="Normal 4 3 3 2 3 5 2 3" xfId="8672" xr:uid="{00000000-0005-0000-0000-0000CE840000}"/>
    <cellStyle name="Normal 4 3 3 2 3 5 2 3 2" xfId="22106" xr:uid="{00000000-0005-0000-0000-0000CF840000}"/>
    <cellStyle name="Normal 4 3 3 2 3 5 2 3 2 2" xfId="49018" xr:uid="{00000000-0005-0000-0000-0000D0840000}"/>
    <cellStyle name="Normal 4 3 3 2 3 5 2 3 3" xfId="35584" xr:uid="{00000000-0005-0000-0000-0000D1840000}"/>
    <cellStyle name="Normal 4 3 3 2 3 5 2 4" xfId="17627" xr:uid="{00000000-0005-0000-0000-0000D2840000}"/>
    <cellStyle name="Normal 4 3 3 2 3 5 2 4 2" xfId="44539" xr:uid="{00000000-0005-0000-0000-0000D3840000}"/>
    <cellStyle name="Normal 4 3 3 2 3 5 2 5" xfId="31105" xr:uid="{00000000-0005-0000-0000-0000D4840000}"/>
    <cellStyle name="Normal 4 3 3 2 3 5 3" xfId="10913" xr:uid="{00000000-0005-0000-0000-0000D5840000}"/>
    <cellStyle name="Normal 4 3 3 2 3 5 3 2" xfId="24347" xr:uid="{00000000-0005-0000-0000-0000D6840000}"/>
    <cellStyle name="Normal 4 3 3 2 3 5 3 2 2" xfId="51259" xr:uid="{00000000-0005-0000-0000-0000D7840000}"/>
    <cellStyle name="Normal 4 3 3 2 3 5 3 3" xfId="37825" xr:uid="{00000000-0005-0000-0000-0000D8840000}"/>
    <cellStyle name="Normal 4 3 3 2 3 5 4" xfId="6435" xr:uid="{00000000-0005-0000-0000-0000D9840000}"/>
    <cellStyle name="Normal 4 3 3 2 3 5 4 2" xfId="19869" xr:uid="{00000000-0005-0000-0000-0000DA840000}"/>
    <cellStyle name="Normal 4 3 3 2 3 5 4 2 2" xfId="46781" xr:uid="{00000000-0005-0000-0000-0000DB840000}"/>
    <cellStyle name="Normal 4 3 3 2 3 5 4 3" xfId="33347" xr:uid="{00000000-0005-0000-0000-0000DC840000}"/>
    <cellStyle name="Normal 4 3 3 2 3 5 5" xfId="15390" xr:uid="{00000000-0005-0000-0000-0000DD840000}"/>
    <cellStyle name="Normal 4 3 3 2 3 5 5 2" xfId="42302" xr:uid="{00000000-0005-0000-0000-0000DE840000}"/>
    <cellStyle name="Normal 4 3 3 2 3 5 6" xfId="28868" xr:uid="{00000000-0005-0000-0000-0000DF840000}"/>
    <cellStyle name="Normal 4 3 3 2 3 6" xfId="3075" xr:uid="{00000000-0005-0000-0000-0000E0840000}"/>
    <cellStyle name="Normal 4 3 3 2 3 6 2" xfId="12032" xr:uid="{00000000-0005-0000-0000-0000E1840000}"/>
    <cellStyle name="Normal 4 3 3 2 3 6 2 2" xfId="25466" xr:uid="{00000000-0005-0000-0000-0000E2840000}"/>
    <cellStyle name="Normal 4 3 3 2 3 6 2 2 2" xfId="52378" xr:uid="{00000000-0005-0000-0000-0000E3840000}"/>
    <cellStyle name="Normal 4 3 3 2 3 6 2 3" xfId="38944" xr:uid="{00000000-0005-0000-0000-0000E4840000}"/>
    <cellStyle name="Normal 4 3 3 2 3 6 3" xfId="7554" xr:uid="{00000000-0005-0000-0000-0000E5840000}"/>
    <cellStyle name="Normal 4 3 3 2 3 6 3 2" xfId="20988" xr:uid="{00000000-0005-0000-0000-0000E6840000}"/>
    <cellStyle name="Normal 4 3 3 2 3 6 3 2 2" xfId="47900" xr:uid="{00000000-0005-0000-0000-0000E7840000}"/>
    <cellStyle name="Normal 4 3 3 2 3 6 3 3" xfId="34466" xr:uid="{00000000-0005-0000-0000-0000E8840000}"/>
    <cellStyle name="Normal 4 3 3 2 3 6 4" xfId="16509" xr:uid="{00000000-0005-0000-0000-0000E9840000}"/>
    <cellStyle name="Normal 4 3 3 2 3 6 4 2" xfId="43421" xr:uid="{00000000-0005-0000-0000-0000EA840000}"/>
    <cellStyle name="Normal 4 3 3 2 3 6 5" xfId="29987" xr:uid="{00000000-0005-0000-0000-0000EB840000}"/>
    <cellStyle name="Normal 4 3 3 2 3 7" xfId="9795" xr:uid="{00000000-0005-0000-0000-0000EC840000}"/>
    <cellStyle name="Normal 4 3 3 2 3 7 2" xfId="23229" xr:uid="{00000000-0005-0000-0000-0000ED840000}"/>
    <cellStyle name="Normal 4 3 3 2 3 7 2 2" xfId="50141" xr:uid="{00000000-0005-0000-0000-0000EE840000}"/>
    <cellStyle name="Normal 4 3 3 2 3 7 3" xfId="36707" xr:uid="{00000000-0005-0000-0000-0000EF840000}"/>
    <cellStyle name="Normal 4 3 3 2 3 8" xfId="5317" xr:uid="{00000000-0005-0000-0000-0000F0840000}"/>
    <cellStyle name="Normal 4 3 3 2 3 8 2" xfId="18751" xr:uid="{00000000-0005-0000-0000-0000F1840000}"/>
    <cellStyle name="Normal 4 3 3 2 3 8 2 2" xfId="45663" xr:uid="{00000000-0005-0000-0000-0000F2840000}"/>
    <cellStyle name="Normal 4 3 3 2 3 8 3" xfId="32229" xr:uid="{00000000-0005-0000-0000-0000F3840000}"/>
    <cellStyle name="Normal 4 3 3 2 3 9" xfId="14272" xr:uid="{00000000-0005-0000-0000-0000F4840000}"/>
    <cellStyle name="Normal 4 3 3 2 3 9 2" xfId="41184" xr:uid="{00000000-0005-0000-0000-0000F5840000}"/>
    <cellStyle name="Normal 4 3 3 2 4" xfId="988" xr:uid="{00000000-0005-0000-0000-0000F6840000}"/>
    <cellStyle name="Normal 4 3 3 2 4 2" xfId="1659" xr:uid="{00000000-0005-0000-0000-0000F7840000}"/>
    <cellStyle name="Normal 4 3 3 2 4 2 2" xfId="2777" xr:uid="{00000000-0005-0000-0000-0000F8840000}"/>
    <cellStyle name="Normal 4 3 3 2 4 2 2 2" xfId="5014" xr:uid="{00000000-0005-0000-0000-0000F9840000}"/>
    <cellStyle name="Normal 4 3 3 2 4 2 2 2 2" xfId="13971" xr:uid="{00000000-0005-0000-0000-0000FA840000}"/>
    <cellStyle name="Normal 4 3 3 2 4 2 2 2 2 2" xfId="27405" xr:uid="{00000000-0005-0000-0000-0000FB840000}"/>
    <cellStyle name="Normal 4 3 3 2 4 2 2 2 2 2 2" xfId="54317" xr:uid="{00000000-0005-0000-0000-0000FC840000}"/>
    <cellStyle name="Normal 4 3 3 2 4 2 2 2 2 3" xfId="40883" xr:uid="{00000000-0005-0000-0000-0000FD840000}"/>
    <cellStyle name="Normal 4 3 3 2 4 2 2 2 3" xfId="9493" xr:uid="{00000000-0005-0000-0000-0000FE840000}"/>
    <cellStyle name="Normal 4 3 3 2 4 2 2 2 3 2" xfId="22927" xr:uid="{00000000-0005-0000-0000-0000FF840000}"/>
    <cellStyle name="Normal 4 3 3 2 4 2 2 2 3 2 2" xfId="49839" xr:uid="{00000000-0005-0000-0000-000000850000}"/>
    <cellStyle name="Normal 4 3 3 2 4 2 2 2 3 3" xfId="36405" xr:uid="{00000000-0005-0000-0000-000001850000}"/>
    <cellStyle name="Normal 4 3 3 2 4 2 2 2 4" xfId="18448" xr:uid="{00000000-0005-0000-0000-000002850000}"/>
    <cellStyle name="Normal 4 3 3 2 4 2 2 2 4 2" xfId="45360" xr:uid="{00000000-0005-0000-0000-000003850000}"/>
    <cellStyle name="Normal 4 3 3 2 4 2 2 2 5" xfId="31926" xr:uid="{00000000-0005-0000-0000-000004850000}"/>
    <cellStyle name="Normal 4 3 3 2 4 2 2 3" xfId="11734" xr:uid="{00000000-0005-0000-0000-000005850000}"/>
    <cellStyle name="Normal 4 3 3 2 4 2 2 3 2" xfId="25168" xr:uid="{00000000-0005-0000-0000-000006850000}"/>
    <cellStyle name="Normal 4 3 3 2 4 2 2 3 2 2" xfId="52080" xr:uid="{00000000-0005-0000-0000-000007850000}"/>
    <cellStyle name="Normal 4 3 3 2 4 2 2 3 3" xfId="38646" xr:uid="{00000000-0005-0000-0000-000008850000}"/>
    <cellStyle name="Normal 4 3 3 2 4 2 2 4" xfId="7256" xr:uid="{00000000-0005-0000-0000-000009850000}"/>
    <cellStyle name="Normal 4 3 3 2 4 2 2 4 2" xfId="20690" xr:uid="{00000000-0005-0000-0000-00000A850000}"/>
    <cellStyle name="Normal 4 3 3 2 4 2 2 4 2 2" xfId="47602" xr:uid="{00000000-0005-0000-0000-00000B850000}"/>
    <cellStyle name="Normal 4 3 3 2 4 2 2 4 3" xfId="34168" xr:uid="{00000000-0005-0000-0000-00000C850000}"/>
    <cellStyle name="Normal 4 3 3 2 4 2 2 5" xfId="16211" xr:uid="{00000000-0005-0000-0000-00000D850000}"/>
    <cellStyle name="Normal 4 3 3 2 4 2 2 5 2" xfId="43123" xr:uid="{00000000-0005-0000-0000-00000E850000}"/>
    <cellStyle name="Normal 4 3 3 2 4 2 2 6" xfId="29689" xr:uid="{00000000-0005-0000-0000-00000F850000}"/>
    <cellStyle name="Normal 4 3 3 2 4 2 3" xfId="3896" xr:uid="{00000000-0005-0000-0000-000010850000}"/>
    <cellStyle name="Normal 4 3 3 2 4 2 3 2" xfId="12853" xr:uid="{00000000-0005-0000-0000-000011850000}"/>
    <cellStyle name="Normal 4 3 3 2 4 2 3 2 2" xfId="26287" xr:uid="{00000000-0005-0000-0000-000012850000}"/>
    <cellStyle name="Normal 4 3 3 2 4 2 3 2 2 2" xfId="53199" xr:uid="{00000000-0005-0000-0000-000013850000}"/>
    <cellStyle name="Normal 4 3 3 2 4 2 3 2 3" xfId="39765" xr:uid="{00000000-0005-0000-0000-000014850000}"/>
    <cellStyle name="Normal 4 3 3 2 4 2 3 3" xfId="8375" xr:uid="{00000000-0005-0000-0000-000015850000}"/>
    <cellStyle name="Normal 4 3 3 2 4 2 3 3 2" xfId="21809" xr:uid="{00000000-0005-0000-0000-000016850000}"/>
    <cellStyle name="Normal 4 3 3 2 4 2 3 3 2 2" xfId="48721" xr:uid="{00000000-0005-0000-0000-000017850000}"/>
    <cellStyle name="Normal 4 3 3 2 4 2 3 3 3" xfId="35287" xr:uid="{00000000-0005-0000-0000-000018850000}"/>
    <cellStyle name="Normal 4 3 3 2 4 2 3 4" xfId="17330" xr:uid="{00000000-0005-0000-0000-000019850000}"/>
    <cellStyle name="Normal 4 3 3 2 4 2 3 4 2" xfId="44242" xr:uid="{00000000-0005-0000-0000-00001A850000}"/>
    <cellStyle name="Normal 4 3 3 2 4 2 3 5" xfId="30808" xr:uid="{00000000-0005-0000-0000-00001B850000}"/>
    <cellStyle name="Normal 4 3 3 2 4 2 4" xfId="10616" xr:uid="{00000000-0005-0000-0000-00001C850000}"/>
    <cellStyle name="Normal 4 3 3 2 4 2 4 2" xfId="24050" xr:uid="{00000000-0005-0000-0000-00001D850000}"/>
    <cellStyle name="Normal 4 3 3 2 4 2 4 2 2" xfId="50962" xr:uid="{00000000-0005-0000-0000-00001E850000}"/>
    <cellStyle name="Normal 4 3 3 2 4 2 4 3" xfId="37528" xr:uid="{00000000-0005-0000-0000-00001F850000}"/>
    <cellStyle name="Normal 4 3 3 2 4 2 5" xfId="6138" xr:uid="{00000000-0005-0000-0000-000020850000}"/>
    <cellStyle name="Normal 4 3 3 2 4 2 5 2" xfId="19572" xr:uid="{00000000-0005-0000-0000-000021850000}"/>
    <cellStyle name="Normal 4 3 3 2 4 2 5 2 2" xfId="46484" xr:uid="{00000000-0005-0000-0000-000022850000}"/>
    <cellStyle name="Normal 4 3 3 2 4 2 5 3" xfId="33050" xr:uid="{00000000-0005-0000-0000-000023850000}"/>
    <cellStyle name="Normal 4 3 3 2 4 2 6" xfId="15093" xr:uid="{00000000-0005-0000-0000-000024850000}"/>
    <cellStyle name="Normal 4 3 3 2 4 2 6 2" xfId="42005" xr:uid="{00000000-0005-0000-0000-000025850000}"/>
    <cellStyle name="Normal 4 3 3 2 4 2 7" xfId="28571" xr:uid="{00000000-0005-0000-0000-000026850000}"/>
    <cellStyle name="Normal 4 3 3 2 4 3" xfId="2107" xr:uid="{00000000-0005-0000-0000-000027850000}"/>
    <cellStyle name="Normal 4 3 3 2 4 3 2" xfId="4344" xr:uid="{00000000-0005-0000-0000-000028850000}"/>
    <cellStyle name="Normal 4 3 3 2 4 3 2 2" xfId="13301" xr:uid="{00000000-0005-0000-0000-000029850000}"/>
    <cellStyle name="Normal 4 3 3 2 4 3 2 2 2" xfId="26735" xr:uid="{00000000-0005-0000-0000-00002A850000}"/>
    <cellStyle name="Normal 4 3 3 2 4 3 2 2 2 2" xfId="53647" xr:uid="{00000000-0005-0000-0000-00002B850000}"/>
    <cellStyle name="Normal 4 3 3 2 4 3 2 2 3" xfId="40213" xr:uid="{00000000-0005-0000-0000-00002C850000}"/>
    <cellStyle name="Normal 4 3 3 2 4 3 2 3" xfId="8823" xr:uid="{00000000-0005-0000-0000-00002D850000}"/>
    <cellStyle name="Normal 4 3 3 2 4 3 2 3 2" xfId="22257" xr:uid="{00000000-0005-0000-0000-00002E850000}"/>
    <cellStyle name="Normal 4 3 3 2 4 3 2 3 2 2" xfId="49169" xr:uid="{00000000-0005-0000-0000-00002F850000}"/>
    <cellStyle name="Normal 4 3 3 2 4 3 2 3 3" xfId="35735" xr:uid="{00000000-0005-0000-0000-000030850000}"/>
    <cellStyle name="Normal 4 3 3 2 4 3 2 4" xfId="17778" xr:uid="{00000000-0005-0000-0000-000031850000}"/>
    <cellStyle name="Normal 4 3 3 2 4 3 2 4 2" xfId="44690" xr:uid="{00000000-0005-0000-0000-000032850000}"/>
    <cellStyle name="Normal 4 3 3 2 4 3 2 5" xfId="31256" xr:uid="{00000000-0005-0000-0000-000033850000}"/>
    <cellStyle name="Normal 4 3 3 2 4 3 3" xfId="11064" xr:uid="{00000000-0005-0000-0000-000034850000}"/>
    <cellStyle name="Normal 4 3 3 2 4 3 3 2" xfId="24498" xr:uid="{00000000-0005-0000-0000-000035850000}"/>
    <cellStyle name="Normal 4 3 3 2 4 3 3 2 2" xfId="51410" xr:uid="{00000000-0005-0000-0000-000036850000}"/>
    <cellStyle name="Normal 4 3 3 2 4 3 3 3" xfId="37976" xr:uid="{00000000-0005-0000-0000-000037850000}"/>
    <cellStyle name="Normal 4 3 3 2 4 3 4" xfId="6586" xr:uid="{00000000-0005-0000-0000-000038850000}"/>
    <cellStyle name="Normal 4 3 3 2 4 3 4 2" xfId="20020" xr:uid="{00000000-0005-0000-0000-000039850000}"/>
    <cellStyle name="Normal 4 3 3 2 4 3 4 2 2" xfId="46932" xr:uid="{00000000-0005-0000-0000-00003A850000}"/>
    <cellStyle name="Normal 4 3 3 2 4 3 4 3" xfId="33498" xr:uid="{00000000-0005-0000-0000-00003B850000}"/>
    <cellStyle name="Normal 4 3 3 2 4 3 5" xfId="15541" xr:uid="{00000000-0005-0000-0000-00003C850000}"/>
    <cellStyle name="Normal 4 3 3 2 4 3 5 2" xfId="42453" xr:uid="{00000000-0005-0000-0000-00003D850000}"/>
    <cellStyle name="Normal 4 3 3 2 4 3 6" xfId="29019" xr:uid="{00000000-0005-0000-0000-00003E850000}"/>
    <cellStyle name="Normal 4 3 3 2 4 4" xfId="3226" xr:uid="{00000000-0005-0000-0000-00003F850000}"/>
    <cellStyle name="Normal 4 3 3 2 4 4 2" xfId="12183" xr:uid="{00000000-0005-0000-0000-000040850000}"/>
    <cellStyle name="Normal 4 3 3 2 4 4 2 2" xfId="25617" xr:uid="{00000000-0005-0000-0000-000041850000}"/>
    <cellStyle name="Normal 4 3 3 2 4 4 2 2 2" xfId="52529" xr:uid="{00000000-0005-0000-0000-000042850000}"/>
    <cellStyle name="Normal 4 3 3 2 4 4 2 3" xfId="39095" xr:uid="{00000000-0005-0000-0000-000043850000}"/>
    <cellStyle name="Normal 4 3 3 2 4 4 3" xfId="7705" xr:uid="{00000000-0005-0000-0000-000044850000}"/>
    <cellStyle name="Normal 4 3 3 2 4 4 3 2" xfId="21139" xr:uid="{00000000-0005-0000-0000-000045850000}"/>
    <cellStyle name="Normal 4 3 3 2 4 4 3 2 2" xfId="48051" xr:uid="{00000000-0005-0000-0000-000046850000}"/>
    <cellStyle name="Normal 4 3 3 2 4 4 3 3" xfId="34617" xr:uid="{00000000-0005-0000-0000-000047850000}"/>
    <cellStyle name="Normal 4 3 3 2 4 4 4" xfId="16660" xr:uid="{00000000-0005-0000-0000-000048850000}"/>
    <cellStyle name="Normal 4 3 3 2 4 4 4 2" xfId="43572" xr:uid="{00000000-0005-0000-0000-000049850000}"/>
    <cellStyle name="Normal 4 3 3 2 4 4 5" xfId="30138" xr:uid="{00000000-0005-0000-0000-00004A850000}"/>
    <cellStyle name="Normal 4 3 3 2 4 5" xfId="9946" xr:uid="{00000000-0005-0000-0000-00004B850000}"/>
    <cellStyle name="Normal 4 3 3 2 4 5 2" xfId="23380" xr:uid="{00000000-0005-0000-0000-00004C850000}"/>
    <cellStyle name="Normal 4 3 3 2 4 5 2 2" xfId="50292" xr:uid="{00000000-0005-0000-0000-00004D850000}"/>
    <cellStyle name="Normal 4 3 3 2 4 5 3" xfId="36858" xr:uid="{00000000-0005-0000-0000-00004E850000}"/>
    <cellStyle name="Normal 4 3 3 2 4 6" xfId="5468" xr:uid="{00000000-0005-0000-0000-00004F850000}"/>
    <cellStyle name="Normal 4 3 3 2 4 6 2" xfId="18902" xr:uid="{00000000-0005-0000-0000-000050850000}"/>
    <cellStyle name="Normal 4 3 3 2 4 6 2 2" xfId="45814" xr:uid="{00000000-0005-0000-0000-000051850000}"/>
    <cellStyle name="Normal 4 3 3 2 4 6 3" xfId="32380" xr:uid="{00000000-0005-0000-0000-000052850000}"/>
    <cellStyle name="Normal 4 3 3 2 4 7" xfId="14423" xr:uid="{00000000-0005-0000-0000-000053850000}"/>
    <cellStyle name="Normal 4 3 3 2 4 7 2" xfId="41335" xr:uid="{00000000-0005-0000-0000-000054850000}"/>
    <cellStyle name="Normal 4 3 3 2 4 8" xfId="27901" xr:uid="{00000000-0005-0000-0000-000055850000}"/>
    <cellStyle name="Normal 4 3 3 2 5" xfId="1213" xr:uid="{00000000-0005-0000-0000-000056850000}"/>
    <cellStyle name="Normal 4 3 3 2 5 2" xfId="2331" xr:uid="{00000000-0005-0000-0000-000057850000}"/>
    <cellStyle name="Normal 4 3 3 2 5 2 2" xfId="4568" xr:uid="{00000000-0005-0000-0000-000058850000}"/>
    <cellStyle name="Normal 4 3 3 2 5 2 2 2" xfId="13525" xr:uid="{00000000-0005-0000-0000-000059850000}"/>
    <cellStyle name="Normal 4 3 3 2 5 2 2 2 2" xfId="26959" xr:uid="{00000000-0005-0000-0000-00005A850000}"/>
    <cellStyle name="Normal 4 3 3 2 5 2 2 2 2 2" xfId="53871" xr:uid="{00000000-0005-0000-0000-00005B850000}"/>
    <cellStyle name="Normal 4 3 3 2 5 2 2 2 3" xfId="40437" xr:uid="{00000000-0005-0000-0000-00005C850000}"/>
    <cellStyle name="Normal 4 3 3 2 5 2 2 3" xfId="9047" xr:uid="{00000000-0005-0000-0000-00005D850000}"/>
    <cellStyle name="Normal 4 3 3 2 5 2 2 3 2" xfId="22481" xr:uid="{00000000-0005-0000-0000-00005E850000}"/>
    <cellStyle name="Normal 4 3 3 2 5 2 2 3 2 2" xfId="49393" xr:uid="{00000000-0005-0000-0000-00005F850000}"/>
    <cellStyle name="Normal 4 3 3 2 5 2 2 3 3" xfId="35959" xr:uid="{00000000-0005-0000-0000-000060850000}"/>
    <cellStyle name="Normal 4 3 3 2 5 2 2 4" xfId="18002" xr:uid="{00000000-0005-0000-0000-000061850000}"/>
    <cellStyle name="Normal 4 3 3 2 5 2 2 4 2" xfId="44914" xr:uid="{00000000-0005-0000-0000-000062850000}"/>
    <cellStyle name="Normal 4 3 3 2 5 2 2 5" xfId="31480" xr:uid="{00000000-0005-0000-0000-000063850000}"/>
    <cellStyle name="Normal 4 3 3 2 5 2 3" xfId="11288" xr:uid="{00000000-0005-0000-0000-000064850000}"/>
    <cellStyle name="Normal 4 3 3 2 5 2 3 2" xfId="24722" xr:uid="{00000000-0005-0000-0000-000065850000}"/>
    <cellStyle name="Normal 4 3 3 2 5 2 3 2 2" xfId="51634" xr:uid="{00000000-0005-0000-0000-000066850000}"/>
    <cellStyle name="Normal 4 3 3 2 5 2 3 3" xfId="38200" xr:uid="{00000000-0005-0000-0000-000067850000}"/>
    <cellStyle name="Normal 4 3 3 2 5 2 4" xfId="6810" xr:uid="{00000000-0005-0000-0000-000068850000}"/>
    <cellStyle name="Normal 4 3 3 2 5 2 4 2" xfId="20244" xr:uid="{00000000-0005-0000-0000-000069850000}"/>
    <cellStyle name="Normal 4 3 3 2 5 2 4 2 2" xfId="47156" xr:uid="{00000000-0005-0000-0000-00006A850000}"/>
    <cellStyle name="Normal 4 3 3 2 5 2 4 3" xfId="33722" xr:uid="{00000000-0005-0000-0000-00006B850000}"/>
    <cellStyle name="Normal 4 3 3 2 5 2 5" xfId="15765" xr:uid="{00000000-0005-0000-0000-00006C850000}"/>
    <cellStyle name="Normal 4 3 3 2 5 2 5 2" xfId="42677" xr:uid="{00000000-0005-0000-0000-00006D850000}"/>
    <cellStyle name="Normal 4 3 3 2 5 2 6" xfId="29243" xr:uid="{00000000-0005-0000-0000-00006E850000}"/>
    <cellStyle name="Normal 4 3 3 2 5 3" xfId="3450" xr:uid="{00000000-0005-0000-0000-00006F850000}"/>
    <cellStyle name="Normal 4 3 3 2 5 3 2" xfId="12407" xr:uid="{00000000-0005-0000-0000-000070850000}"/>
    <cellStyle name="Normal 4 3 3 2 5 3 2 2" xfId="25841" xr:uid="{00000000-0005-0000-0000-000071850000}"/>
    <cellStyle name="Normal 4 3 3 2 5 3 2 2 2" xfId="52753" xr:uid="{00000000-0005-0000-0000-000072850000}"/>
    <cellStyle name="Normal 4 3 3 2 5 3 2 3" xfId="39319" xr:uid="{00000000-0005-0000-0000-000073850000}"/>
    <cellStyle name="Normal 4 3 3 2 5 3 3" xfId="7929" xr:uid="{00000000-0005-0000-0000-000074850000}"/>
    <cellStyle name="Normal 4 3 3 2 5 3 3 2" xfId="21363" xr:uid="{00000000-0005-0000-0000-000075850000}"/>
    <cellStyle name="Normal 4 3 3 2 5 3 3 2 2" xfId="48275" xr:uid="{00000000-0005-0000-0000-000076850000}"/>
    <cellStyle name="Normal 4 3 3 2 5 3 3 3" xfId="34841" xr:uid="{00000000-0005-0000-0000-000077850000}"/>
    <cellStyle name="Normal 4 3 3 2 5 3 4" xfId="16884" xr:uid="{00000000-0005-0000-0000-000078850000}"/>
    <cellStyle name="Normal 4 3 3 2 5 3 4 2" xfId="43796" xr:uid="{00000000-0005-0000-0000-000079850000}"/>
    <cellStyle name="Normal 4 3 3 2 5 3 5" xfId="30362" xr:uid="{00000000-0005-0000-0000-00007A850000}"/>
    <cellStyle name="Normal 4 3 3 2 5 4" xfId="10170" xr:uid="{00000000-0005-0000-0000-00007B850000}"/>
    <cellStyle name="Normal 4 3 3 2 5 4 2" xfId="23604" xr:uid="{00000000-0005-0000-0000-00007C850000}"/>
    <cellStyle name="Normal 4 3 3 2 5 4 2 2" xfId="50516" xr:uid="{00000000-0005-0000-0000-00007D850000}"/>
    <cellStyle name="Normal 4 3 3 2 5 4 3" xfId="37082" xr:uid="{00000000-0005-0000-0000-00007E850000}"/>
    <cellStyle name="Normal 4 3 3 2 5 5" xfId="5692" xr:uid="{00000000-0005-0000-0000-00007F850000}"/>
    <cellStyle name="Normal 4 3 3 2 5 5 2" xfId="19126" xr:uid="{00000000-0005-0000-0000-000080850000}"/>
    <cellStyle name="Normal 4 3 3 2 5 5 2 2" xfId="46038" xr:uid="{00000000-0005-0000-0000-000081850000}"/>
    <cellStyle name="Normal 4 3 3 2 5 5 3" xfId="32604" xr:uid="{00000000-0005-0000-0000-000082850000}"/>
    <cellStyle name="Normal 4 3 3 2 5 6" xfId="14647" xr:uid="{00000000-0005-0000-0000-000083850000}"/>
    <cellStyle name="Normal 4 3 3 2 5 6 2" xfId="41559" xr:uid="{00000000-0005-0000-0000-000084850000}"/>
    <cellStyle name="Normal 4 3 3 2 5 7" xfId="28125" xr:uid="{00000000-0005-0000-0000-000085850000}"/>
    <cellStyle name="Normal 4 3 3 2 6" xfId="1436" xr:uid="{00000000-0005-0000-0000-000086850000}"/>
    <cellStyle name="Normal 4 3 3 2 6 2" xfId="2554" xr:uid="{00000000-0005-0000-0000-000087850000}"/>
    <cellStyle name="Normal 4 3 3 2 6 2 2" xfId="4791" xr:uid="{00000000-0005-0000-0000-000088850000}"/>
    <cellStyle name="Normal 4 3 3 2 6 2 2 2" xfId="13748" xr:uid="{00000000-0005-0000-0000-000089850000}"/>
    <cellStyle name="Normal 4 3 3 2 6 2 2 2 2" xfId="27182" xr:uid="{00000000-0005-0000-0000-00008A850000}"/>
    <cellStyle name="Normal 4 3 3 2 6 2 2 2 2 2" xfId="54094" xr:uid="{00000000-0005-0000-0000-00008B850000}"/>
    <cellStyle name="Normal 4 3 3 2 6 2 2 2 3" xfId="40660" xr:uid="{00000000-0005-0000-0000-00008C850000}"/>
    <cellStyle name="Normal 4 3 3 2 6 2 2 3" xfId="9270" xr:uid="{00000000-0005-0000-0000-00008D850000}"/>
    <cellStyle name="Normal 4 3 3 2 6 2 2 3 2" xfId="22704" xr:uid="{00000000-0005-0000-0000-00008E850000}"/>
    <cellStyle name="Normal 4 3 3 2 6 2 2 3 2 2" xfId="49616" xr:uid="{00000000-0005-0000-0000-00008F850000}"/>
    <cellStyle name="Normal 4 3 3 2 6 2 2 3 3" xfId="36182" xr:uid="{00000000-0005-0000-0000-000090850000}"/>
    <cellStyle name="Normal 4 3 3 2 6 2 2 4" xfId="18225" xr:uid="{00000000-0005-0000-0000-000091850000}"/>
    <cellStyle name="Normal 4 3 3 2 6 2 2 4 2" xfId="45137" xr:uid="{00000000-0005-0000-0000-000092850000}"/>
    <cellStyle name="Normal 4 3 3 2 6 2 2 5" xfId="31703" xr:uid="{00000000-0005-0000-0000-000093850000}"/>
    <cellStyle name="Normal 4 3 3 2 6 2 3" xfId="11511" xr:uid="{00000000-0005-0000-0000-000094850000}"/>
    <cellStyle name="Normal 4 3 3 2 6 2 3 2" xfId="24945" xr:uid="{00000000-0005-0000-0000-000095850000}"/>
    <cellStyle name="Normal 4 3 3 2 6 2 3 2 2" xfId="51857" xr:uid="{00000000-0005-0000-0000-000096850000}"/>
    <cellStyle name="Normal 4 3 3 2 6 2 3 3" xfId="38423" xr:uid="{00000000-0005-0000-0000-000097850000}"/>
    <cellStyle name="Normal 4 3 3 2 6 2 4" xfId="7033" xr:uid="{00000000-0005-0000-0000-000098850000}"/>
    <cellStyle name="Normal 4 3 3 2 6 2 4 2" xfId="20467" xr:uid="{00000000-0005-0000-0000-000099850000}"/>
    <cellStyle name="Normal 4 3 3 2 6 2 4 2 2" xfId="47379" xr:uid="{00000000-0005-0000-0000-00009A850000}"/>
    <cellStyle name="Normal 4 3 3 2 6 2 4 3" xfId="33945" xr:uid="{00000000-0005-0000-0000-00009B850000}"/>
    <cellStyle name="Normal 4 3 3 2 6 2 5" xfId="15988" xr:uid="{00000000-0005-0000-0000-00009C850000}"/>
    <cellStyle name="Normal 4 3 3 2 6 2 5 2" xfId="42900" xr:uid="{00000000-0005-0000-0000-00009D850000}"/>
    <cellStyle name="Normal 4 3 3 2 6 2 6" xfId="29466" xr:uid="{00000000-0005-0000-0000-00009E850000}"/>
    <cellStyle name="Normal 4 3 3 2 6 3" xfId="3673" xr:uid="{00000000-0005-0000-0000-00009F850000}"/>
    <cellStyle name="Normal 4 3 3 2 6 3 2" xfId="12630" xr:uid="{00000000-0005-0000-0000-0000A0850000}"/>
    <cellStyle name="Normal 4 3 3 2 6 3 2 2" xfId="26064" xr:uid="{00000000-0005-0000-0000-0000A1850000}"/>
    <cellStyle name="Normal 4 3 3 2 6 3 2 2 2" xfId="52976" xr:uid="{00000000-0005-0000-0000-0000A2850000}"/>
    <cellStyle name="Normal 4 3 3 2 6 3 2 3" xfId="39542" xr:uid="{00000000-0005-0000-0000-0000A3850000}"/>
    <cellStyle name="Normal 4 3 3 2 6 3 3" xfId="8152" xr:uid="{00000000-0005-0000-0000-0000A4850000}"/>
    <cellStyle name="Normal 4 3 3 2 6 3 3 2" xfId="21586" xr:uid="{00000000-0005-0000-0000-0000A5850000}"/>
    <cellStyle name="Normal 4 3 3 2 6 3 3 2 2" xfId="48498" xr:uid="{00000000-0005-0000-0000-0000A6850000}"/>
    <cellStyle name="Normal 4 3 3 2 6 3 3 3" xfId="35064" xr:uid="{00000000-0005-0000-0000-0000A7850000}"/>
    <cellStyle name="Normal 4 3 3 2 6 3 4" xfId="17107" xr:uid="{00000000-0005-0000-0000-0000A8850000}"/>
    <cellStyle name="Normal 4 3 3 2 6 3 4 2" xfId="44019" xr:uid="{00000000-0005-0000-0000-0000A9850000}"/>
    <cellStyle name="Normal 4 3 3 2 6 3 5" xfId="30585" xr:uid="{00000000-0005-0000-0000-0000AA850000}"/>
    <cellStyle name="Normal 4 3 3 2 6 4" xfId="10393" xr:uid="{00000000-0005-0000-0000-0000AB850000}"/>
    <cellStyle name="Normal 4 3 3 2 6 4 2" xfId="23827" xr:uid="{00000000-0005-0000-0000-0000AC850000}"/>
    <cellStyle name="Normal 4 3 3 2 6 4 2 2" xfId="50739" xr:uid="{00000000-0005-0000-0000-0000AD850000}"/>
    <cellStyle name="Normal 4 3 3 2 6 4 3" xfId="37305" xr:uid="{00000000-0005-0000-0000-0000AE850000}"/>
    <cellStyle name="Normal 4 3 3 2 6 5" xfId="5915" xr:uid="{00000000-0005-0000-0000-0000AF850000}"/>
    <cellStyle name="Normal 4 3 3 2 6 5 2" xfId="19349" xr:uid="{00000000-0005-0000-0000-0000B0850000}"/>
    <cellStyle name="Normal 4 3 3 2 6 5 2 2" xfId="46261" xr:uid="{00000000-0005-0000-0000-0000B1850000}"/>
    <cellStyle name="Normal 4 3 3 2 6 5 3" xfId="32827" xr:uid="{00000000-0005-0000-0000-0000B2850000}"/>
    <cellStyle name="Normal 4 3 3 2 6 6" xfId="14870" xr:uid="{00000000-0005-0000-0000-0000B3850000}"/>
    <cellStyle name="Normal 4 3 3 2 6 6 2" xfId="41782" xr:uid="{00000000-0005-0000-0000-0000B4850000}"/>
    <cellStyle name="Normal 4 3 3 2 6 7" xfId="28348" xr:uid="{00000000-0005-0000-0000-0000B5850000}"/>
    <cellStyle name="Normal 4 3 3 2 7" xfId="1884" xr:uid="{00000000-0005-0000-0000-0000B6850000}"/>
    <cellStyle name="Normal 4 3 3 2 7 2" xfId="4121" xr:uid="{00000000-0005-0000-0000-0000B7850000}"/>
    <cellStyle name="Normal 4 3 3 2 7 2 2" xfId="13078" xr:uid="{00000000-0005-0000-0000-0000B8850000}"/>
    <cellStyle name="Normal 4 3 3 2 7 2 2 2" xfId="26512" xr:uid="{00000000-0005-0000-0000-0000B9850000}"/>
    <cellStyle name="Normal 4 3 3 2 7 2 2 2 2" xfId="53424" xr:uid="{00000000-0005-0000-0000-0000BA850000}"/>
    <cellStyle name="Normal 4 3 3 2 7 2 2 3" xfId="39990" xr:uid="{00000000-0005-0000-0000-0000BB850000}"/>
    <cellStyle name="Normal 4 3 3 2 7 2 3" xfId="8600" xr:uid="{00000000-0005-0000-0000-0000BC850000}"/>
    <cellStyle name="Normal 4 3 3 2 7 2 3 2" xfId="22034" xr:uid="{00000000-0005-0000-0000-0000BD850000}"/>
    <cellStyle name="Normal 4 3 3 2 7 2 3 2 2" xfId="48946" xr:uid="{00000000-0005-0000-0000-0000BE850000}"/>
    <cellStyle name="Normal 4 3 3 2 7 2 3 3" xfId="35512" xr:uid="{00000000-0005-0000-0000-0000BF850000}"/>
    <cellStyle name="Normal 4 3 3 2 7 2 4" xfId="17555" xr:uid="{00000000-0005-0000-0000-0000C0850000}"/>
    <cellStyle name="Normal 4 3 3 2 7 2 4 2" xfId="44467" xr:uid="{00000000-0005-0000-0000-0000C1850000}"/>
    <cellStyle name="Normal 4 3 3 2 7 2 5" xfId="31033" xr:uid="{00000000-0005-0000-0000-0000C2850000}"/>
    <cellStyle name="Normal 4 3 3 2 7 3" xfId="10841" xr:uid="{00000000-0005-0000-0000-0000C3850000}"/>
    <cellStyle name="Normal 4 3 3 2 7 3 2" xfId="24275" xr:uid="{00000000-0005-0000-0000-0000C4850000}"/>
    <cellStyle name="Normal 4 3 3 2 7 3 2 2" xfId="51187" xr:uid="{00000000-0005-0000-0000-0000C5850000}"/>
    <cellStyle name="Normal 4 3 3 2 7 3 3" xfId="37753" xr:uid="{00000000-0005-0000-0000-0000C6850000}"/>
    <cellStyle name="Normal 4 3 3 2 7 4" xfId="6363" xr:uid="{00000000-0005-0000-0000-0000C7850000}"/>
    <cellStyle name="Normal 4 3 3 2 7 4 2" xfId="19797" xr:uid="{00000000-0005-0000-0000-0000C8850000}"/>
    <cellStyle name="Normal 4 3 3 2 7 4 2 2" xfId="46709" xr:uid="{00000000-0005-0000-0000-0000C9850000}"/>
    <cellStyle name="Normal 4 3 3 2 7 4 3" xfId="33275" xr:uid="{00000000-0005-0000-0000-0000CA850000}"/>
    <cellStyle name="Normal 4 3 3 2 7 5" xfId="15318" xr:uid="{00000000-0005-0000-0000-0000CB850000}"/>
    <cellStyle name="Normal 4 3 3 2 7 5 2" xfId="42230" xr:uid="{00000000-0005-0000-0000-0000CC850000}"/>
    <cellStyle name="Normal 4 3 3 2 7 6" xfId="28796" xr:uid="{00000000-0005-0000-0000-0000CD850000}"/>
    <cellStyle name="Normal 4 3 3 2 8" xfId="3003" xr:uid="{00000000-0005-0000-0000-0000CE850000}"/>
    <cellStyle name="Normal 4 3 3 2 8 2" xfId="11960" xr:uid="{00000000-0005-0000-0000-0000CF850000}"/>
    <cellStyle name="Normal 4 3 3 2 8 2 2" xfId="25394" xr:uid="{00000000-0005-0000-0000-0000D0850000}"/>
    <cellStyle name="Normal 4 3 3 2 8 2 2 2" xfId="52306" xr:uid="{00000000-0005-0000-0000-0000D1850000}"/>
    <cellStyle name="Normal 4 3 3 2 8 2 3" xfId="38872" xr:uid="{00000000-0005-0000-0000-0000D2850000}"/>
    <cellStyle name="Normal 4 3 3 2 8 3" xfId="7482" xr:uid="{00000000-0005-0000-0000-0000D3850000}"/>
    <cellStyle name="Normal 4 3 3 2 8 3 2" xfId="20916" xr:uid="{00000000-0005-0000-0000-0000D4850000}"/>
    <cellStyle name="Normal 4 3 3 2 8 3 2 2" xfId="47828" xr:uid="{00000000-0005-0000-0000-0000D5850000}"/>
    <cellStyle name="Normal 4 3 3 2 8 3 3" xfId="34394" xr:uid="{00000000-0005-0000-0000-0000D6850000}"/>
    <cellStyle name="Normal 4 3 3 2 8 4" xfId="16437" xr:uid="{00000000-0005-0000-0000-0000D7850000}"/>
    <cellStyle name="Normal 4 3 3 2 8 4 2" xfId="43349" xr:uid="{00000000-0005-0000-0000-0000D8850000}"/>
    <cellStyle name="Normal 4 3 3 2 8 5" xfId="29915" xr:uid="{00000000-0005-0000-0000-0000D9850000}"/>
    <cellStyle name="Normal 4 3 3 2 9" xfId="9723" xr:uid="{00000000-0005-0000-0000-0000DA850000}"/>
    <cellStyle name="Normal 4 3 3 2 9 2" xfId="23157" xr:uid="{00000000-0005-0000-0000-0000DB850000}"/>
    <cellStyle name="Normal 4 3 3 2 9 2 2" xfId="50069" xr:uid="{00000000-0005-0000-0000-0000DC850000}"/>
    <cellStyle name="Normal 4 3 3 2 9 3" xfId="36635" xr:uid="{00000000-0005-0000-0000-0000DD850000}"/>
    <cellStyle name="Normal 4 3 3 3" xfId="839" xr:uid="{00000000-0005-0000-0000-0000DE850000}"/>
    <cellStyle name="Normal 4 3 3 3 10" xfId="27797" xr:uid="{00000000-0005-0000-0000-0000DF850000}"/>
    <cellStyle name="Normal 4 3 3 3 2" xfId="1107" xr:uid="{00000000-0005-0000-0000-0000E0850000}"/>
    <cellStyle name="Normal 4 3 3 3 2 2" xfId="1778" xr:uid="{00000000-0005-0000-0000-0000E1850000}"/>
    <cellStyle name="Normal 4 3 3 3 2 2 2" xfId="2896" xr:uid="{00000000-0005-0000-0000-0000E2850000}"/>
    <cellStyle name="Normal 4 3 3 3 2 2 2 2" xfId="5133" xr:uid="{00000000-0005-0000-0000-0000E3850000}"/>
    <cellStyle name="Normal 4 3 3 3 2 2 2 2 2" xfId="14090" xr:uid="{00000000-0005-0000-0000-0000E4850000}"/>
    <cellStyle name="Normal 4 3 3 3 2 2 2 2 2 2" xfId="27524" xr:uid="{00000000-0005-0000-0000-0000E5850000}"/>
    <cellStyle name="Normal 4 3 3 3 2 2 2 2 2 2 2" xfId="54436" xr:uid="{00000000-0005-0000-0000-0000E6850000}"/>
    <cellStyle name="Normal 4 3 3 3 2 2 2 2 2 3" xfId="41002" xr:uid="{00000000-0005-0000-0000-0000E7850000}"/>
    <cellStyle name="Normal 4 3 3 3 2 2 2 2 3" xfId="9612" xr:uid="{00000000-0005-0000-0000-0000E8850000}"/>
    <cellStyle name="Normal 4 3 3 3 2 2 2 2 3 2" xfId="23046" xr:uid="{00000000-0005-0000-0000-0000E9850000}"/>
    <cellStyle name="Normal 4 3 3 3 2 2 2 2 3 2 2" xfId="49958" xr:uid="{00000000-0005-0000-0000-0000EA850000}"/>
    <cellStyle name="Normal 4 3 3 3 2 2 2 2 3 3" xfId="36524" xr:uid="{00000000-0005-0000-0000-0000EB850000}"/>
    <cellStyle name="Normal 4 3 3 3 2 2 2 2 4" xfId="18567" xr:uid="{00000000-0005-0000-0000-0000EC850000}"/>
    <cellStyle name="Normal 4 3 3 3 2 2 2 2 4 2" xfId="45479" xr:uid="{00000000-0005-0000-0000-0000ED850000}"/>
    <cellStyle name="Normal 4 3 3 3 2 2 2 2 5" xfId="32045" xr:uid="{00000000-0005-0000-0000-0000EE850000}"/>
    <cellStyle name="Normal 4 3 3 3 2 2 2 3" xfId="11853" xr:uid="{00000000-0005-0000-0000-0000EF850000}"/>
    <cellStyle name="Normal 4 3 3 3 2 2 2 3 2" xfId="25287" xr:uid="{00000000-0005-0000-0000-0000F0850000}"/>
    <cellStyle name="Normal 4 3 3 3 2 2 2 3 2 2" xfId="52199" xr:uid="{00000000-0005-0000-0000-0000F1850000}"/>
    <cellStyle name="Normal 4 3 3 3 2 2 2 3 3" xfId="38765" xr:uid="{00000000-0005-0000-0000-0000F2850000}"/>
    <cellStyle name="Normal 4 3 3 3 2 2 2 4" xfId="7375" xr:uid="{00000000-0005-0000-0000-0000F3850000}"/>
    <cellStyle name="Normal 4 3 3 3 2 2 2 4 2" xfId="20809" xr:uid="{00000000-0005-0000-0000-0000F4850000}"/>
    <cellStyle name="Normal 4 3 3 3 2 2 2 4 2 2" xfId="47721" xr:uid="{00000000-0005-0000-0000-0000F5850000}"/>
    <cellStyle name="Normal 4 3 3 3 2 2 2 4 3" xfId="34287" xr:uid="{00000000-0005-0000-0000-0000F6850000}"/>
    <cellStyle name="Normal 4 3 3 3 2 2 2 5" xfId="16330" xr:uid="{00000000-0005-0000-0000-0000F7850000}"/>
    <cellStyle name="Normal 4 3 3 3 2 2 2 5 2" xfId="43242" xr:uid="{00000000-0005-0000-0000-0000F8850000}"/>
    <cellStyle name="Normal 4 3 3 3 2 2 2 6" xfId="29808" xr:uid="{00000000-0005-0000-0000-0000F9850000}"/>
    <cellStyle name="Normal 4 3 3 3 2 2 3" xfId="4015" xr:uid="{00000000-0005-0000-0000-0000FA850000}"/>
    <cellStyle name="Normal 4 3 3 3 2 2 3 2" xfId="12972" xr:uid="{00000000-0005-0000-0000-0000FB850000}"/>
    <cellStyle name="Normal 4 3 3 3 2 2 3 2 2" xfId="26406" xr:uid="{00000000-0005-0000-0000-0000FC850000}"/>
    <cellStyle name="Normal 4 3 3 3 2 2 3 2 2 2" xfId="53318" xr:uid="{00000000-0005-0000-0000-0000FD850000}"/>
    <cellStyle name="Normal 4 3 3 3 2 2 3 2 3" xfId="39884" xr:uid="{00000000-0005-0000-0000-0000FE850000}"/>
    <cellStyle name="Normal 4 3 3 3 2 2 3 3" xfId="8494" xr:uid="{00000000-0005-0000-0000-0000FF850000}"/>
    <cellStyle name="Normal 4 3 3 3 2 2 3 3 2" xfId="21928" xr:uid="{00000000-0005-0000-0000-000000860000}"/>
    <cellStyle name="Normal 4 3 3 3 2 2 3 3 2 2" xfId="48840" xr:uid="{00000000-0005-0000-0000-000001860000}"/>
    <cellStyle name="Normal 4 3 3 3 2 2 3 3 3" xfId="35406" xr:uid="{00000000-0005-0000-0000-000002860000}"/>
    <cellStyle name="Normal 4 3 3 3 2 2 3 4" xfId="17449" xr:uid="{00000000-0005-0000-0000-000003860000}"/>
    <cellStyle name="Normal 4 3 3 3 2 2 3 4 2" xfId="44361" xr:uid="{00000000-0005-0000-0000-000004860000}"/>
    <cellStyle name="Normal 4 3 3 3 2 2 3 5" xfId="30927" xr:uid="{00000000-0005-0000-0000-000005860000}"/>
    <cellStyle name="Normal 4 3 3 3 2 2 4" xfId="10735" xr:uid="{00000000-0005-0000-0000-000006860000}"/>
    <cellStyle name="Normal 4 3 3 3 2 2 4 2" xfId="24169" xr:uid="{00000000-0005-0000-0000-000007860000}"/>
    <cellStyle name="Normal 4 3 3 3 2 2 4 2 2" xfId="51081" xr:uid="{00000000-0005-0000-0000-000008860000}"/>
    <cellStyle name="Normal 4 3 3 3 2 2 4 3" xfId="37647" xr:uid="{00000000-0005-0000-0000-000009860000}"/>
    <cellStyle name="Normal 4 3 3 3 2 2 5" xfId="6257" xr:uid="{00000000-0005-0000-0000-00000A860000}"/>
    <cellStyle name="Normal 4 3 3 3 2 2 5 2" xfId="19691" xr:uid="{00000000-0005-0000-0000-00000B860000}"/>
    <cellStyle name="Normal 4 3 3 3 2 2 5 2 2" xfId="46603" xr:uid="{00000000-0005-0000-0000-00000C860000}"/>
    <cellStyle name="Normal 4 3 3 3 2 2 5 3" xfId="33169" xr:uid="{00000000-0005-0000-0000-00000D860000}"/>
    <cellStyle name="Normal 4 3 3 3 2 2 6" xfId="15212" xr:uid="{00000000-0005-0000-0000-00000E860000}"/>
    <cellStyle name="Normal 4 3 3 3 2 2 6 2" xfId="42124" xr:uid="{00000000-0005-0000-0000-00000F860000}"/>
    <cellStyle name="Normal 4 3 3 3 2 2 7" xfId="28690" xr:uid="{00000000-0005-0000-0000-000010860000}"/>
    <cellStyle name="Normal 4 3 3 3 2 3" xfId="2226" xr:uid="{00000000-0005-0000-0000-000011860000}"/>
    <cellStyle name="Normal 4 3 3 3 2 3 2" xfId="4463" xr:uid="{00000000-0005-0000-0000-000012860000}"/>
    <cellStyle name="Normal 4 3 3 3 2 3 2 2" xfId="13420" xr:uid="{00000000-0005-0000-0000-000013860000}"/>
    <cellStyle name="Normal 4 3 3 3 2 3 2 2 2" xfId="26854" xr:uid="{00000000-0005-0000-0000-000014860000}"/>
    <cellStyle name="Normal 4 3 3 3 2 3 2 2 2 2" xfId="53766" xr:uid="{00000000-0005-0000-0000-000015860000}"/>
    <cellStyle name="Normal 4 3 3 3 2 3 2 2 3" xfId="40332" xr:uid="{00000000-0005-0000-0000-000016860000}"/>
    <cellStyle name="Normal 4 3 3 3 2 3 2 3" xfId="8942" xr:uid="{00000000-0005-0000-0000-000017860000}"/>
    <cellStyle name="Normal 4 3 3 3 2 3 2 3 2" xfId="22376" xr:uid="{00000000-0005-0000-0000-000018860000}"/>
    <cellStyle name="Normal 4 3 3 3 2 3 2 3 2 2" xfId="49288" xr:uid="{00000000-0005-0000-0000-000019860000}"/>
    <cellStyle name="Normal 4 3 3 3 2 3 2 3 3" xfId="35854" xr:uid="{00000000-0005-0000-0000-00001A860000}"/>
    <cellStyle name="Normal 4 3 3 3 2 3 2 4" xfId="17897" xr:uid="{00000000-0005-0000-0000-00001B860000}"/>
    <cellStyle name="Normal 4 3 3 3 2 3 2 4 2" xfId="44809" xr:uid="{00000000-0005-0000-0000-00001C860000}"/>
    <cellStyle name="Normal 4 3 3 3 2 3 2 5" xfId="31375" xr:uid="{00000000-0005-0000-0000-00001D860000}"/>
    <cellStyle name="Normal 4 3 3 3 2 3 3" xfId="11183" xr:uid="{00000000-0005-0000-0000-00001E860000}"/>
    <cellStyle name="Normal 4 3 3 3 2 3 3 2" xfId="24617" xr:uid="{00000000-0005-0000-0000-00001F860000}"/>
    <cellStyle name="Normal 4 3 3 3 2 3 3 2 2" xfId="51529" xr:uid="{00000000-0005-0000-0000-000020860000}"/>
    <cellStyle name="Normal 4 3 3 3 2 3 3 3" xfId="38095" xr:uid="{00000000-0005-0000-0000-000021860000}"/>
    <cellStyle name="Normal 4 3 3 3 2 3 4" xfId="6705" xr:uid="{00000000-0005-0000-0000-000022860000}"/>
    <cellStyle name="Normal 4 3 3 3 2 3 4 2" xfId="20139" xr:uid="{00000000-0005-0000-0000-000023860000}"/>
    <cellStyle name="Normal 4 3 3 3 2 3 4 2 2" xfId="47051" xr:uid="{00000000-0005-0000-0000-000024860000}"/>
    <cellStyle name="Normal 4 3 3 3 2 3 4 3" xfId="33617" xr:uid="{00000000-0005-0000-0000-000025860000}"/>
    <cellStyle name="Normal 4 3 3 3 2 3 5" xfId="15660" xr:uid="{00000000-0005-0000-0000-000026860000}"/>
    <cellStyle name="Normal 4 3 3 3 2 3 5 2" xfId="42572" xr:uid="{00000000-0005-0000-0000-000027860000}"/>
    <cellStyle name="Normal 4 3 3 3 2 3 6" xfId="29138" xr:uid="{00000000-0005-0000-0000-000028860000}"/>
    <cellStyle name="Normal 4 3 3 3 2 4" xfId="3345" xr:uid="{00000000-0005-0000-0000-000029860000}"/>
    <cellStyle name="Normal 4 3 3 3 2 4 2" xfId="12302" xr:uid="{00000000-0005-0000-0000-00002A860000}"/>
    <cellStyle name="Normal 4 3 3 3 2 4 2 2" xfId="25736" xr:uid="{00000000-0005-0000-0000-00002B860000}"/>
    <cellStyle name="Normal 4 3 3 3 2 4 2 2 2" xfId="52648" xr:uid="{00000000-0005-0000-0000-00002C860000}"/>
    <cellStyle name="Normal 4 3 3 3 2 4 2 3" xfId="39214" xr:uid="{00000000-0005-0000-0000-00002D860000}"/>
    <cellStyle name="Normal 4 3 3 3 2 4 3" xfId="7824" xr:uid="{00000000-0005-0000-0000-00002E860000}"/>
    <cellStyle name="Normal 4 3 3 3 2 4 3 2" xfId="21258" xr:uid="{00000000-0005-0000-0000-00002F860000}"/>
    <cellStyle name="Normal 4 3 3 3 2 4 3 2 2" xfId="48170" xr:uid="{00000000-0005-0000-0000-000030860000}"/>
    <cellStyle name="Normal 4 3 3 3 2 4 3 3" xfId="34736" xr:uid="{00000000-0005-0000-0000-000031860000}"/>
    <cellStyle name="Normal 4 3 3 3 2 4 4" xfId="16779" xr:uid="{00000000-0005-0000-0000-000032860000}"/>
    <cellStyle name="Normal 4 3 3 3 2 4 4 2" xfId="43691" xr:uid="{00000000-0005-0000-0000-000033860000}"/>
    <cellStyle name="Normal 4 3 3 3 2 4 5" xfId="30257" xr:uid="{00000000-0005-0000-0000-000034860000}"/>
    <cellStyle name="Normal 4 3 3 3 2 5" xfId="10065" xr:uid="{00000000-0005-0000-0000-000035860000}"/>
    <cellStyle name="Normal 4 3 3 3 2 5 2" xfId="23499" xr:uid="{00000000-0005-0000-0000-000036860000}"/>
    <cellStyle name="Normal 4 3 3 3 2 5 2 2" xfId="50411" xr:uid="{00000000-0005-0000-0000-000037860000}"/>
    <cellStyle name="Normal 4 3 3 3 2 5 3" xfId="36977" xr:uid="{00000000-0005-0000-0000-000038860000}"/>
    <cellStyle name="Normal 4 3 3 3 2 6" xfId="5587" xr:uid="{00000000-0005-0000-0000-000039860000}"/>
    <cellStyle name="Normal 4 3 3 3 2 6 2" xfId="19021" xr:uid="{00000000-0005-0000-0000-00003A860000}"/>
    <cellStyle name="Normal 4 3 3 3 2 6 2 2" xfId="45933" xr:uid="{00000000-0005-0000-0000-00003B860000}"/>
    <cellStyle name="Normal 4 3 3 3 2 6 3" xfId="32499" xr:uid="{00000000-0005-0000-0000-00003C860000}"/>
    <cellStyle name="Normal 4 3 3 3 2 7" xfId="14542" xr:uid="{00000000-0005-0000-0000-00003D860000}"/>
    <cellStyle name="Normal 4 3 3 3 2 7 2" xfId="41454" xr:uid="{00000000-0005-0000-0000-00003E860000}"/>
    <cellStyle name="Normal 4 3 3 3 2 8" xfId="28020" xr:uid="{00000000-0005-0000-0000-00003F860000}"/>
    <cellStyle name="Normal 4 3 3 3 3" xfId="1332" xr:uid="{00000000-0005-0000-0000-000040860000}"/>
    <cellStyle name="Normal 4 3 3 3 3 2" xfId="2450" xr:uid="{00000000-0005-0000-0000-000041860000}"/>
    <cellStyle name="Normal 4 3 3 3 3 2 2" xfId="4687" xr:uid="{00000000-0005-0000-0000-000042860000}"/>
    <cellStyle name="Normal 4 3 3 3 3 2 2 2" xfId="13644" xr:uid="{00000000-0005-0000-0000-000043860000}"/>
    <cellStyle name="Normal 4 3 3 3 3 2 2 2 2" xfId="27078" xr:uid="{00000000-0005-0000-0000-000044860000}"/>
    <cellStyle name="Normal 4 3 3 3 3 2 2 2 2 2" xfId="53990" xr:uid="{00000000-0005-0000-0000-000045860000}"/>
    <cellStyle name="Normal 4 3 3 3 3 2 2 2 3" xfId="40556" xr:uid="{00000000-0005-0000-0000-000046860000}"/>
    <cellStyle name="Normal 4 3 3 3 3 2 2 3" xfId="9166" xr:uid="{00000000-0005-0000-0000-000047860000}"/>
    <cellStyle name="Normal 4 3 3 3 3 2 2 3 2" xfId="22600" xr:uid="{00000000-0005-0000-0000-000048860000}"/>
    <cellStyle name="Normal 4 3 3 3 3 2 2 3 2 2" xfId="49512" xr:uid="{00000000-0005-0000-0000-000049860000}"/>
    <cellStyle name="Normal 4 3 3 3 3 2 2 3 3" xfId="36078" xr:uid="{00000000-0005-0000-0000-00004A860000}"/>
    <cellStyle name="Normal 4 3 3 3 3 2 2 4" xfId="18121" xr:uid="{00000000-0005-0000-0000-00004B860000}"/>
    <cellStyle name="Normal 4 3 3 3 3 2 2 4 2" xfId="45033" xr:uid="{00000000-0005-0000-0000-00004C860000}"/>
    <cellStyle name="Normal 4 3 3 3 3 2 2 5" xfId="31599" xr:uid="{00000000-0005-0000-0000-00004D860000}"/>
    <cellStyle name="Normal 4 3 3 3 3 2 3" xfId="11407" xr:uid="{00000000-0005-0000-0000-00004E860000}"/>
    <cellStyle name="Normal 4 3 3 3 3 2 3 2" xfId="24841" xr:uid="{00000000-0005-0000-0000-00004F860000}"/>
    <cellStyle name="Normal 4 3 3 3 3 2 3 2 2" xfId="51753" xr:uid="{00000000-0005-0000-0000-000050860000}"/>
    <cellStyle name="Normal 4 3 3 3 3 2 3 3" xfId="38319" xr:uid="{00000000-0005-0000-0000-000051860000}"/>
    <cellStyle name="Normal 4 3 3 3 3 2 4" xfId="6929" xr:uid="{00000000-0005-0000-0000-000052860000}"/>
    <cellStyle name="Normal 4 3 3 3 3 2 4 2" xfId="20363" xr:uid="{00000000-0005-0000-0000-000053860000}"/>
    <cellStyle name="Normal 4 3 3 3 3 2 4 2 2" xfId="47275" xr:uid="{00000000-0005-0000-0000-000054860000}"/>
    <cellStyle name="Normal 4 3 3 3 3 2 4 3" xfId="33841" xr:uid="{00000000-0005-0000-0000-000055860000}"/>
    <cellStyle name="Normal 4 3 3 3 3 2 5" xfId="15884" xr:uid="{00000000-0005-0000-0000-000056860000}"/>
    <cellStyle name="Normal 4 3 3 3 3 2 5 2" xfId="42796" xr:uid="{00000000-0005-0000-0000-000057860000}"/>
    <cellStyle name="Normal 4 3 3 3 3 2 6" xfId="29362" xr:uid="{00000000-0005-0000-0000-000058860000}"/>
    <cellStyle name="Normal 4 3 3 3 3 3" xfId="3569" xr:uid="{00000000-0005-0000-0000-000059860000}"/>
    <cellStyle name="Normal 4 3 3 3 3 3 2" xfId="12526" xr:uid="{00000000-0005-0000-0000-00005A860000}"/>
    <cellStyle name="Normal 4 3 3 3 3 3 2 2" xfId="25960" xr:uid="{00000000-0005-0000-0000-00005B860000}"/>
    <cellStyle name="Normal 4 3 3 3 3 3 2 2 2" xfId="52872" xr:uid="{00000000-0005-0000-0000-00005C860000}"/>
    <cellStyle name="Normal 4 3 3 3 3 3 2 3" xfId="39438" xr:uid="{00000000-0005-0000-0000-00005D860000}"/>
    <cellStyle name="Normal 4 3 3 3 3 3 3" xfId="8048" xr:uid="{00000000-0005-0000-0000-00005E860000}"/>
    <cellStyle name="Normal 4 3 3 3 3 3 3 2" xfId="21482" xr:uid="{00000000-0005-0000-0000-00005F860000}"/>
    <cellStyle name="Normal 4 3 3 3 3 3 3 2 2" xfId="48394" xr:uid="{00000000-0005-0000-0000-000060860000}"/>
    <cellStyle name="Normal 4 3 3 3 3 3 3 3" xfId="34960" xr:uid="{00000000-0005-0000-0000-000061860000}"/>
    <cellStyle name="Normal 4 3 3 3 3 3 4" xfId="17003" xr:uid="{00000000-0005-0000-0000-000062860000}"/>
    <cellStyle name="Normal 4 3 3 3 3 3 4 2" xfId="43915" xr:uid="{00000000-0005-0000-0000-000063860000}"/>
    <cellStyle name="Normal 4 3 3 3 3 3 5" xfId="30481" xr:uid="{00000000-0005-0000-0000-000064860000}"/>
    <cellStyle name="Normal 4 3 3 3 3 4" xfId="10289" xr:uid="{00000000-0005-0000-0000-000065860000}"/>
    <cellStyle name="Normal 4 3 3 3 3 4 2" xfId="23723" xr:uid="{00000000-0005-0000-0000-000066860000}"/>
    <cellStyle name="Normal 4 3 3 3 3 4 2 2" xfId="50635" xr:uid="{00000000-0005-0000-0000-000067860000}"/>
    <cellStyle name="Normal 4 3 3 3 3 4 3" xfId="37201" xr:uid="{00000000-0005-0000-0000-000068860000}"/>
    <cellStyle name="Normal 4 3 3 3 3 5" xfId="5811" xr:uid="{00000000-0005-0000-0000-000069860000}"/>
    <cellStyle name="Normal 4 3 3 3 3 5 2" xfId="19245" xr:uid="{00000000-0005-0000-0000-00006A860000}"/>
    <cellStyle name="Normal 4 3 3 3 3 5 2 2" xfId="46157" xr:uid="{00000000-0005-0000-0000-00006B860000}"/>
    <cellStyle name="Normal 4 3 3 3 3 5 3" xfId="32723" xr:uid="{00000000-0005-0000-0000-00006C860000}"/>
    <cellStyle name="Normal 4 3 3 3 3 6" xfId="14766" xr:uid="{00000000-0005-0000-0000-00006D860000}"/>
    <cellStyle name="Normal 4 3 3 3 3 6 2" xfId="41678" xr:uid="{00000000-0005-0000-0000-00006E860000}"/>
    <cellStyle name="Normal 4 3 3 3 3 7" xfId="28244" xr:uid="{00000000-0005-0000-0000-00006F860000}"/>
    <cellStyle name="Normal 4 3 3 3 4" xfId="1555" xr:uid="{00000000-0005-0000-0000-000070860000}"/>
    <cellStyle name="Normal 4 3 3 3 4 2" xfId="2673" xr:uid="{00000000-0005-0000-0000-000071860000}"/>
    <cellStyle name="Normal 4 3 3 3 4 2 2" xfId="4910" xr:uid="{00000000-0005-0000-0000-000072860000}"/>
    <cellStyle name="Normal 4 3 3 3 4 2 2 2" xfId="13867" xr:uid="{00000000-0005-0000-0000-000073860000}"/>
    <cellStyle name="Normal 4 3 3 3 4 2 2 2 2" xfId="27301" xr:uid="{00000000-0005-0000-0000-000074860000}"/>
    <cellStyle name="Normal 4 3 3 3 4 2 2 2 2 2" xfId="54213" xr:uid="{00000000-0005-0000-0000-000075860000}"/>
    <cellStyle name="Normal 4 3 3 3 4 2 2 2 3" xfId="40779" xr:uid="{00000000-0005-0000-0000-000076860000}"/>
    <cellStyle name="Normal 4 3 3 3 4 2 2 3" xfId="9389" xr:uid="{00000000-0005-0000-0000-000077860000}"/>
    <cellStyle name="Normal 4 3 3 3 4 2 2 3 2" xfId="22823" xr:uid="{00000000-0005-0000-0000-000078860000}"/>
    <cellStyle name="Normal 4 3 3 3 4 2 2 3 2 2" xfId="49735" xr:uid="{00000000-0005-0000-0000-000079860000}"/>
    <cellStyle name="Normal 4 3 3 3 4 2 2 3 3" xfId="36301" xr:uid="{00000000-0005-0000-0000-00007A860000}"/>
    <cellStyle name="Normal 4 3 3 3 4 2 2 4" xfId="18344" xr:uid="{00000000-0005-0000-0000-00007B860000}"/>
    <cellStyle name="Normal 4 3 3 3 4 2 2 4 2" xfId="45256" xr:uid="{00000000-0005-0000-0000-00007C860000}"/>
    <cellStyle name="Normal 4 3 3 3 4 2 2 5" xfId="31822" xr:uid="{00000000-0005-0000-0000-00007D860000}"/>
    <cellStyle name="Normal 4 3 3 3 4 2 3" xfId="11630" xr:uid="{00000000-0005-0000-0000-00007E860000}"/>
    <cellStyle name="Normal 4 3 3 3 4 2 3 2" xfId="25064" xr:uid="{00000000-0005-0000-0000-00007F860000}"/>
    <cellStyle name="Normal 4 3 3 3 4 2 3 2 2" xfId="51976" xr:uid="{00000000-0005-0000-0000-000080860000}"/>
    <cellStyle name="Normal 4 3 3 3 4 2 3 3" xfId="38542" xr:uid="{00000000-0005-0000-0000-000081860000}"/>
    <cellStyle name="Normal 4 3 3 3 4 2 4" xfId="7152" xr:uid="{00000000-0005-0000-0000-000082860000}"/>
    <cellStyle name="Normal 4 3 3 3 4 2 4 2" xfId="20586" xr:uid="{00000000-0005-0000-0000-000083860000}"/>
    <cellStyle name="Normal 4 3 3 3 4 2 4 2 2" xfId="47498" xr:uid="{00000000-0005-0000-0000-000084860000}"/>
    <cellStyle name="Normal 4 3 3 3 4 2 4 3" xfId="34064" xr:uid="{00000000-0005-0000-0000-000085860000}"/>
    <cellStyle name="Normal 4 3 3 3 4 2 5" xfId="16107" xr:uid="{00000000-0005-0000-0000-000086860000}"/>
    <cellStyle name="Normal 4 3 3 3 4 2 5 2" xfId="43019" xr:uid="{00000000-0005-0000-0000-000087860000}"/>
    <cellStyle name="Normal 4 3 3 3 4 2 6" xfId="29585" xr:uid="{00000000-0005-0000-0000-000088860000}"/>
    <cellStyle name="Normal 4 3 3 3 4 3" xfId="3792" xr:uid="{00000000-0005-0000-0000-000089860000}"/>
    <cellStyle name="Normal 4 3 3 3 4 3 2" xfId="12749" xr:uid="{00000000-0005-0000-0000-00008A860000}"/>
    <cellStyle name="Normal 4 3 3 3 4 3 2 2" xfId="26183" xr:uid="{00000000-0005-0000-0000-00008B860000}"/>
    <cellStyle name="Normal 4 3 3 3 4 3 2 2 2" xfId="53095" xr:uid="{00000000-0005-0000-0000-00008C860000}"/>
    <cellStyle name="Normal 4 3 3 3 4 3 2 3" xfId="39661" xr:uid="{00000000-0005-0000-0000-00008D860000}"/>
    <cellStyle name="Normal 4 3 3 3 4 3 3" xfId="8271" xr:uid="{00000000-0005-0000-0000-00008E860000}"/>
    <cellStyle name="Normal 4 3 3 3 4 3 3 2" xfId="21705" xr:uid="{00000000-0005-0000-0000-00008F860000}"/>
    <cellStyle name="Normal 4 3 3 3 4 3 3 2 2" xfId="48617" xr:uid="{00000000-0005-0000-0000-000090860000}"/>
    <cellStyle name="Normal 4 3 3 3 4 3 3 3" xfId="35183" xr:uid="{00000000-0005-0000-0000-000091860000}"/>
    <cellStyle name="Normal 4 3 3 3 4 3 4" xfId="17226" xr:uid="{00000000-0005-0000-0000-000092860000}"/>
    <cellStyle name="Normal 4 3 3 3 4 3 4 2" xfId="44138" xr:uid="{00000000-0005-0000-0000-000093860000}"/>
    <cellStyle name="Normal 4 3 3 3 4 3 5" xfId="30704" xr:uid="{00000000-0005-0000-0000-000094860000}"/>
    <cellStyle name="Normal 4 3 3 3 4 4" xfId="10512" xr:uid="{00000000-0005-0000-0000-000095860000}"/>
    <cellStyle name="Normal 4 3 3 3 4 4 2" xfId="23946" xr:uid="{00000000-0005-0000-0000-000096860000}"/>
    <cellStyle name="Normal 4 3 3 3 4 4 2 2" xfId="50858" xr:uid="{00000000-0005-0000-0000-000097860000}"/>
    <cellStyle name="Normal 4 3 3 3 4 4 3" xfId="37424" xr:uid="{00000000-0005-0000-0000-000098860000}"/>
    <cellStyle name="Normal 4 3 3 3 4 5" xfId="6034" xr:uid="{00000000-0005-0000-0000-000099860000}"/>
    <cellStyle name="Normal 4 3 3 3 4 5 2" xfId="19468" xr:uid="{00000000-0005-0000-0000-00009A860000}"/>
    <cellStyle name="Normal 4 3 3 3 4 5 2 2" xfId="46380" xr:uid="{00000000-0005-0000-0000-00009B860000}"/>
    <cellStyle name="Normal 4 3 3 3 4 5 3" xfId="32946" xr:uid="{00000000-0005-0000-0000-00009C860000}"/>
    <cellStyle name="Normal 4 3 3 3 4 6" xfId="14989" xr:uid="{00000000-0005-0000-0000-00009D860000}"/>
    <cellStyle name="Normal 4 3 3 3 4 6 2" xfId="41901" xr:uid="{00000000-0005-0000-0000-00009E860000}"/>
    <cellStyle name="Normal 4 3 3 3 4 7" xfId="28467" xr:uid="{00000000-0005-0000-0000-00009F860000}"/>
    <cellStyle name="Normal 4 3 3 3 5" xfId="2003" xr:uid="{00000000-0005-0000-0000-0000A0860000}"/>
    <cellStyle name="Normal 4 3 3 3 5 2" xfId="4240" xr:uid="{00000000-0005-0000-0000-0000A1860000}"/>
    <cellStyle name="Normal 4 3 3 3 5 2 2" xfId="13197" xr:uid="{00000000-0005-0000-0000-0000A2860000}"/>
    <cellStyle name="Normal 4 3 3 3 5 2 2 2" xfId="26631" xr:uid="{00000000-0005-0000-0000-0000A3860000}"/>
    <cellStyle name="Normal 4 3 3 3 5 2 2 2 2" xfId="53543" xr:uid="{00000000-0005-0000-0000-0000A4860000}"/>
    <cellStyle name="Normal 4 3 3 3 5 2 2 3" xfId="40109" xr:uid="{00000000-0005-0000-0000-0000A5860000}"/>
    <cellStyle name="Normal 4 3 3 3 5 2 3" xfId="8719" xr:uid="{00000000-0005-0000-0000-0000A6860000}"/>
    <cellStyle name="Normal 4 3 3 3 5 2 3 2" xfId="22153" xr:uid="{00000000-0005-0000-0000-0000A7860000}"/>
    <cellStyle name="Normal 4 3 3 3 5 2 3 2 2" xfId="49065" xr:uid="{00000000-0005-0000-0000-0000A8860000}"/>
    <cellStyle name="Normal 4 3 3 3 5 2 3 3" xfId="35631" xr:uid="{00000000-0005-0000-0000-0000A9860000}"/>
    <cellStyle name="Normal 4 3 3 3 5 2 4" xfId="17674" xr:uid="{00000000-0005-0000-0000-0000AA860000}"/>
    <cellStyle name="Normal 4 3 3 3 5 2 4 2" xfId="44586" xr:uid="{00000000-0005-0000-0000-0000AB860000}"/>
    <cellStyle name="Normal 4 3 3 3 5 2 5" xfId="31152" xr:uid="{00000000-0005-0000-0000-0000AC860000}"/>
    <cellStyle name="Normal 4 3 3 3 5 3" xfId="10960" xr:uid="{00000000-0005-0000-0000-0000AD860000}"/>
    <cellStyle name="Normal 4 3 3 3 5 3 2" xfId="24394" xr:uid="{00000000-0005-0000-0000-0000AE860000}"/>
    <cellStyle name="Normal 4 3 3 3 5 3 2 2" xfId="51306" xr:uid="{00000000-0005-0000-0000-0000AF860000}"/>
    <cellStyle name="Normal 4 3 3 3 5 3 3" xfId="37872" xr:uid="{00000000-0005-0000-0000-0000B0860000}"/>
    <cellStyle name="Normal 4 3 3 3 5 4" xfId="6482" xr:uid="{00000000-0005-0000-0000-0000B1860000}"/>
    <cellStyle name="Normal 4 3 3 3 5 4 2" xfId="19916" xr:uid="{00000000-0005-0000-0000-0000B2860000}"/>
    <cellStyle name="Normal 4 3 3 3 5 4 2 2" xfId="46828" xr:uid="{00000000-0005-0000-0000-0000B3860000}"/>
    <cellStyle name="Normal 4 3 3 3 5 4 3" xfId="33394" xr:uid="{00000000-0005-0000-0000-0000B4860000}"/>
    <cellStyle name="Normal 4 3 3 3 5 5" xfId="15437" xr:uid="{00000000-0005-0000-0000-0000B5860000}"/>
    <cellStyle name="Normal 4 3 3 3 5 5 2" xfId="42349" xr:uid="{00000000-0005-0000-0000-0000B6860000}"/>
    <cellStyle name="Normal 4 3 3 3 5 6" xfId="28915" xr:uid="{00000000-0005-0000-0000-0000B7860000}"/>
    <cellStyle name="Normal 4 3 3 3 6" xfId="3122" xr:uid="{00000000-0005-0000-0000-0000B8860000}"/>
    <cellStyle name="Normal 4 3 3 3 6 2" xfId="12079" xr:uid="{00000000-0005-0000-0000-0000B9860000}"/>
    <cellStyle name="Normal 4 3 3 3 6 2 2" xfId="25513" xr:uid="{00000000-0005-0000-0000-0000BA860000}"/>
    <cellStyle name="Normal 4 3 3 3 6 2 2 2" xfId="52425" xr:uid="{00000000-0005-0000-0000-0000BB860000}"/>
    <cellStyle name="Normal 4 3 3 3 6 2 3" xfId="38991" xr:uid="{00000000-0005-0000-0000-0000BC860000}"/>
    <cellStyle name="Normal 4 3 3 3 6 3" xfId="7601" xr:uid="{00000000-0005-0000-0000-0000BD860000}"/>
    <cellStyle name="Normal 4 3 3 3 6 3 2" xfId="21035" xr:uid="{00000000-0005-0000-0000-0000BE860000}"/>
    <cellStyle name="Normal 4 3 3 3 6 3 2 2" xfId="47947" xr:uid="{00000000-0005-0000-0000-0000BF860000}"/>
    <cellStyle name="Normal 4 3 3 3 6 3 3" xfId="34513" xr:uid="{00000000-0005-0000-0000-0000C0860000}"/>
    <cellStyle name="Normal 4 3 3 3 6 4" xfId="16556" xr:uid="{00000000-0005-0000-0000-0000C1860000}"/>
    <cellStyle name="Normal 4 3 3 3 6 4 2" xfId="43468" xr:uid="{00000000-0005-0000-0000-0000C2860000}"/>
    <cellStyle name="Normal 4 3 3 3 6 5" xfId="30034" xr:uid="{00000000-0005-0000-0000-0000C3860000}"/>
    <cellStyle name="Normal 4 3 3 3 7" xfId="9842" xr:uid="{00000000-0005-0000-0000-0000C4860000}"/>
    <cellStyle name="Normal 4 3 3 3 7 2" xfId="23276" xr:uid="{00000000-0005-0000-0000-0000C5860000}"/>
    <cellStyle name="Normal 4 3 3 3 7 2 2" xfId="50188" xr:uid="{00000000-0005-0000-0000-0000C6860000}"/>
    <cellStyle name="Normal 4 3 3 3 7 3" xfId="36754" xr:uid="{00000000-0005-0000-0000-0000C7860000}"/>
    <cellStyle name="Normal 4 3 3 3 8" xfId="5364" xr:uid="{00000000-0005-0000-0000-0000C8860000}"/>
    <cellStyle name="Normal 4 3 3 3 8 2" xfId="18798" xr:uid="{00000000-0005-0000-0000-0000C9860000}"/>
    <cellStyle name="Normal 4 3 3 3 8 2 2" xfId="45710" xr:uid="{00000000-0005-0000-0000-0000CA860000}"/>
    <cellStyle name="Normal 4 3 3 3 8 3" xfId="32276" xr:uid="{00000000-0005-0000-0000-0000CB860000}"/>
    <cellStyle name="Normal 4 3 3 3 9" xfId="14319" xr:uid="{00000000-0005-0000-0000-0000CC860000}"/>
    <cellStyle name="Normal 4 3 3 3 9 2" xfId="41231" xr:uid="{00000000-0005-0000-0000-0000CD860000}"/>
    <cellStyle name="Normal 4 3 3 4" xfId="767" xr:uid="{00000000-0005-0000-0000-0000CE860000}"/>
    <cellStyle name="Normal 4 3 3 4 10" xfId="27725" xr:uid="{00000000-0005-0000-0000-0000CF860000}"/>
    <cellStyle name="Normal 4 3 3 4 2" xfId="1035" xr:uid="{00000000-0005-0000-0000-0000D0860000}"/>
    <cellStyle name="Normal 4 3 3 4 2 2" xfId="1706" xr:uid="{00000000-0005-0000-0000-0000D1860000}"/>
    <cellStyle name="Normal 4 3 3 4 2 2 2" xfId="2824" xr:uid="{00000000-0005-0000-0000-0000D2860000}"/>
    <cellStyle name="Normal 4 3 3 4 2 2 2 2" xfId="5061" xr:uid="{00000000-0005-0000-0000-0000D3860000}"/>
    <cellStyle name="Normal 4 3 3 4 2 2 2 2 2" xfId="14018" xr:uid="{00000000-0005-0000-0000-0000D4860000}"/>
    <cellStyle name="Normal 4 3 3 4 2 2 2 2 2 2" xfId="27452" xr:uid="{00000000-0005-0000-0000-0000D5860000}"/>
    <cellStyle name="Normal 4 3 3 4 2 2 2 2 2 2 2" xfId="54364" xr:uid="{00000000-0005-0000-0000-0000D6860000}"/>
    <cellStyle name="Normal 4 3 3 4 2 2 2 2 2 3" xfId="40930" xr:uid="{00000000-0005-0000-0000-0000D7860000}"/>
    <cellStyle name="Normal 4 3 3 4 2 2 2 2 3" xfId="9540" xr:uid="{00000000-0005-0000-0000-0000D8860000}"/>
    <cellStyle name="Normal 4 3 3 4 2 2 2 2 3 2" xfId="22974" xr:uid="{00000000-0005-0000-0000-0000D9860000}"/>
    <cellStyle name="Normal 4 3 3 4 2 2 2 2 3 2 2" xfId="49886" xr:uid="{00000000-0005-0000-0000-0000DA860000}"/>
    <cellStyle name="Normal 4 3 3 4 2 2 2 2 3 3" xfId="36452" xr:uid="{00000000-0005-0000-0000-0000DB860000}"/>
    <cellStyle name="Normal 4 3 3 4 2 2 2 2 4" xfId="18495" xr:uid="{00000000-0005-0000-0000-0000DC860000}"/>
    <cellStyle name="Normal 4 3 3 4 2 2 2 2 4 2" xfId="45407" xr:uid="{00000000-0005-0000-0000-0000DD860000}"/>
    <cellStyle name="Normal 4 3 3 4 2 2 2 2 5" xfId="31973" xr:uid="{00000000-0005-0000-0000-0000DE860000}"/>
    <cellStyle name="Normal 4 3 3 4 2 2 2 3" xfId="11781" xr:uid="{00000000-0005-0000-0000-0000DF860000}"/>
    <cellStyle name="Normal 4 3 3 4 2 2 2 3 2" xfId="25215" xr:uid="{00000000-0005-0000-0000-0000E0860000}"/>
    <cellStyle name="Normal 4 3 3 4 2 2 2 3 2 2" xfId="52127" xr:uid="{00000000-0005-0000-0000-0000E1860000}"/>
    <cellStyle name="Normal 4 3 3 4 2 2 2 3 3" xfId="38693" xr:uid="{00000000-0005-0000-0000-0000E2860000}"/>
    <cellStyle name="Normal 4 3 3 4 2 2 2 4" xfId="7303" xr:uid="{00000000-0005-0000-0000-0000E3860000}"/>
    <cellStyle name="Normal 4 3 3 4 2 2 2 4 2" xfId="20737" xr:uid="{00000000-0005-0000-0000-0000E4860000}"/>
    <cellStyle name="Normal 4 3 3 4 2 2 2 4 2 2" xfId="47649" xr:uid="{00000000-0005-0000-0000-0000E5860000}"/>
    <cellStyle name="Normal 4 3 3 4 2 2 2 4 3" xfId="34215" xr:uid="{00000000-0005-0000-0000-0000E6860000}"/>
    <cellStyle name="Normal 4 3 3 4 2 2 2 5" xfId="16258" xr:uid="{00000000-0005-0000-0000-0000E7860000}"/>
    <cellStyle name="Normal 4 3 3 4 2 2 2 5 2" xfId="43170" xr:uid="{00000000-0005-0000-0000-0000E8860000}"/>
    <cellStyle name="Normal 4 3 3 4 2 2 2 6" xfId="29736" xr:uid="{00000000-0005-0000-0000-0000E9860000}"/>
    <cellStyle name="Normal 4 3 3 4 2 2 3" xfId="3943" xr:uid="{00000000-0005-0000-0000-0000EA860000}"/>
    <cellStyle name="Normal 4 3 3 4 2 2 3 2" xfId="12900" xr:uid="{00000000-0005-0000-0000-0000EB860000}"/>
    <cellStyle name="Normal 4 3 3 4 2 2 3 2 2" xfId="26334" xr:uid="{00000000-0005-0000-0000-0000EC860000}"/>
    <cellStyle name="Normal 4 3 3 4 2 2 3 2 2 2" xfId="53246" xr:uid="{00000000-0005-0000-0000-0000ED860000}"/>
    <cellStyle name="Normal 4 3 3 4 2 2 3 2 3" xfId="39812" xr:uid="{00000000-0005-0000-0000-0000EE860000}"/>
    <cellStyle name="Normal 4 3 3 4 2 2 3 3" xfId="8422" xr:uid="{00000000-0005-0000-0000-0000EF860000}"/>
    <cellStyle name="Normal 4 3 3 4 2 2 3 3 2" xfId="21856" xr:uid="{00000000-0005-0000-0000-0000F0860000}"/>
    <cellStyle name="Normal 4 3 3 4 2 2 3 3 2 2" xfId="48768" xr:uid="{00000000-0005-0000-0000-0000F1860000}"/>
    <cellStyle name="Normal 4 3 3 4 2 2 3 3 3" xfId="35334" xr:uid="{00000000-0005-0000-0000-0000F2860000}"/>
    <cellStyle name="Normal 4 3 3 4 2 2 3 4" xfId="17377" xr:uid="{00000000-0005-0000-0000-0000F3860000}"/>
    <cellStyle name="Normal 4 3 3 4 2 2 3 4 2" xfId="44289" xr:uid="{00000000-0005-0000-0000-0000F4860000}"/>
    <cellStyle name="Normal 4 3 3 4 2 2 3 5" xfId="30855" xr:uid="{00000000-0005-0000-0000-0000F5860000}"/>
    <cellStyle name="Normal 4 3 3 4 2 2 4" xfId="10663" xr:uid="{00000000-0005-0000-0000-0000F6860000}"/>
    <cellStyle name="Normal 4 3 3 4 2 2 4 2" xfId="24097" xr:uid="{00000000-0005-0000-0000-0000F7860000}"/>
    <cellStyle name="Normal 4 3 3 4 2 2 4 2 2" xfId="51009" xr:uid="{00000000-0005-0000-0000-0000F8860000}"/>
    <cellStyle name="Normal 4 3 3 4 2 2 4 3" xfId="37575" xr:uid="{00000000-0005-0000-0000-0000F9860000}"/>
    <cellStyle name="Normal 4 3 3 4 2 2 5" xfId="6185" xr:uid="{00000000-0005-0000-0000-0000FA860000}"/>
    <cellStyle name="Normal 4 3 3 4 2 2 5 2" xfId="19619" xr:uid="{00000000-0005-0000-0000-0000FB860000}"/>
    <cellStyle name="Normal 4 3 3 4 2 2 5 2 2" xfId="46531" xr:uid="{00000000-0005-0000-0000-0000FC860000}"/>
    <cellStyle name="Normal 4 3 3 4 2 2 5 3" xfId="33097" xr:uid="{00000000-0005-0000-0000-0000FD860000}"/>
    <cellStyle name="Normal 4 3 3 4 2 2 6" xfId="15140" xr:uid="{00000000-0005-0000-0000-0000FE860000}"/>
    <cellStyle name="Normal 4 3 3 4 2 2 6 2" xfId="42052" xr:uid="{00000000-0005-0000-0000-0000FF860000}"/>
    <cellStyle name="Normal 4 3 3 4 2 2 7" xfId="28618" xr:uid="{00000000-0005-0000-0000-000000870000}"/>
    <cellStyle name="Normal 4 3 3 4 2 3" xfId="2154" xr:uid="{00000000-0005-0000-0000-000001870000}"/>
    <cellStyle name="Normal 4 3 3 4 2 3 2" xfId="4391" xr:uid="{00000000-0005-0000-0000-000002870000}"/>
    <cellStyle name="Normal 4 3 3 4 2 3 2 2" xfId="13348" xr:uid="{00000000-0005-0000-0000-000003870000}"/>
    <cellStyle name="Normal 4 3 3 4 2 3 2 2 2" xfId="26782" xr:uid="{00000000-0005-0000-0000-000004870000}"/>
    <cellStyle name="Normal 4 3 3 4 2 3 2 2 2 2" xfId="53694" xr:uid="{00000000-0005-0000-0000-000005870000}"/>
    <cellStyle name="Normal 4 3 3 4 2 3 2 2 3" xfId="40260" xr:uid="{00000000-0005-0000-0000-000006870000}"/>
    <cellStyle name="Normal 4 3 3 4 2 3 2 3" xfId="8870" xr:uid="{00000000-0005-0000-0000-000007870000}"/>
    <cellStyle name="Normal 4 3 3 4 2 3 2 3 2" xfId="22304" xr:uid="{00000000-0005-0000-0000-000008870000}"/>
    <cellStyle name="Normal 4 3 3 4 2 3 2 3 2 2" xfId="49216" xr:uid="{00000000-0005-0000-0000-000009870000}"/>
    <cellStyle name="Normal 4 3 3 4 2 3 2 3 3" xfId="35782" xr:uid="{00000000-0005-0000-0000-00000A870000}"/>
    <cellStyle name="Normal 4 3 3 4 2 3 2 4" xfId="17825" xr:uid="{00000000-0005-0000-0000-00000B870000}"/>
    <cellStyle name="Normal 4 3 3 4 2 3 2 4 2" xfId="44737" xr:uid="{00000000-0005-0000-0000-00000C870000}"/>
    <cellStyle name="Normal 4 3 3 4 2 3 2 5" xfId="31303" xr:uid="{00000000-0005-0000-0000-00000D870000}"/>
    <cellStyle name="Normal 4 3 3 4 2 3 3" xfId="11111" xr:uid="{00000000-0005-0000-0000-00000E870000}"/>
    <cellStyle name="Normal 4 3 3 4 2 3 3 2" xfId="24545" xr:uid="{00000000-0005-0000-0000-00000F870000}"/>
    <cellStyle name="Normal 4 3 3 4 2 3 3 2 2" xfId="51457" xr:uid="{00000000-0005-0000-0000-000010870000}"/>
    <cellStyle name="Normal 4 3 3 4 2 3 3 3" xfId="38023" xr:uid="{00000000-0005-0000-0000-000011870000}"/>
    <cellStyle name="Normal 4 3 3 4 2 3 4" xfId="6633" xr:uid="{00000000-0005-0000-0000-000012870000}"/>
    <cellStyle name="Normal 4 3 3 4 2 3 4 2" xfId="20067" xr:uid="{00000000-0005-0000-0000-000013870000}"/>
    <cellStyle name="Normal 4 3 3 4 2 3 4 2 2" xfId="46979" xr:uid="{00000000-0005-0000-0000-000014870000}"/>
    <cellStyle name="Normal 4 3 3 4 2 3 4 3" xfId="33545" xr:uid="{00000000-0005-0000-0000-000015870000}"/>
    <cellStyle name="Normal 4 3 3 4 2 3 5" xfId="15588" xr:uid="{00000000-0005-0000-0000-000016870000}"/>
    <cellStyle name="Normal 4 3 3 4 2 3 5 2" xfId="42500" xr:uid="{00000000-0005-0000-0000-000017870000}"/>
    <cellStyle name="Normal 4 3 3 4 2 3 6" xfId="29066" xr:uid="{00000000-0005-0000-0000-000018870000}"/>
    <cellStyle name="Normal 4 3 3 4 2 4" xfId="3273" xr:uid="{00000000-0005-0000-0000-000019870000}"/>
    <cellStyle name="Normal 4 3 3 4 2 4 2" xfId="12230" xr:uid="{00000000-0005-0000-0000-00001A870000}"/>
    <cellStyle name="Normal 4 3 3 4 2 4 2 2" xfId="25664" xr:uid="{00000000-0005-0000-0000-00001B870000}"/>
    <cellStyle name="Normal 4 3 3 4 2 4 2 2 2" xfId="52576" xr:uid="{00000000-0005-0000-0000-00001C870000}"/>
    <cellStyle name="Normal 4 3 3 4 2 4 2 3" xfId="39142" xr:uid="{00000000-0005-0000-0000-00001D870000}"/>
    <cellStyle name="Normal 4 3 3 4 2 4 3" xfId="7752" xr:uid="{00000000-0005-0000-0000-00001E870000}"/>
    <cellStyle name="Normal 4 3 3 4 2 4 3 2" xfId="21186" xr:uid="{00000000-0005-0000-0000-00001F870000}"/>
    <cellStyle name="Normal 4 3 3 4 2 4 3 2 2" xfId="48098" xr:uid="{00000000-0005-0000-0000-000020870000}"/>
    <cellStyle name="Normal 4 3 3 4 2 4 3 3" xfId="34664" xr:uid="{00000000-0005-0000-0000-000021870000}"/>
    <cellStyle name="Normal 4 3 3 4 2 4 4" xfId="16707" xr:uid="{00000000-0005-0000-0000-000022870000}"/>
    <cellStyle name="Normal 4 3 3 4 2 4 4 2" xfId="43619" xr:uid="{00000000-0005-0000-0000-000023870000}"/>
    <cellStyle name="Normal 4 3 3 4 2 4 5" xfId="30185" xr:uid="{00000000-0005-0000-0000-000024870000}"/>
    <cellStyle name="Normal 4 3 3 4 2 5" xfId="9993" xr:uid="{00000000-0005-0000-0000-000025870000}"/>
    <cellStyle name="Normal 4 3 3 4 2 5 2" xfId="23427" xr:uid="{00000000-0005-0000-0000-000026870000}"/>
    <cellStyle name="Normal 4 3 3 4 2 5 2 2" xfId="50339" xr:uid="{00000000-0005-0000-0000-000027870000}"/>
    <cellStyle name="Normal 4 3 3 4 2 5 3" xfId="36905" xr:uid="{00000000-0005-0000-0000-000028870000}"/>
    <cellStyle name="Normal 4 3 3 4 2 6" xfId="5515" xr:uid="{00000000-0005-0000-0000-000029870000}"/>
    <cellStyle name="Normal 4 3 3 4 2 6 2" xfId="18949" xr:uid="{00000000-0005-0000-0000-00002A870000}"/>
    <cellStyle name="Normal 4 3 3 4 2 6 2 2" xfId="45861" xr:uid="{00000000-0005-0000-0000-00002B870000}"/>
    <cellStyle name="Normal 4 3 3 4 2 6 3" xfId="32427" xr:uid="{00000000-0005-0000-0000-00002C870000}"/>
    <cellStyle name="Normal 4 3 3 4 2 7" xfId="14470" xr:uid="{00000000-0005-0000-0000-00002D870000}"/>
    <cellStyle name="Normal 4 3 3 4 2 7 2" xfId="41382" xr:uid="{00000000-0005-0000-0000-00002E870000}"/>
    <cellStyle name="Normal 4 3 3 4 2 8" xfId="27948" xr:uid="{00000000-0005-0000-0000-00002F870000}"/>
    <cellStyle name="Normal 4 3 3 4 3" xfId="1260" xr:uid="{00000000-0005-0000-0000-000030870000}"/>
    <cellStyle name="Normal 4 3 3 4 3 2" xfId="2378" xr:uid="{00000000-0005-0000-0000-000031870000}"/>
    <cellStyle name="Normal 4 3 3 4 3 2 2" xfId="4615" xr:uid="{00000000-0005-0000-0000-000032870000}"/>
    <cellStyle name="Normal 4 3 3 4 3 2 2 2" xfId="13572" xr:uid="{00000000-0005-0000-0000-000033870000}"/>
    <cellStyle name="Normal 4 3 3 4 3 2 2 2 2" xfId="27006" xr:uid="{00000000-0005-0000-0000-000034870000}"/>
    <cellStyle name="Normal 4 3 3 4 3 2 2 2 2 2" xfId="53918" xr:uid="{00000000-0005-0000-0000-000035870000}"/>
    <cellStyle name="Normal 4 3 3 4 3 2 2 2 3" xfId="40484" xr:uid="{00000000-0005-0000-0000-000036870000}"/>
    <cellStyle name="Normal 4 3 3 4 3 2 2 3" xfId="9094" xr:uid="{00000000-0005-0000-0000-000037870000}"/>
    <cellStyle name="Normal 4 3 3 4 3 2 2 3 2" xfId="22528" xr:uid="{00000000-0005-0000-0000-000038870000}"/>
    <cellStyle name="Normal 4 3 3 4 3 2 2 3 2 2" xfId="49440" xr:uid="{00000000-0005-0000-0000-000039870000}"/>
    <cellStyle name="Normal 4 3 3 4 3 2 2 3 3" xfId="36006" xr:uid="{00000000-0005-0000-0000-00003A870000}"/>
    <cellStyle name="Normal 4 3 3 4 3 2 2 4" xfId="18049" xr:uid="{00000000-0005-0000-0000-00003B870000}"/>
    <cellStyle name="Normal 4 3 3 4 3 2 2 4 2" xfId="44961" xr:uid="{00000000-0005-0000-0000-00003C870000}"/>
    <cellStyle name="Normal 4 3 3 4 3 2 2 5" xfId="31527" xr:uid="{00000000-0005-0000-0000-00003D870000}"/>
    <cellStyle name="Normal 4 3 3 4 3 2 3" xfId="11335" xr:uid="{00000000-0005-0000-0000-00003E870000}"/>
    <cellStyle name="Normal 4 3 3 4 3 2 3 2" xfId="24769" xr:uid="{00000000-0005-0000-0000-00003F870000}"/>
    <cellStyle name="Normal 4 3 3 4 3 2 3 2 2" xfId="51681" xr:uid="{00000000-0005-0000-0000-000040870000}"/>
    <cellStyle name="Normal 4 3 3 4 3 2 3 3" xfId="38247" xr:uid="{00000000-0005-0000-0000-000041870000}"/>
    <cellStyle name="Normal 4 3 3 4 3 2 4" xfId="6857" xr:uid="{00000000-0005-0000-0000-000042870000}"/>
    <cellStyle name="Normal 4 3 3 4 3 2 4 2" xfId="20291" xr:uid="{00000000-0005-0000-0000-000043870000}"/>
    <cellStyle name="Normal 4 3 3 4 3 2 4 2 2" xfId="47203" xr:uid="{00000000-0005-0000-0000-000044870000}"/>
    <cellStyle name="Normal 4 3 3 4 3 2 4 3" xfId="33769" xr:uid="{00000000-0005-0000-0000-000045870000}"/>
    <cellStyle name="Normal 4 3 3 4 3 2 5" xfId="15812" xr:uid="{00000000-0005-0000-0000-000046870000}"/>
    <cellStyle name="Normal 4 3 3 4 3 2 5 2" xfId="42724" xr:uid="{00000000-0005-0000-0000-000047870000}"/>
    <cellStyle name="Normal 4 3 3 4 3 2 6" xfId="29290" xr:uid="{00000000-0005-0000-0000-000048870000}"/>
    <cellStyle name="Normal 4 3 3 4 3 3" xfId="3497" xr:uid="{00000000-0005-0000-0000-000049870000}"/>
    <cellStyle name="Normal 4 3 3 4 3 3 2" xfId="12454" xr:uid="{00000000-0005-0000-0000-00004A870000}"/>
    <cellStyle name="Normal 4 3 3 4 3 3 2 2" xfId="25888" xr:uid="{00000000-0005-0000-0000-00004B870000}"/>
    <cellStyle name="Normal 4 3 3 4 3 3 2 2 2" xfId="52800" xr:uid="{00000000-0005-0000-0000-00004C870000}"/>
    <cellStyle name="Normal 4 3 3 4 3 3 2 3" xfId="39366" xr:uid="{00000000-0005-0000-0000-00004D870000}"/>
    <cellStyle name="Normal 4 3 3 4 3 3 3" xfId="7976" xr:uid="{00000000-0005-0000-0000-00004E870000}"/>
    <cellStyle name="Normal 4 3 3 4 3 3 3 2" xfId="21410" xr:uid="{00000000-0005-0000-0000-00004F870000}"/>
    <cellStyle name="Normal 4 3 3 4 3 3 3 2 2" xfId="48322" xr:uid="{00000000-0005-0000-0000-000050870000}"/>
    <cellStyle name="Normal 4 3 3 4 3 3 3 3" xfId="34888" xr:uid="{00000000-0005-0000-0000-000051870000}"/>
    <cellStyle name="Normal 4 3 3 4 3 3 4" xfId="16931" xr:uid="{00000000-0005-0000-0000-000052870000}"/>
    <cellStyle name="Normal 4 3 3 4 3 3 4 2" xfId="43843" xr:uid="{00000000-0005-0000-0000-000053870000}"/>
    <cellStyle name="Normal 4 3 3 4 3 3 5" xfId="30409" xr:uid="{00000000-0005-0000-0000-000054870000}"/>
    <cellStyle name="Normal 4 3 3 4 3 4" xfId="10217" xr:uid="{00000000-0005-0000-0000-000055870000}"/>
    <cellStyle name="Normal 4 3 3 4 3 4 2" xfId="23651" xr:uid="{00000000-0005-0000-0000-000056870000}"/>
    <cellStyle name="Normal 4 3 3 4 3 4 2 2" xfId="50563" xr:uid="{00000000-0005-0000-0000-000057870000}"/>
    <cellStyle name="Normal 4 3 3 4 3 4 3" xfId="37129" xr:uid="{00000000-0005-0000-0000-000058870000}"/>
    <cellStyle name="Normal 4 3 3 4 3 5" xfId="5739" xr:uid="{00000000-0005-0000-0000-000059870000}"/>
    <cellStyle name="Normal 4 3 3 4 3 5 2" xfId="19173" xr:uid="{00000000-0005-0000-0000-00005A870000}"/>
    <cellStyle name="Normal 4 3 3 4 3 5 2 2" xfId="46085" xr:uid="{00000000-0005-0000-0000-00005B870000}"/>
    <cellStyle name="Normal 4 3 3 4 3 5 3" xfId="32651" xr:uid="{00000000-0005-0000-0000-00005C870000}"/>
    <cellStyle name="Normal 4 3 3 4 3 6" xfId="14694" xr:uid="{00000000-0005-0000-0000-00005D870000}"/>
    <cellStyle name="Normal 4 3 3 4 3 6 2" xfId="41606" xr:uid="{00000000-0005-0000-0000-00005E870000}"/>
    <cellStyle name="Normal 4 3 3 4 3 7" xfId="28172" xr:uid="{00000000-0005-0000-0000-00005F870000}"/>
    <cellStyle name="Normal 4 3 3 4 4" xfId="1483" xr:uid="{00000000-0005-0000-0000-000060870000}"/>
    <cellStyle name="Normal 4 3 3 4 4 2" xfId="2601" xr:uid="{00000000-0005-0000-0000-000061870000}"/>
    <cellStyle name="Normal 4 3 3 4 4 2 2" xfId="4838" xr:uid="{00000000-0005-0000-0000-000062870000}"/>
    <cellStyle name="Normal 4 3 3 4 4 2 2 2" xfId="13795" xr:uid="{00000000-0005-0000-0000-000063870000}"/>
    <cellStyle name="Normal 4 3 3 4 4 2 2 2 2" xfId="27229" xr:uid="{00000000-0005-0000-0000-000064870000}"/>
    <cellStyle name="Normal 4 3 3 4 4 2 2 2 2 2" xfId="54141" xr:uid="{00000000-0005-0000-0000-000065870000}"/>
    <cellStyle name="Normal 4 3 3 4 4 2 2 2 3" xfId="40707" xr:uid="{00000000-0005-0000-0000-000066870000}"/>
    <cellStyle name="Normal 4 3 3 4 4 2 2 3" xfId="9317" xr:uid="{00000000-0005-0000-0000-000067870000}"/>
    <cellStyle name="Normal 4 3 3 4 4 2 2 3 2" xfId="22751" xr:uid="{00000000-0005-0000-0000-000068870000}"/>
    <cellStyle name="Normal 4 3 3 4 4 2 2 3 2 2" xfId="49663" xr:uid="{00000000-0005-0000-0000-000069870000}"/>
    <cellStyle name="Normal 4 3 3 4 4 2 2 3 3" xfId="36229" xr:uid="{00000000-0005-0000-0000-00006A870000}"/>
    <cellStyle name="Normal 4 3 3 4 4 2 2 4" xfId="18272" xr:uid="{00000000-0005-0000-0000-00006B870000}"/>
    <cellStyle name="Normal 4 3 3 4 4 2 2 4 2" xfId="45184" xr:uid="{00000000-0005-0000-0000-00006C870000}"/>
    <cellStyle name="Normal 4 3 3 4 4 2 2 5" xfId="31750" xr:uid="{00000000-0005-0000-0000-00006D870000}"/>
    <cellStyle name="Normal 4 3 3 4 4 2 3" xfId="11558" xr:uid="{00000000-0005-0000-0000-00006E870000}"/>
    <cellStyle name="Normal 4 3 3 4 4 2 3 2" xfId="24992" xr:uid="{00000000-0005-0000-0000-00006F870000}"/>
    <cellStyle name="Normal 4 3 3 4 4 2 3 2 2" xfId="51904" xr:uid="{00000000-0005-0000-0000-000070870000}"/>
    <cellStyle name="Normal 4 3 3 4 4 2 3 3" xfId="38470" xr:uid="{00000000-0005-0000-0000-000071870000}"/>
    <cellStyle name="Normal 4 3 3 4 4 2 4" xfId="7080" xr:uid="{00000000-0005-0000-0000-000072870000}"/>
    <cellStyle name="Normal 4 3 3 4 4 2 4 2" xfId="20514" xr:uid="{00000000-0005-0000-0000-000073870000}"/>
    <cellStyle name="Normal 4 3 3 4 4 2 4 2 2" xfId="47426" xr:uid="{00000000-0005-0000-0000-000074870000}"/>
    <cellStyle name="Normal 4 3 3 4 4 2 4 3" xfId="33992" xr:uid="{00000000-0005-0000-0000-000075870000}"/>
    <cellStyle name="Normal 4 3 3 4 4 2 5" xfId="16035" xr:uid="{00000000-0005-0000-0000-000076870000}"/>
    <cellStyle name="Normal 4 3 3 4 4 2 5 2" xfId="42947" xr:uid="{00000000-0005-0000-0000-000077870000}"/>
    <cellStyle name="Normal 4 3 3 4 4 2 6" xfId="29513" xr:uid="{00000000-0005-0000-0000-000078870000}"/>
    <cellStyle name="Normal 4 3 3 4 4 3" xfId="3720" xr:uid="{00000000-0005-0000-0000-000079870000}"/>
    <cellStyle name="Normal 4 3 3 4 4 3 2" xfId="12677" xr:uid="{00000000-0005-0000-0000-00007A870000}"/>
    <cellStyle name="Normal 4 3 3 4 4 3 2 2" xfId="26111" xr:uid="{00000000-0005-0000-0000-00007B870000}"/>
    <cellStyle name="Normal 4 3 3 4 4 3 2 2 2" xfId="53023" xr:uid="{00000000-0005-0000-0000-00007C870000}"/>
    <cellStyle name="Normal 4 3 3 4 4 3 2 3" xfId="39589" xr:uid="{00000000-0005-0000-0000-00007D870000}"/>
    <cellStyle name="Normal 4 3 3 4 4 3 3" xfId="8199" xr:uid="{00000000-0005-0000-0000-00007E870000}"/>
    <cellStyle name="Normal 4 3 3 4 4 3 3 2" xfId="21633" xr:uid="{00000000-0005-0000-0000-00007F870000}"/>
    <cellStyle name="Normal 4 3 3 4 4 3 3 2 2" xfId="48545" xr:uid="{00000000-0005-0000-0000-000080870000}"/>
    <cellStyle name="Normal 4 3 3 4 4 3 3 3" xfId="35111" xr:uid="{00000000-0005-0000-0000-000081870000}"/>
    <cellStyle name="Normal 4 3 3 4 4 3 4" xfId="17154" xr:uid="{00000000-0005-0000-0000-000082870000}"/>
    <cellStyle name="Normal 4 3 3 4 4 3 4 2" xfId="44066" xr:uid="{00000000-0005-0000-0000-000083870000}"/>
    <cellStyle name="Normal 4 3 3 4 4 3 5" xfId="30632" xr:uid="{00000000-0005-0000-0000-000084870000}"/>
    <cellStyle name="Normal 4 3 3 4 4 4" xfId="10440" xr:uid="{00000000-0005-0000-0000-000085870000}"/>
    <cellStyle name="Normal 4 3 3 4 4 4 2" xfId="23874" xr:uid="{00000000-0005-0000-0000-000086870000}"/>
    <cellStyle name="Normal 4 3 3 4 4 4 2 2" xfId="50786" xr:uid="{00000000-0005-0000-0000-000087870000}"/>
    <cellStyle name="Normal 4 3 3 4 4 4 3" xfId="37352" xr:uid="{00000000-0005-0000-0000-000088870000}"/>
    <cellStyle name="Normal 4 3 3 4 4 5" xfId="5962" xr:uid="{00000000-0005-0000-0000-000089870000}"/>
    <cellStyle name="Normal 4 3 3 4 4 5 2" xfId="19396" xr:uid="{00000000-0005-0000-0000-00008A870000}"/>
    <cellStyle name="Normal 4 3 3 4 4 5 2 2" xfId="46308" xr:uid="{00000000-0005-0000-0000-00008B870000}"/>
    <cellStyle name="Normal 4 3 3 4 4 5 3" xfId="32874" xr:uid="{00000000-0005-0000-0000-00008C870000}"/>
    <cellStyle name="Normal 4 3 3 4 4 6" xfId="14917" xr:uid="{00000000-0005-0000-0000-00008D870000}"/>
    <cellStyle name="Normal 4 3 3 4 4 6 2" xfId="41829" xr:uid="{00000000-0005-0000-0000-00008E870000}"/>
    <cellStyle name="Normal 4 3 3 4 4 7" xfId="28395" xr:uid="{00000000-0005-0000-0000-00008F870000}"/>
    <cellStyle name="Normal 4 3 3 4 5" xfId="1931" xr:uid="{00000000-0005-0000-0000-000090870000}"/>
    <cellStyle name="Normal 4 3 3 4 5 2" xfId="4168" xr:uid="{00000000-0005-0000-0000-000091870000}"/>
    <cellStyle name="Normal 4 3 3 4 5 2 2" xfId="13125" xr:uid="{00000000-0005-0000-0000-000092870000}"/>
    <cellStyle name="Normal 4 3 3 4 5 2 2 2" xfId="26559" xr:uid="{00000000-0005-0000-0000-000093870000}"/>
    <cellStyle name="Normal 4 3 3 4 5 2 2 2 2" xfId="53471" xr:uid="{00000000-0005-0000-0000-000094870000}"/>
    <cellStyle name="Normal 4 3 3 4 5 2 2 3" xfId="40037" xr:uid="{00000000-0005-0000-0000-000095870000}"/>
    <cellStyle name="Normal 4 3 3 4 5 2 3" xfId="8647" xr:uid="{00000000-0005-0000-0000-000096870000}"/>
    <cellStyle name="Normal 4 3 3 4 5 2 3 2" xfId="22081" xr:uid="{00000000-0005-0000-0000-000097870000}"/>
    <cellStyle name="Normal 4 3 3 4 5 2 3 2 2" xfId="48993" xr:uid="{00000000-0005-0000-0000-000098870000}"/>
    <cellStyle name="Normal 4 3 3 4 5 2 3 3" xfId="35559" xr:uid="{00000000-0005-0000-0000-000099870000}"/>
    <cellStyle name="Normal 4 3 3 4 5 2 4" xfId="17602" xr:uid="{00000000-0005-0000-0000-00009A870000}"/>
    <cellStyle name="Normal 4 3 3 4 5 2 4 2" xfId="44514" xr:uid="{00000000-0005-0000-0000-00009B870000}"/>
    <cellStyle name="Normal 4 3 3 4 5 2 5" xfId="31080" xr:uid="{00000000-0005-0000-0000-00009C870000}"/>
    <cellStyle name="Normal 4 3 3 4 5 3" xfId="10888" xr:uid="{00000000-0005-0000-0000-00009D870000}"/>
    <cellStyle name="Normal 4 3 3 4 5 3 2" xfId="24322" xr:uid="{00000000-0005-0000-0000-00009E870000}"/>
    <cellStyle name="Normal 4 3 3 4 5 3 2 2" xfId="51234" xr:uid="{00000000-0005-0000-0000-00009F870000}"/>
    <cellStyle name="Normal 4 3 3 4 5 3 3" xfId="37800" xr:uid="{00000000-0005-0000-0000-0000A0870000}"/>
    <cellStyle name="Normal 4 3 3 4 5 4" xfId="6410" xr:uid="{00000000-0005-0000-0000-0000A1870000}"/>
    <cellStyle name="Normal 4 3 3 4 5 4 2" xfId="19844" xr:uid="{00000000-0005-0000-0000-0000A2870000}"/>
    <cellStyle name="Normal 4 3 3 4 5 4 2 2" xfId="46756" xr:uid="{00000000-0005-0000-0000-0000A3870000}"/>
    <cellStyle name="Normal 4 3 3 4 5 4 3" xfId="33322" xr:uid="{00000000-0005-0000-0000-0000A4870000}"/>
    <cellStyle name="Normal 4 3 3 4 5 5" xfId="15365" xr:uid="{00000000-0005-0000-0000-0000A5870000}"/>
    <cellStyle name="Normal 4 3 3 4 5 5 2" xfId="42277" xr:uid="{00000000-0005-0000-0000-0000A6870000}"/>
    <cellStyle name="Normal 4 3 3 4 5 6" xfId="28843" xr:uid="{00000000-0005-0000-0000-0000A7870000}"/>
    <cellStyle name="Normal 4 3 3 4 6" xfId="3050" xr:uid="{00000000-0005-0000-0000-0000A8870000}"/>
    <cellStyle name="Normal 4 3 3 4 6 2" xfId="12007" xr:uid="{00000000-0005-0000-0000-0000A9870000}"/>
    <cellStyle name="Normal 4 3 3 4 6 2 2" xfId="25441" xr:uid="{00000000-0005-0000-0000-0000AA870000}"/>
    <cellStyle name="Normal 4 3 3 4 6 2 2 2" xfId="52353" xr:uid="{00000000-0005-0000-0000-0000AB870000}"/>
    <cellStyle name="Normal 4 3 3 4 6 2 3" xfId="38919" xr:uid="{00000000-0005-0000-0000-0000AC870000}"/>
    <cellStyle name="Normal 4 3 3 4 6 3" xfId="7529" xr:uid="{00000000-0005-0000-0000-0000AD870000}"/>
    <cellStyle name="Normal 4 3 3 4 6 3 2" xfId="20963" xr:uid="{00000000-0005-0000-0000-0000AE870000}"/>
    <cellStyle name="Normal 4 3 3 4 6 3 2 2" xfId="47875" xr:uid="{00000000-0005-0000-0000-0000AF870000}"/>
    <cellStyle name="Normal 4 3 3 4 6 3 3" xfId="34441" xr:uid="{00000000-0005-0000-0000-0000B0870000}"/>
    <cellStyle name="Normal 4 3 3 4 6 4" xfId="16484" xr:uid="{00000000-0005-0000-0000-0000B1870000}"/>
    <cellStyle name="Normal 4 3 3 4 6 4 2" xfId="43396" xr:uid="{00000000-0005-0000-0000-0000B2870000}"/>
    <cellStyle name="Normal 4 3 3 4 6 5" xfId="29962" xr:uid="{00000000-0005-0000-0000-0000B3870000}"/>
    <cellStyle name="Normal 4 3 3 4 7" xfId="9770" xr:uid="{00000000-0005-0000-0000-0000B4870000}"/>
    <cellStyle name="Normal 4 3 3 4 7 2" xfId="23204" xr:uid="{00000000-0005-0000-0000-0000B5870000}"/>
    <cellStyle name="Normal 4 3 3 4 7 2 2" xfId="50116" xr:uid="{00000000-0005-0000-0000-0000B6870000}"/>
    <cellStyle name="Normal 4 3 3 4 7 3" xfId="36682" xr:uid="{00000000-0005-0000-0000-0000B7870000}"/>
    <cellStyle name="Normal 4 3 3 4 8" xfId="5292" xr:uid="{00000000-0005-0000-0000-0000B8870000}"/>
    <cellStyle name="Normal 4 3 3 4 8 2" xfId="18726" xr:uid="{00000000-0005-0000-0000-0000B9870000}"/>
    <cellStyle name="Normal 4 3 3 4 8 2 2" xfId="45638" xr:uid="{00000000-0005-0000-0000-0000BA870000}"/>
    <cellStyle name="Normal 4 3 3 4 8 3" xfId="32204" xr:uid="{00000000-0005-0000-0000-0000BB870000}"/>
    <cellStyle name="Normal 4 3 3 4 9" xfId="14247" xr:uid="{00000000-0005-0000-0000-0000BC870000}"/>
    <cellStyle name="Normal 4 3 3 4 9 2" xfId="41159" xr:uid="{00000000-0005-0000-0000-0000BD870000}"/>
    <cellStyle name="Normal 4 3 3 5" xfId="963" xr:uid="{00000000-0005-0000-0000-0000BE870000}"/>
    <cellStyle name="Normal 4 3 3 5 2" xfId="1634" xr:uid="{00000000-0005-0000-0000-0000BF870000}"/>
    <cellStyle name="Normal 4 3 3 5 2 2" xfId="2752" xr:uid="{00000000-0005-0000-0000-0000C0870000}"/>
    <cellStyle name="Normal 4 3 3 5 2 2 2" xfId="4989" xr:uid="{00000000-0005-0000-0000-0000C1870000}"/>
    <cellStyle name="Normal 4 3 3 5 2 2 2 2" xfId="13946" xr:uid="{00000000-0005-0000-0000-0000C2870000}"/>
    <cellStyle name="Normal 4 3 3 5 2 2 2 2 2" xfId="27380" xr:uid="{00000000-0005-0000-0000-0000C3870000}"/>
    <cellStyle name="Normal 4 3 3 5 2 2 2 2 2 2" xfId="54292" xr:uid="{00000000-0005-0000-0000-0000C4870000}"/>
    <cellStyle name="Normal 4 3 3 5 2 2 2 2 3" xfId="40858" xr:uid="{00000000-0005-0000-0000-0000C5870000}"/>
    <cellStyle name="Normal 4 3 3 5 2 2 2 3" xfId="9468" xr:uid="{00000000-0005-0000-0000-0000C6870000}"/>
    <cellStyle name="Normal 4 3 3 5 2 2 2 3 2" xfId="22902" xr:uid="{00000000-0005-0000-0000-0000C7870000}"/>
    <cellStyle name="Normal 4 3 3 5 2 2 2 3 2 2" xfId="49814" xr:uid="{00000000-0005-0000-0000-0000C8870000}"/>
    <cellStyle name="Normal 4 3 3 5 2 2 2 3 3" xfId="36380" xr:uid="{00000000-0005-0000-0000-0000C9870000}"/>
    <cellStyle name="Normal 4 3 3 5 2 2 2 4" xfId="18423" xr:uid="{00000000-0005-0000-0000-0000CA870000}"/>
    <cellStyle name="Normal 4 3 3 5 2 2 2 4 2" xfId="45335" xr:uid="{00000000-0005-0000-0000-0000CB870000}"/>
    <cellStyle name="Normal 4 3 3 5 2 2 2 5" xfId="31901" xr:uid="{00000000-0005-0000-0000-0000CC870000}"/>
    <cellStyle name="Normal 4 3 3 5 2 2 3" xfId="11709" xr:uid="{00000000-0005-0000-0000-0000CD870000}"/>
    <cellStyle name="Normal 4 3 3 5 2 2 3 2" xfId="25143" xr:uid="{00000000-0005-0000-0000-0000CE870000}"/>
    <cellStyle name="Normal 4 3 3 5 2 2 3 2 2" xfId="52055" xr:uid="{00000000-0005-0000-0000-0000CF870000}"/>
    <cellStyle name="Normal 4 3 3 5 2 2 3 3" xfId="38621" xr:uid="{00000000-0005-0000-0000-0000D0870000}"/>
    <cellStyle name="Normal 4 3 3 5 2 2 4" xfId="7231" xr:uid="{00000000-0005-0000-0000-0000D1870000}"/>
    <cellStyle name="Normal 4 3 3 5 2 2 4 2" xfId="20665" xr:uid="{00000000-0005-0000-0000-0000D2870000}"/>
    <cellStyle name="Normal 4 3 3 5 2 2 4 2 2" xfId="47577" xr:uid="{00000000-0005-0000-0000-0000D3870000}"/>
    <cellStyle name="Normal 4 3 3 5 2 2 4 3" xfId="34143" xr:uid="{00000000-0005-0000-0000-0000D4870000}"/>
    <cellStyle name="Normal 4 3 3 5 2 2 5" xfId="16186" xr:uid="{00000000-0005-0000-0000-0000D5870000}"/>
    <cellStyle name="Normal 4 3 3 5 2 2 5 2" xfId="43098" xr:uid="{00000000-0005-0000-0000-0000D6870000}"/>
    <cellStyle name="Normal 4 3 3 5 2 2 6" xfId="29664" xr:uid="{00000000-0005-0000-0000-0000D7870000}"/>
    <cellStyle name="Normal 4 3 3 5 2 3" xfId="3871" xr:uid="{00000000-0005-0000-0000-0000D8870000}"/>
    <cellStyle name="Normal 4 3 3 5 2 3 2" xfId="12828" xr:uid="{00000000-0005-0000-0000-0000D9870000}"/>
    <cellStyle name="Normal 4 3 3 5 2 3 2 2" xfId="26262" xr:uid="{00000000-0005-0000-0000-0000DA870000}"/>
    <cellStyle name="Normal 4 3 3 5 2 3 2 2 2" xfId="53174" xr:uid="{00000000-0005-0000-0000-0000DB870000}"/>
    <cellStyle name="Normal 4 3 3 5 2 3 2 3" xfId="39740" xr:uid="{00000000-0005-0000-0000-0000DC870000}"/>
    <cellStyle name="Normal 4 3 3 5 2 3 3" xfId="8350" xr:uid="{00000000-0005-0000-0000-0000DD870000}"/>
    <cellStyle name="Normal 4 3 3 5 2 3 3 2" xfId="21784" xr:uid="{00000000-0005-0000-0000-0000DE870000}"/>
    <cellStyle name="Normal 4 3 3 5 2 3 3 2 2" xfId="48696" xr:uid="{00000000-0005-0000-0000-0000DF870000}"/>
    <cellStyle name="Normal 4 3 3 5 2 3 3 3" xfId="35262" xr:uid="{00000000-0005-0000-0000-0000E0870000}"/>
    <cellStyle name="Normal 4 3 3 5 2 3 4" xfId="17305" xr:uid="{00000000-0005-0000-0000-0000E1870000}"/>
    <cellStyle name="Normal 4 3 3 5 2 3 4 2" xfId="44217" xr:uid="{00000000-0005-0000-0000-0000E2870000}"/>
    <cellStyle name="Normal 4 3 3 5 2 3 5" xfId="30783" xr:uid="{00000000-0005-0000-0000-0000E3870000}"/>
    <cellStyle name="Normal 4 3 3 5 2 4" xfId="10591" xr:uid="{00000000-0005-0000-0000-0000E4870000}"/>
    <cellStyle name="Normal 4 3 3 5 2 4 2" xfId="24025" xr:uid="{00000000-0005-0000-0000-0000E5870000}"/>
    <cellStyle name="Normal 4 3 3 5 2 4 2 2" xfId="50937" xr:uid="{00000000-0005-0000-0000-0000E6870000}"/>
    <cellStyle name="Normal 4 3 3 5 2 4 3" xfId="37503" xr:uid="{00000000-0005-0000-0000-0000E7870000}"/>
    <cellStyle name="Normal 4 3 3 5 2 5" xfId="6113" xr:uid="{00000000-0005-0000-0000-0000E8870000}"/>
    <cellStyle name="Normal 4 3 3 5 2 5 2" xfId="19547" xr:uid="{00000000-0005-0000-0000-0000E9870000}"/>
    <cellStyle name="Normal 4 3 3 5 2 5 2 2" xfId="46459" xr:uid="{00000000-0005-0000-0000-0000EA870000}"/>
    <cellStyle name="Normal 4 3 3 5 2 5 3" xfId="33025" xr:uid="{00000000-0005-0000-0000-0000EB870000}"/>
    <cellStyle name="Normal 4 3 3 5 2 6" xfId="15068" xr:uid="{00000000-0005-0000-0000-0000EC870000}"/>
    <cellStyle name="Normal 4 3 3 5 2 6 2" xfId="41980" xr:uid="{00000000-0005-0000-0000-0000ED870000}"/>
    <cellStyle name="Normal 4 3 3 5 2 7" xfId="28546" xr:uid="{00000000-0005-0000-0000-0000EE870000}"/>
    <cellStyle name="Normal 4 3 3 5 3" xfId="2082" xr:uid="{00000000-0005-0000-0000-0000EF870000}"/>
    <cellStyle name="Normal 4 3 3 5 3 2" xfId="4319" xr:uid="{00000000-0005-0000-0000-0000F0870000}"/>
    <cellStyle name="Normal 4 3 3 5 3 2 2" xfId="13276" xr:uid="{00000000-0005-0000-0000-0000F1870000}"/>
    <cellStyle name="Normal 4 3 3 5 3 2 2 2" xfId="26710" xr:uid="{00000000-0005-0000-0000-0000F2870000}"/>
    <cellStyle name="Normal 4 3 3 5 3 2 2 2 2" xfId="53622" xr:uid="{00000000-0005-0000-0000-0000F3870000}"/>
    <cellStyle name="Normal 4 3 3 5 3 2 2 3" xfId="40188" xr:uid="{00000000-0005-0000-0000-0000F4870000}"/>
    <cellStyle name="Normal 4 3 3 5 3 2 3" xfId="8798" xr:uid="{00000000-0005-0000-0000-0000F5870000}"/>
    <cellStyle name="Normal 4 3 3 5 3 2 3 2" xfId="22232" xr:uid="{00000000-0005-0000-0000-0000F6870000}"/>
    <cellStyle name="Normal 4 3 3 5 3 2 3 2 2" xfId="49144" xr:uid="{00000000-0005-0000-0000-0000F7870000}"/>
    <cellStyle name="Normal 4 3 3 5 3 2 3 3" xfId="35710" xr:uid="{00000000-0005-0000-0000-0000F8870000}"/>
    <cellStyle name="Normal 4 3 3 5 3 2 4" xfId="17753" xr:uid="{00000000-0005-0000-0000-0000F9870000}"/>
    <cellStyle name="Normal 4 3 3 5 3 2 4 2" xfId="44665" xr:uid="{00000000-0005-0000-0000-0000FA870000}"/>
    <cellStyle name="Normal 4 3 3 5 3 2 5" xfId="31231" xr:uid="{00000000-0005-0000-0000-0000FB870000}"/>
    <cellStyle name="Normal 4 3 3 5 3 3" xfId="11039" xr:uid="{00000000-0005-0000-0000-0000FC870000}"/>
    <cellStyle name="Normal 4 3 3 5 3 3 2" xfId="24473" xr:uid="{00000000-0005-0000-0000-0000FD870000}"/>
    <cellStyle name="Normal 4 3 3 5 3 3 2 2" xfId="51385" xr:uid="{00000000-0005-0000-0000-0000FE870000}"/>
    <cellStyle name="Normal 4 3 3 5 3 3 3" xfId="37951" xr:uid="{00000000-0005-0000-0000-0000FF870000}"/>
    <cellStyle name="Normal 4 3 3 5 3 4" xfId="6561" xr:uid="{00000000-0005-0000-0000-000000880000}"/>
    <cellStyle name="Normal 4 3 3 5 3 4 2" xfId="19995" xr:uid="{00000000-0005-0000-0000-000001880000}"/>
    <cellStyle name="Normal 4 3 3 5 3 4 2 2" xfId="46907" xr:uid="{00000000-0005-0000-0000-000002880000}"/>
    <cellStyle name="Normal 4 3 3 5 3 4 3" xfId="33473" xr:uid="{00000000-0005-0000-0000-000003880000}"/>
    <cellStyle name="Normal 4 3 3 5 3 5" xfId="15516" xr:uid="{00000000-0005-0000-0000-000004880000}"/>
    <cellStyle name="Normal 4 3 3 5 3 5 2" xfId="42428" xr:uid="{00000000-0005-0000-0000-000005880000}"/>
    <cellStyle name="Normal 4 3 3 5 3 6" xfId="28994" xr:uid="{00000000-0005-0000-0000-000006880000}"/>
    <cellStyle name="Normal 4 3 3 5 4" xfId="3201" xr:uid="{00000000-0005-0000-0000-000007880000}"/>
    <cellStyle name="Normal 4 3 3 5 4 2" xfId="12158" xr:uid="{00000000-0005-0000-0000-000008880000}"/>
    <cellStyle name="Normal 4 3 3 5 4 2 2" xfId="25592" xr:uid="{00000000-0005-0000-0000-000009880000}"/>
    <cellStyle name="Normal 4 3 3 5 4 2 2 2" xfId="52504" xr:uid="{00000000-0005-0000-0000-00000A880000}"/>
    <cellStyle name="Normal 4 3 3 5 4 2 3" xfId="39070" xr:uid="{00000000-0005-0000-0000-00000B880000}"/>
    <cellStyle name="Normal 4 3 3 5 4 3" xfId="7680" xr:uid="{00000000-0005-0000-0000-00000C880000}"/>
    <cellStyle name="Normal 4 3 3 5 4 3 2" xfId="21114" xr:uid="{00000000-0005-0000-0000-00000D880000}"/>
    <cellStyle name="Normal 4 3 3 5 4 3 2 2" xfId="48026" xr:uid="{00000000-0005-0000-0000-00000E880000}"/>
    <cellStyle name="Normal 4 3 3 5 4 3 3" xfId="34592" xr:uid="{00000000-0005-0000-0000-00000F880000}"/>
    <cellStyle name="Normal 4 3 3 5 4 4" xfId="16635" xr:uid="{00000000-0005-0000-0000-000010880000}"/>
    <cellStyle name="Normal 4 3 3 5 4 4 2" xfId="43547" xr:uid="{00000000-0005-0000-0000-000011880000}"/>
    <cellStyle name="Normal 4 3 3 5 4 5" xfId="30113" xr:uid="{00000000-0005-0000-0000-000012880000}"/>
    <cellStyle name="Normal 4 3 3 5 5" xfId="9921" xr:uid="{00000000-0005-0000-0000-000013880000}"/>
    <cellStyle name="Normal 4 3 3 5 5 2" xfId="23355" xr:uid="{00000000-0005-0000-0000-000014880000}"/>
    <cellStyle name="Normal 4 3 3 5 5 2 2" xfId="50267" xr:uid="{00000000-0005-0000-0000-000015880000}"/>
    <cellStyle name="Normal 4 3 3 5 5 3" xfId="36833" xr:uid="{00000000-0005-0000-0000-000016880000}"/>
    <cellStyle name="Normal 4 3 3 5 6" xfId="5443" xr:uid="{00000000-0005-0000-0000-000017880000}"/>
    <cellStyle name="Normal 4 3 3 5 6 2" xfId="18877" xr:uid="{00000000-0005-0000-0000-000018880000}"/>
    <cellStyle name="Normal 4 3 3 5 6 2 2" xfId="45789" xr:uid="{00000000-0005-0000-0000-000019880000}"/>
    <cellStyle name="Normal 4 3 3 5 6 3" xfId="32355" xr:uid="{00000000-0005-0000-0000-00001A880000}"/>
    <cellStyle name="Normal 4 3 3 5 7" xfId="14398" xr:uid="{00000000-0005-0000-0000-00001B880000}"/>
    <cellStyle name="Normal 4 3 3 5 7 2" xfId="41310" xr:uid="{00000000-0005-0000-0000-00001C880000}"/>
    <cellStyle name="Normal 4 3 3 5 8" xfId="27876" xr:uid="{00000000-0005-0000-0000-00001D880000}"/>
    <cellStyle name="Normal 4 3 3 6" xfId="1188" xr:uid="{00000000-0005-0000-0000-00001E880000}"/>
    <cellStyle name="Normal 4 3 3 6 2" xfId="2306" xr:uid="{00000000-0005-0000-0000-00001F880000}"/>
    <cellStyle name="Normal 4 3 3 6 2 2" xfId="4543" xr:uid="{00000000-0005-0000-0000-000020880000}"/>
    <cellStyle name="Normal 4 3 3 6 2 2 2" xfId="13500" xr:uid="{00000000-0005-0000-0000-000021880000}"/>
    <cellStyle name="Normal 4 3 3 6 2 2 2 2" xfId="26934" xr:uid="{00000000-0005-0000-0000-000022880000}"/>
    <cellStyle name="Normal 4 3 3 6 2 2 2 2 2" xfId="53846" xr:uid="{00000000-0005-0000-0000-000023880000}"/>
    <cellStyle name="Normal 4 3 3 6 2 2 2 3" xfId="40412" xr:uid="{00000000-0005-0000-0000-000024880000}"/>
    <cellStyle name="Normal 4 3 3 6 2 2 3" xfId="9022" xr:uid="{00000000-0005-0000-0000-000025880000}"/>
    <cellStyle name="Normal 4 3 3 6 2 2 3 2" xfId="22456" xr:uid="{00000000-0005-0000-0000-000026880000}"/>
    <cellStyle name="Normal 4 3 3 6 2 2 3 2 2" xfId="49368" xr:uid="{00000000-0005-0000-0000-000027880000}"/>
    <cellStyle name="Normal 4 3 3 6 2 2 3 3" xfId="35934" xr:uid="{00000000-0005-0000-0000-000028880000}"/>
    <cellStyle name="Normal 4 3 3 6 2 2 4" xfId="17977" xr:uid="{00000000-0005-0000-0000-000029880000}"/>
    <cellStyle name="Normal 4 3 3 6 2 2 4 2" xfId="44889" xr:uid="{00000000-0005-0000-0000-00002A880000}"/>
    <cellStyle name="Normal 4 3 3 6 2 2 5" xfId="31455" xr:uid="{00000000-0005-0000-0000-00002B880000}"/>
    <cellStyle name="Normal 4 3 3 6 2 3" xfId="11263" xr:uid="{00000000-0005-0000-0000-00002C880000}"/>
    <cellStyle name="Normal 4 3 3 6 2 3 2" xfId="24697" xr:uid="{00000000-0005-0000-0000-00002D880000}"/>
    <cellStyle name="Normal 4 3 3 6 2 3 2 2" xfId="51609" xr:uid="{00000000-0005-0000-0000-00002E880000}"/>
    <cellStyle name="Normal 4 3 3 6 2 3 3" xfId="38175" xr:uid="{00000000-0005-0000-0000-00002F880000}"/>
    <cellStyle name="Normal 4 3 3 6 2 4" xfId="6785" xr:uid="{00000000-0005-0000-0000-000030880000}"/>
    <cellStyle name="Normal 4 3 3 6 2 4 2" xfId="20219" xr:uid="{00000000-0005-0000-0000-000031880000}"/>
    <cellStyle name="Normal 4 3 3 6 2 4 2 2" xfId="47131" xr:uid="{00000000-0005-0000-0000-000032880000}"/>
    <cellStyle name="Normal 4 3 3 6 2 4 3" xfId="33697" xr:uid="{00000000-0005-0000-0000-000033880000}"/>
    <cellStyle name="Normal 4 3 3 6 2 5" xfId="15740" xr:uid="{00000000-0005-0000-0000-000034880000}"/>
    <cellStyle name="Normal 4 3 3 6 2 5 2" xfId="42652" xr:uid="{00000000-0005-0000-0000-000035880000}"/>
    <cellStyle name="Normal 4 3 3 6 2 6" xfId="29218" xr:uid="{00000000-0005-0000-0000-000036880000}"/>
    <cellStyle name="Normal 4 3 3 6 3" xfId="3425" xr:uid="{00000000-0005-0000-0000-000037880000}"/>
    <cellStyle name="Normal 4 3 3 6 3 2" xfId="12382" xr:uid="{00000000-0005-0000-0000-000038880000}"/>
    <cellStyle name="Normal 4 3 3 6 3 2 2" xfId="25816" xr:uid="{00000000-0005-0000-0000-000039880000}"/>
    <cellStyle name="Normal 4 3 3 6 3 2 2 2" xfId="52728" xr:uid="{00000000-0005-0000-0000-00003A880000}"/>
    <cellStyle name="Normal 4 3 3 6 3 2 3" xfId="39294" xr:uid="{00000000-0005-0000-0000-00003B880000}"/>
    <cellStyle name="Normal 4 3 3 6 3 3" xfId="7904" xr:uid="{00000000-0005-0000-0000-00003C880000}"/>
    <cellStyle name="Normal 4 3 3 6 3 3 2" xfId="21338" xr:uid="{00000000-0005-0000-0000-00003D880000}"/>
    <cellStyle name="Normal 4 3 3 6 3 3 2 2" xfId="48250" xr:uid="{00000000-0005-0000-0000-00003E880000}"/>
    <cellStyle name="Normal 4 3 3 6 3 3 3" xfId="34816" xr:uid="{00000000-0005-0000-0000-00003F880000}"/>
    <cellStyle name="Normal 4 3 3 6 3 4" xfId="16859" xr:uid="{00000000-0005-0000-0000-000040880000}"/>
    <cellStyle name="Normal 4 3 3 6 3 4 2" xfId="43771" xr:uid="{00000000-0005-0000-0000-000041880000}"/>
    <cellStyle name="Normal 4 3 3 6 3 5" xfId="30337" xr:uid="{00000000-0005-0000-0000-000042880000}"/>
    <cellStyle name="Normal 4 3 3 6 4" xfId="10145" xr:uid="{00000000-0005-0000-0000-000043880000}"/>
    <cellStyle name="Normal 4 3 3 6 4 2" xfId="23579" xr:uid="{00000000-0005-0000-0000-000044880000}"/>
    <cellStyle name="Normal 4 3 3 6 4 2 2" xfId="50491" xr:uid="{00000000-0005-0000-0000-000045880000}"/>
    <cellStyle name="Normal 4 3 3 6 4 3" xfId="37057" xr:uid="{00000000-0005-0000-0000-000046880000}"/>
    <cellStyle name="Normal 4 3 3 6 5" xfId="5667" xr:uid="{00000000-0005-0000-0000-000047880000}"/>
    <cellStyle name="Normal 4 3 3 6 5 2" xfId="19101" xr:uid="{00000000-0005-0000-0000-000048880000}"/>
    <cellStyle name="Normal 4 3 3 6 5 2 2" xfId="46013" xr:uid="{00000000-0005-0000-0000-000049880000}"/>
    <cellStyle name="Normal 4 3 3 6 5 3" xfId="32579" xr:uid="{00000000-0005-0000-0000-00004A880000}"/>
    <cellStyle name="Normal 4 3 3 6 6" xfId="14622" xr:uid="{00000000-0005-0000-0000-00004B880000}"/>
    <cellStyle name="Normal 4 3 3 6 6 2" xfId="41534" xr:uid="{00000000-0005-0000-0000-00004C880000}"/>
    <cellStyle name="Normal 4 3 3 6 7" xfId="28100" xr:uid="{00000000-0005-0000-0000-00004D880000}"/>
    <cellStyle name="Normal 4 3 3 7" xfId="1411" xr:uid="{00000000-0005-0000-0000-00004E880000}"/>
    <cellStyle name="Normal 4 3 3 7 2" xfId="2529" xr:uid="{00000000-0005-0000-0000-00004F880000}"/>
    <cellStyle name="Normal 4 3 3 7 2 2" xfId="4766" xr:uid="{00000000-0005-0000-0000-000050880000}"/>
    <cellStyle name="Normal 4 3 3 7 2 2 2" xfId="13723" xr:uid="{00000000-0005-0000-0000-000051880000}"/>
    <cellStyle name="Normal 4 3 3 7 2 2 2 2" xfId="27157" xr:uid="{00000000-0005-0000-0000-000052880000}"/>
    <cellStyle name="Normal 4 3 3 7 2 2 2 2 2" xfId="54069" xr:uid="{00000000-0005-0000-0000-000053880000}"/>
    <cellStyle name="Normal 4 3 3 7 2 2 2 3" xfId="40635" xr:uid="{00000000-0005-0000-0000-000054880000}"/>
    <cellStyle name="Normal 4 3 3 7 2 2 3" xfId="9245" xr:uid="{00000000-0005-0000-0000-000055880000}"/>
    <cellStyle name="Normal 4 3 3 7 2 2 3 2" xfId="22679" xr:uid="{00000000-0005-0000-0000-000056880000}"/>
    <cellStyle name="Normal 4 3 3 7 2 2 3 2 2" xfId="49591" xr:uid="{00000000-0005-0000-0000-000057880000}"/>
    <cellStyle name="Normal 4 3 3 7 2 2 3 3" xfId="36157" xr:uid="{00000000-0005-0000-0000-000058880000}"/>
    <cellStyle name="Normal 4 3 3 7 2 2 4" xfId="18200" xr:uid="{00000000-0005-0000-0000-000059880000}"/>
    <cellStyle name="Normal 4 3 3 7 2 2 4 2" xfId="45112" xr:uid="{00000000-0005-0000-0000-00005A880000}"/>
    <cellStyle name="Normal 4 3 3 7 2 2 5" xfId="31678" xr:uid="{00000000-0005-0000-0000-00005B880000}"/>
    <cellStyle name="Normal 4 3 3 7 2 3" xfId="11486" xr:uid="{00000000-0005-0000-0000-00005C880000}"/>
    <cellStyle name="Normal 4 3 3 7 2 3 2" xfId="24920" xr:uid="{00000000-0005-0000-0000-00005D880000}"/>
    <cellStyle name="Normal 4 3 3 7 2 3 2 2" xfId="51832" xr:uid="{00000000-0005-0000-0000-00005E880000}"/>
    <cellStyle name="Normal 4 3 3 7 2 3 3" xfId="38398" xr:uid="{00000000-0005-0000-0000-00005F880000}"/>
    <cellStyle name="Normal 4 3 3 7 2 4" xfId="7008" xr:uid="{00000000-0005-0000-0000-000060880000}"/>
    <cellStyle name="Normal 4 3 3 7 2 4 2" xfId="20442" xr:uid="{00000000-0005-0000-0000-000061880000}"/>
    <cellStyle name="Normal 4 3 3 7 2 4 2 2" xfId="47354" xr:uid="{00000000-0005-0000-0000-000062880000}"/>
    <cellStyle name="Normal 4 3 3 7 2 4 3" xfId="33920" xr:uid="{00000000-0005-0000-0000-000063880000}"/>
    <cellStyle name="Normal 4 3 3 7 2 5" xfId="15963" xr:uid="{00000000-0005-0000-0000-000064880000}"/>
    <cellStyle name="Normal 4 3 3 7 2 5 2" xfId="42875" xr:uid="{00000000-0005-0000-0000-000065880000}"/>
    <cellStyle name="Normal 4 3 3 7 2 6" xfId="29441" xr:uid="{00000000-0005-0000-0000-000066880000}"/>
    <cellStyle name="Normal 4 3 3 7 3" xfId="3648" xr:uid="{00000000-0005-0000-0000-000067880000}"/>
    <cellStyle name="Normal 4 3 3 7 3 2" xfId="12605" xr:uid="{00000000-0005-0000-0000-000068880000}"/>
    <cellStyle name="Normal 4 3 3 7 3 2 2" xfId="26039" xr:uid="{00000000-0005-0000-0000-000069880000}"/>
    <cellStyle name="Normal 4 3 3 7 3 2 2 2" xfId="52951" xr:uid="{00000000-0005-0000-0000-00006A880000}"/>
    <cellStyle name="Normal 4 3 3 7 3 2 3" xfId="39517" xr:uid="{00000000-0005-0000-0000-00006B880000}"/>
    <cellStyle name="Normal 4 3 3 7 3 3" xfId="8127" xr:uid="{00000000-0005-0000-0000-00006C880000}"/>
    <cellStyle name="Normal 4 3 3 7 3 3 2" xfId="21561" xr:uid="{00000000-0005-0000-0000-00006D880000}"/>
    <cellStyle name="Normal 4 3 3 7 3 3 2 2" xfId="48473" xr:uid="{00000000-0005-0000-0000-00006E880000}"/>
    <cellStyle name="Normal 4 3 3 7 3 3 3" xfId="35039" xr:uid="{00000000-0005-0000-0000-00006F880000}"/>
    <cellStyle name="Normal 4 3 3 7 3 4" xfId="17082" xr:uid="{00000000-0005-0000-0000-000070880000}"/>
    <cellStyle name="Normal 4 3 3 7 3 4 2" xfId="43994" xr:uid="{00000000-0005-0000-0000-000071880000}"/>
    <cellStyle name="Normal 4 3 3 7 3 5" xfId="30560" xr:uid="{00000000-0005-0000-0000-000072880000}"/>
    <cellStyle name="Normal 4 3 3 7 4" xfId="10368" xr:uid="{00000000-0005-0000-0000-000073880000}"/>
    <cellStyle name="Normal 4 3 3 7 4 2" xfId="23802" xr:uid="{00000000-0005-0000-0000-000074880000}"/>
    <cellStyle name="Normal 4 3 3 7 4 2 2" xfId="50714" xr:uid="{00000000-0005-0000-0000-000075880000}"/>
    <cellStyle name="Normal 4 3 3 7 4 3" xfId="37280" xr:uid="{00000000-0005-0000-0000-000076880000}"/>
    <cellStyle name="Normal 4 3 3 7 5" xfId="5890" xr:uid="{00000000-0005-0000-0000-000077880000}"/>
    <cellStyle name="Normal 4 3 3 7 5 2" xfId="19324" xr:uid="{00000000-0005-0000-0000-000078880000}"/>
    <cellStyle name="Normal 4 3 3 7 5 2 2" xfId="46236" xr:uid="{00000000-0005-0000-0000-000079880000}"/>
    <cellStyle name="Normal 4 3 3 7 5 3" xfId="32802" xr:uid="{00000000-0005-0000-0000-00007A880000}"/>
    <cellStyle name="Normal 4 3 3 7 6" xfId="14845" xr:uid="{00000000-0005-0000-0000-00007B880000}"/>
    <cellStyle name="Normal 4 3 3 7 6 2" xfId="41757" xr:uid="{00000000-0005-0000-0000-00007C880000}"/>
    <cellStyle name="Normal 4 3 3 7 7" xfId="28323" xr:uid="{00000000-0005-0000-0000-00007D880000}"/>
    <cellStyle name="Normal 4 3 3 8" xfId="1859" xr:uid="{00000000-0005-0000-0000-00007E880000}"/>
    <cellStyle name="Normal 4 3 3 8 2" xfId="4096" xr:uid="{00000000-0005-0000-0000-00007F880000}"/>
    <cellStyle name="Normal 4 3 3 8 2 2" xfId="13053" xr:uid="{00000000-0005-0000-0000-000080880000}"/>
    <cellStyle name="Normal 4 3 3 8 2 2 2" xfId="26487" xr:uid="{00000000-0005-0000-0000-000081880000}"/>
    <cellStyle name="Normal 4 3 3 8 2 2 2 2" xfId="53399" xr:uid="{00000000-0005-0000-0000-000082880000}"/>
    <cellStyle name="Normal 4 3 3 8 2 2 3" xfId="39965" xr:uid="{00000000-0005-0000-0000-000083880000}"/>
    <cellStyle name="Normal 4 3 3 8 2 3" xfId="8575" xr:uid="{00000000-0005-0000-0000-000084880000}"/>
    <cellStyle name="Normal 4 3 3 8 2 3 2" xfId="22009" xr:uid="{00000000-0005-0000-0000-000085880000}"/>
    <cellStyle name="Normal 4 3 3 8 2 3 2 2" xfId="48921" xr:uid="{00000000-0005-0000-0000-000086880000}"/>
    <cellStyle name="Normal 4 3 3 8 2 3 3" xfId="35487" xr:uid="{00000000-0005-0000-0000-000087880000}"/>
    <cellStyle name="Normal 4 3 3 8 2 4" xfId="17530" xr:uid="{00000000-0005-0000-0000-000088880000}"/>
    <cellStyle name="Normal 4 3 3 8 2 4 2" xfId="44442" xr:uid="{00000000-0005-0000-0000-000089880000}"/>
    <cellStyle name="Normal 4 3 3 8 2 5" xfId="31008" xr:uid="{00000000-0005-0000-0000-00008A880000}"/>
    <cellStyle name="Normal 4 3 3 8 3" xfId="10816" xr:uid="{00000000-0005-0000-0000-00008B880000}"/>
    <cellStyle name="Normal 4 3 3 8 3 2" xfId="24250" xr:uid="{00000000-0005-0000-0000-00008C880000}"/>
    <cellStyle name="Normal 4 3 3 8 3 2 2" xfId="51162" xr:uid="{00000000-0005-0000-0000-00008D880000}"/>
    <cellStyle name="Normal 4 3 3 8 3 3" xfId="37728" xr:uid="{00000000-0005-0000-0000-00008E880000}"/>
    <cellStyle name="Normal 4 3 3 8 4" xfId="6338" xr:uid="{00000000-0005-0000-0000-00008F880000}"/>
    <cellStyle name="Normal 4 3 3 8 4 2" xfId="19772" xr:uid="{00000000-0005-0000-0000-000090880000}"/>
    <cellStyle name="Normal 4 3 3 8 4 2 2" xfId="46684" xr:uid="{00000000-0005-0000-0000-000091880000}"/>
    <cellStyle name="Normal 4 3 3 8 4 3" xfId="33250" xr:uid="{00000000-0005-0000-0000-000092880000}"/>
    <cellStyle name="Normal 4 3 3 8 5" xfId="15293" xr:uid="{00000000-0005-0000-0000-000093880000}"/>
    <cellStyle name="Normal 4 3 3 8 5 2" xfId="42205" xr:uid="{00000000-0005-0000-0000-000094880000}"/>
    <cellStyle name="Normal 4 3 3 8 6" xfId="28771" xr:uid="{00000000-0005-0000-0000-000095880000}"/>
    <cellStyle name="Normal 4 3 3 9" xfId="2978" xr:uid="{00000000-0005-0000-0000-000096880000}"/>
    <cellStyle name="Normal 4 3 3 9 2" xfId="11935" xr:uid="{00000000-0005-0000-0000-000097880000}"/>
    <cellStyle name="Normal 4 3 3 9 2 2" xfId="25369" xr:uid="{00000000-0005-0000-0000-000098880000}"/>
    <cellStyle name="Normal 4 3 3 9 2 2 2" xfId="52281" xr:uid="{00000000-0005-0000-0000-000099880000}"/>
    <cellStyle name="Normal 4 3 3 9 2 3" xfId="38847" xr:uid="{00000000-0005-0000-0000-00009A880000}"/>
    <cellStyle name="Normal 4 3 3 9 3" xfId="7457" xr:uid="{00000000-0005-0000-0000-00009B880000}"/>
    <cellStyle name="Normal 4 3 3 9 3 2" xfId="20891" xr:uid="{00000000-0005-0000-0000-00009C880000}"/>
    <cellStyle name="Normal 4 3 3 9 3 2 2" xfId="47803" xr:uid="{00000000-0005-0000-0000-00009D880000}"/>
    <cellStyle name="Normal 4 3 3 9 3 3" xfId="34369" xr:uid="{00000000-0005-0000-0000-00009E880000}"/>
    <cellStyle name="Normal 4 3 3 9 4" xfId="16412" xr:uid="{00000000-0005-0000-0000-00009F880000}"/>
    <cellStyle name="Normal 4 3 3 9 4 2" xfId="43324" xr:uid="{00000000-0005-0000-0000-0000A0880000}"/>
    <cellStyle name="Normal 4 3 3 9 5" xfId="29890" xr:uid="{00000000-0005-0000-0000-0000A1880000}"/>
    <cellStyle name="Normal 4 3 4" xfId="668" xr:uid="{00000000-0005-0000-0000-0000A2880000}"/>
    <cellStyle name="Normal 4 3 4 10" xfId="5200" xr:uid="{00000000-0005-0000-0000-0000A3880000}"/>
    <cellStyle name="Normal 4 3 4 10 2" xfId="18634" xr:uid="{00000000-0005-0000-0000-0000A4880000}"/>
    <cellStyle name="Normal 4 3 4 10 2 2" xfId="45546" xr:uid="{00000000-0005-0000-0000-0000A5880000}"/>
    <cellStyle name="Normal 4 3 4 10 3" xfId="32112" xr:uid="{00000000-0005-0000-0000-0000A6880000}"/>
    <cellStyle name="Normal 4 3 4 11" xfId="14155" xr:uid="{00000000-0005-0000-0000-0000A7880000}"/>
    <cellStyle name="Normal 4 3 4 11 2" xfId="41067" xr:uid="{00000000-0005-0000-0000-0000A8880000}"/>
    <cellStyle name="Normal 4 3 4 12" xfId="27633" xr:uid="{00000000-0005-0000-0000-0000A9880000}"/>
    <cellStyle name="Normal 4 3 4 2" xfId="819" xr:uid="{00000000-0005-0000-0000-0000AA880000}"/>
    <cellStyle name="Normal 4 3 4 2 10" xfId="27777" xr:uid="{00000000-0005-0000-0000-0000AB880000}"/>
    <cellStyle name="Normal 4 3 4 2 2" xfId="1087" xr:uid="{00000000-0005-0000-0000-0000AC880000}"/>
    <cellStyle name="Normal 4 3 4 2 2 2" xfId="1758" xr:uid="{00000000-0005-0000-0000-0000AD880000}"/>
    <cellStyle name="Normal 4 3 4 2 2 2 2" xfId="2876" xr:uid="{00000000-0005-0000-0000-0000AE880000}"/>
    <cellStyle name="Normal 4 3 4 2 2 2 2 2" xfId="5113" xr:uid="{00000000-0005-0000-0000-0000AF880000}"/>
    <cellStyle name="Normal 4 3 4 2 2 2 2 2 2" xfId="14070" xr:uid="{00000000-0005-0000-0000-0000B0880000}"/>
    <cellStyle name="Normal 4 3 4 2 2 2 2 2 2 2" xfId="27504" xr:uid="{00000000-0005-0000-0000-0000B1880000}"/>
    <cellStyle name="Normal 4 3 4 2 2 2 2 2 2 2 2" xfId="54416" xr:uid="{00000000-0005-0000-0000-0000B2880000}"/>
    <cellStyle name="Normal 4 3 4 2 2 2 2 2 2 3" xfId="40982" xr:uid="{00000000-0005-0000-0000-0000B3880000}"/>
    <cellStyle name="Normal 4 3 4 2 2 2 2 2 3" xfId="9592" xr:uid="{00000000-0005-0000-0000-0000B4880000}"/>
    <cellStyle name="Normal 4 3 4 2 2 2 2 2 3 2" xfId="23026" xr:uid="{00000000-0005-0000-0000-0000B5880000}"/>
    <cellStyle name="Normal 4 3 4 2 2 2 2 2 3 2 2" xfId="49938" xr:uid="{00000000-0005-0000-0000-0000B6880000}"/>
    <cellStyle name="Normal 4 3 4 2 2 2 2 2 3 3" xfId="36504" xr:uid="{00000000-0005-0000-0000-0000B7880000}"/>
    <cellStyle name="Normal 4 3 4 2 2 2 2 2 4" xfId="18547" xr:uid="{00000000-0005-0000-0000-0000B8880000}"/>
    <cellStyle name="Normal 4 3 4 2 2 2 2 2 4 2" xfId="45459" xr:uid="{00000000-0005-0000-0000-0000B9880000}"/>
    <cellStyle name="Normal 4 3 4 2 2 2 2 2 5" xfId="32025" xr:uid="{00000000-0005-0000-0000-0000BA880000}"/>
    <cellStyle name="Normal 4 3 4 2 2 2 2 3" xfId="11833" xr:uid="{00000000-0005-0000-0000-0000BB880000}"/>
    <cellStyle name="Normal 4 3 4 2 2 2 2 3 2" xfId="25267" xr:uid="{00000000-0005-0000-0000-0000BC880000}"/>
    <cellStyle name="Normal 4 3 4 2 2 2 2 3 2 2" xfId="52179" xr:uid="{00000000-0005-0000-0000-0000BD880000}"/>
    <cellStyle name="Normal 4 3 4 2 2 2 2 3 3" xfId="38745" xr:uid="{00000000-0005-0000-0000-0000BE880000}"/>
    <cellStyle name="Normal 4 3 4 2 2 2 2 4" xfId="7355" xr:uid="{00000000-0005-0000-0000-0000BF880000}"/>
    <cellStyle name="Normal 4 3 4 2 2 2 2 4 2" xfId="20789" xr:uid="{00000000-0005-0000-0000-0000C0880000}"/>
    <cellStyle name="Normal 4 3 4 2 2 2 2 4 2 2" xfId="47701" xr:uid="{00000000-0005-0000-0000-0000C1880000}"/>
    <cellStyle name="Normal 4 3 4 2 2 2 2 4 3" xfId="34267" xr:uid="{00000000-0005-0000-0000-0000C2880000}"/>
    <cellStyle name="Normal 4 3 4 2 2 2 2 5" xfId="16310" xr:uid="{00000000-0005-0000-0000-0000C3880000}"/>
    <cellStyle name="Normal 4 3 4 2 2 2 2 5 2" xfId="43222" xr:uid="{00000000-0005-0000-0000-0000C4880000}"/>
    <cellStyle name="Normal 4 3 4 2 2 2 2 6" xfId="29788" xr:uid="{00000000-0005-0000-0000-0000C5880000}"/>
    <cellStyle name="Normal 4 3 4 2 2 2 3" xfId="3995" xr:uid="{00000000-0005-0000-0000-0000C6880000}"/>
    <cellStyle name="Normal 4 3 4 2 2 2 3 2" xfId="12952" xr:uid="{00000000-0005-0000-0000-0000C7880000}"/>
    <cellStyle name="Normal 4 3 4 2 2 2 3 2 2" xfId="26386" xr:uid="{00000000-0005-0000-0000-0000C8880000}"/>
    <cellStyle name="Normal 4 3 4 2 2 2 3 2 2 2" xfId="53298" xr:uid="{00000000-0005-0000-0000-0000C9880000}"/>
    <cellStyle name="Normal 4 3 4 2 2 2 3 2 3" xfId="39864" xr:uid="{00000000-0005-0000-0000-0000CA880000}"/>
    <cellStyle name="Normal 4 3 4 2 2 2 3 3" xfId="8474" xr:uid="{00000000-0005-0000-0000-0000CB880000}"/>
    <cellStyle name="Normal 4 3 4 2 2 2 3 3 2" xfId="21908" xr:uid="{00000000-0005-0000-0000-0000CC880000}"/>
    <cellStyle name="Normal 4 3 4 2 2 2 3 3 2 2" xfId="48820" xr:uid="{00000000-0005-0000-0000-0000CD880000}"/>
    <cellStyle name="Normal 4 3 4 2 2 2 3 3 3" xfId="35386" xr:uid="{00000000-0005-0000-0000-0000CE880000}"/>
    <cellStyle name="Normal 4 3 4 2 2 2 3 4" xfId="17429" xr:uid="{00000000-0005-0000-0000-0000CF880000}"/>
    <cellStyle name="Normal 4 3 4 2 2 2 3 4 2" xfId="44341" xr:uid="{00000000-0005-0000-0000-0000D0880000}"/>
    <cellStyle name="Normal 4 3 4 2 2 2 3 5" xfId="30907" xr:uid="{00000000-0005-0000-0000-0000D1880000}"/>
    <cellStyle name="Normal 4 3 4 2 2 2 4" xfId="10715" xr:uid="{00000000-0005-0000-0000-0000D2880000}"/>
    <cellStyle name="Normal 4 3 4 2 2 2 4 2" xfId="24149" xr:uid="{00000000-0005-0000-0000-0000D3880000}"/>
    <cellStyle name="Normal 4 3 4 2 2 2 4 2 2" xfId="51061" xr:uid="{00000000-0005-0000-0000-0000D4880000}"/>
    <cellStyle name="Normal 4 3 4 2 2 2 4 3" xfId="37627" xr:uid="{00000000-0005-0000-0000-0000D5880000}"/>
    <cellStyle name="Normal 4 3 4 2 2 2 5" xfId="6237" xr:uid="{00000000-0005-0000-0000-0000D6880000}"/>
    <cellStyle name="Normal 4 3 4 2 2 2 5 2" xfId="19671" xr:uid="{00000000-0005-0000-0000-0000D7880000}"/>
    <cellStyle name="Normal 4 3 4 2 2 2 5 2 2" xfId="46583" xr:uid="{00000000-0005-0000-0000-0000D8880000}"/>
    <cellStyle name="Normal 4 3 4 2 2 2 5 3" xfId="33149" xr:uid="{00000000-0005-0000-0000-0000D9880000}"/>
    <cellStyle name="Normal 4 3 4 2 2 2 6" xfId="15192" xr:uid="{00000000-0005-0000-0000-0000DA880000}"/>
    <cellStyle name="Normal 4 3 4 2 2 2 6 2" xfId="42104" xr:uid="{00000000-0005-0000-0000-0000DB880000}"/>
    <cellStyle name="Normal 4 3 4 2 2 2 7" xfId="28670" xr:uid="{00000000-0005-0000-0000-0000DC880000}"/>
    <cellStyle name="Normal 4 3 4 2 2 3" xfId="2206" xr:uid="{00000000-0005-0000-0000-0000DD880000}"/>
    <cellStyle name="Normal 4 3 4 2 2 3 2" xfId="4443" xr:uid="{00000000-0005-0000-0000-0000DE880000}"/>
    <cellStyle name="Normal 4 3 4 2 2 3 2 2" xfId="13400" xr:uid="{00000000-0005-0000-0000-0000DF880000}"/>
    <cellStyle name="Normal 4 3 4 2 2 3 2 2 2" xfId="26834" xr:uid="{00000000-0005-0000-0000-0000E0880000}"/>
    <cellStyle name="Normal 4 3 4 2 2 3 2 2 2 2" xfId="53746" xr:uid="{00000000-0005-0000-0000-0000E1880000}"/>
    <cellStyle name="Normal 4 3 4 2 2 3 2 2 3" xfId="40312" xr:uid="{00000000-0005-0000-0000-0000E2880000}"/>
    <cellStyle name="Normal 4 3 4 2 2 3 2 3" xfId="8922" xr:uid="{00000000-0005-0000-0000-0000E3880000}"/>
    <cellStyle name="Normal 4 3 4 2 2 3 2 3 2" xfId="22356" xr:uid="{00000000-0005-0000-0000-0000E4880000}"/>
    <cellStyle name="Normal 4 3 4 2 2 3 2 3 2 2" xfId="49268" xr:uid="{00000000-0005-0000-0000-0000E5880000}"/>
    <cellStyle name="Normal 4 3 4 2 2 3 2 3 3" xfId="35834" xr:uid="{00000000-0005-0000-0000-0000E6880000}"/>
    <cellStyle name="Normal 4 3 4 2 2 3 2 4" xfId="17877" xr:uid="{00000000-0005-0000-0000-0000E7880000}"/>
    <cellStyle name="Normal 4 3 4 2 2 3 2 4 2" xfId="44789" xr:uid="{00000000-0005-0000-0000-0000E8880000}"/>
    <cellStyle name="Normal 4 3 4 2 2 3 2 5" xfId="31355" xr:uid="{00000000-0005-0000-0000-0000E9880000}"/>
    <cellStyle name="Normal 4 3 4 2 2 3 3" xfId="11163" xr:uid="{00000000-0005-0000-0000-0000EA880000}"/>
    <cellStyle name="Normal 4 3 4 2 2 3 3 2" xfId="24597" xr:uid="{00000000-0005-0000-0000-0000EB880000}"/>
    <cellStyle name="Normal 4 3 4 2 2 3 3 2 2" xfId="51509" xr:uid="{00000000-0005-0000-0000-0000EC880000}"/>
    <cellStyle name="Normal 4 3 4 2 2 3 3 3" xfId="38075" xr:uid="{00000000-0005-0000-0000-0000ED880000}"/>
    <cellStyle name="Normal 4 3 4 2 2 3 4" xfId="6685" xr:uid="{00000000-0005-0000-0000-0000EE880000}"/>
    <cellStyle name="Normal 4 3 4 2 2 3 4 2" xfId="20119" xr:uid="{00000000-0005-0000-0000-0000EF880000}"/>
    <cellStyle name="Normal 4 3 4 2 2 3 4 2 2" xfId="47031" xr:uid="{00000000-0005-0000-0000-0000F0880000}"/>
    <cellStyle name="Normal 4 3 4 2 2 3 4 3" xfId="33597" xr:uid="{00000000-0005-0000-0000-0000F1880000}"/>
    <cellStyle name="Normal 4 3 4 2 2 3 5" xfId="15640" xr:uid="{00000000-0005-0000-0000-0000F2880000}"/>
    <cellStyle name="Normal 4 3 4 2 2 3 5 2" xfId="42552" xr:uid="{00000000-0005-0000-0000-0000F3880000}"/>
    <cellStyle name="Normal 4 3 4 2 2 3 6" xfId="29118" xr:uid="{00000000-0005-0000-0000-0000F4880000}"/>
    <cellStyle name="Normal 4 3 4 2 2 4" xfId="3325" xr:uid="{00000000-0005-0000-0000-0000F5880000}"/>
    <cellStyle name="Normal 4 3 4 2 2 4 2" xfId="12282" xr:uid="{00000000-0005-0000-0000-0000F6880000}"/>
    <cellStyle name="Normal 4 3 4 2 2 4 2 2" xfId="25716" xr:uid="{00000000-0005-0000-0000-0000F7880000}"/>
    <cellStyle name="Normal 4 3 4 2 2 4 2 2 2" xfId="52628" xr:uid="{00000000-0005-0000-0000-0000F8880000}"/>
    <cellStyle name="Normal 4 3 4 2 2 4 2 3" xfId="39194" xr:uid="{00000000-0005-0000-0000-0000F9880000}"/>
    <cellStyle name="Normal 4 3 4 2 2 4 3" xfId="7804" xr:uid="{00000000-0005-0000-0000-0000FA880000}"/>
    <cellStyle name="Normal 4 3 4 2 2 4 3 2" xfId="21238" xr:uid="{00000000-0005-0000-0000-0000FB880000}"/>
    <cellStyle name="Normal 4 3 4 2 2 4 3 2 2" xfId="48150" xr:uid="{00000000-0005-0000-0000-0000FC880000}"/>
    <cellStyle name="Normal 4 3 4 2 2 4 3 3" xfId="34716" xr:uid="{00000000-0005-0000-0000-0000FD880000}"/>
    <cellStyle name="Normal 4 3 4 2 2 4 4" xfId="16759" xr:uid="{00000000-0005-0000-0000-0000FE880000}"/>
    <cellStyle name="Normal 4 3 4 2 2 4 4 2" xfId="43671" xr:uid="{00000000-0005-0000-0000-0000FF880000}"/>
    <cellStyle name="Normal 4 3 4 2 2 4 5" xfId="30237" xr:uid="{00000000-0005-0000-0000-000000890000}"/>
    <cellStyle name="Normal 4 3 4 2 2 5" xfId="10045" xr:uid="{00000000-0005-0000-0000-000001890000}"/>
    <cellStyle name="Normal 4 3 4 2 2 5 2" xfId="23479" xr:uid="{00000000-0005-0000-0000-000002890000}"/>
    <cellStyle name="Normal 4 3 4 2 2 5 2 2" xfId="50391" xr:uid="{00000000-0005-0000-0000-000003890000}"/>
    <cellStyle name="Normal 4 3 4 2 2 5 3" xfId="36957" xr:uid="{00000000-0005-0000-0000-000004890000}"/>
    <cellStyle name="Normal 4 3 4 2 2 6" xfId="5567" xr:uid="{00000000-0005-0000-0000-000005890000}"/>
    <cellStyle name="Normal 4 3 4 2 2 6 2" xfId="19001" xr:uid="{00000000-0005-0000-0000-000006890000}"/>
    <cellStyle name="Normal 4 3 4 2 2 6 2 2" xfId="45913" xr:uid="{00000000-0005-0000-0000-000007890000}"/>
    <cellStyle name="Normal 4 3 4 2 2 6 3" xfId="32479" xr:uid="{00000000-0005-0000-0000-000008890000}"/>
    <cellStyle name="Normal 4 3 4 2 2 7" xfId="14522" xr:uid="{00000000-0005-0000-0000-000009890000}"/>
    <cellStyle name="Normal 4 3 4 2 2 7 2" xfId="41434" xr:uid="{00000000-0005-0000-0000-00000A890000}"/>
    <cellStyle name="Normal 4 3 4 2 2 8" xfId="28000" xr:uid="{00000000-0005-0000-0000-00000B890000}"/>
    <cellStyle name="Normal 4 3 4 2 3" xfId="1312" xr:uid="{00000000-0005-0000-0000-00000C890000}"/>
    <cellStyle name="Normal 4 3 4 2 3 2" xfId="2430" xr:uid="{00000000-0005-0000-0000-00000D890000}"/>
    <cellStyle name="Normal 4 3 4 2 3 2 2" xfId="4667" xr:uid="{00000000-0005-0000-0000-00000E890000}"/>
    <cellStyle name="Normal 4 3 4 2 3 2 2 2" xfId="13624" xr:uid="{00000000-0005-0000-0000-00000F890000}"/>
    <cellStyle name="Normal 4 3 4 2 3 2 2 2 2" xfId="27058" xr:uid="{00000000-0005-0000-0000-000010890000}"/>
    <cellStyle name="Normal 4 3 4 2 3 2 2 2 2 2" xfId="53970" xr:uid="{00000000-0005-0000-0000-000011890000}"/>
    <cellStyle name="Normal 4 3 4 2 3 2 2 2 3" xfId="40536" xr:uid="{00000000-0005-0000-0000-000012890000}"/>
    <cellStyle name="Normal 4 3 4 2 3 2 2 3" xfId="9146" xr:uid="{00000000-0005-0000-0000-000013890000}"/>
    <cellStyle name="Normal 4 3 4 2 3 2 2 3 2" xfId="22580" xr:uid="{00000000-0005-0000-0000-000014890000}"/>
    <cellStyle name="Normal 4 3 4 2 3 2 2 3 2 2" xfId="49492" xr:uid="{00000000-0005-0000-0000-000015890000}"/>
    <cellStyle name="Normal 4 3 4 2 3 2 2 3 3" xfId="36058" xr:uid="{00000000-0005-0000-0000-000016890000}"/>
    <cellStyle name="Normal 4 3 4 2 3 2 2 4" xfId="18101" xr:uid="{00000000-0005-0000-0000-000017890000}"/>
    <cellStyle name="Normal 4 3 4 2 3 2 2 4 2" xfId="45013" xr:uid="{00000000-0005-0000-0000-000018890000}"/>
    <cellStyle name="Normal 4 3 4 2 3 2 2 5" xfId="31579" xr:uid="{00000000-0005-0000-0000-000019890000}"/>
    <cellStyle name="Normal 4 3 4 2 3 2 3" xfId="11387" xr:uid="{00000000-0005-0000-0000-00001A890000}"/>
    <cellStyle name="Normal 4 3 4 2 3 2 3 2" xfId="24821" xr:uid="{00000000-0005-0000-0000-00001B890000}"/>
    <cellStyle name="Normal 4 3 4 2 3 2 3 2 2" xfId="51733" xr:uid="{00000000-0005-0000-0000-00001C890000}"/>
    <cellStyle name="Normal 4 3 4 2 3 2 3 3" xfId="38299" xr:uid="{00000000-0005-0000-0000-00001D890000}"/>
    <cellStyle name="Normal 4 3 4 2 3 2 4" xfId="6909" xr:uid="{00000000-0005-0000-0000-00001E890000}"/>
    <cellStyle name="Normal 4 3 4 2 3 2 4 2" xfId="20343" xr:uid="{00000000-0005-0000-0000-00001F890000}"/>
    <cellStyle name="Normal 4 3 4 2 3 2 4 2 2" xfId="47255" xr:uid="{00000000-0005-0000-0000-000020890000}"/>
    <cellStyle name="Normal 4 3 4 2 3 2 4 3" xfId="33821" xr:uid="{00000000-0005-0000-0000-000021890000}"/>
    <cellStyle name="Normal 4 3 4 2 3 2 5" xfId="15864" xr:uid="{00000000-0005-0000-0000-000022890000}"/>
    <cellStyle name="Normal 4 3 4 2 3 2 5 2" xfId="42776" xr:uid="{00000000-0005-0000-0000-000023890000}"/>
    <cellStyle name="Normal 4 3 4 2 3 2 6" xfId="29342" xr:uid="{00000000-0005-0000-0000-000024890000}"/>
    <cellStyle name="Normal 4 3 4 2 3 3" xfId="3549" xr:uid="{00000000-0005-0000-0000-000025890000}"/>
    <cellStyle name="Normal 4 3 4 2 3 3 2" xfId="12506" xr:uid="{00000000-0005-0000-0000-000026890000}"/>
    <cellStyle name="Normal 4 3 4 2 3 3 2 2" xfId="25940" xr:uid="{00000000-0005-0000-0000-000027890000}"/>
    <cellStyle name="Normal 4 3 4 2 3 3 2 2 2" xfId="52852" xr:uid="{00000000-0005-0000-0000-000028890000}"/>
    <cellStyle name="Normal 4 3 4 2 3 3 2 3" xfId="39418" xr:uid="{00000000-0005-0000-0000-000029890000}"/>
    <cellStyle name="Normal 4 3 4 2 3 3 3" xfId="8028" xr:uid="{00000000-0005-0000-0000-00002A890000}"/>
    <cellStyle name="Normal 4 3 4 2 3 3 3 2" xfId="21462" xr:uid="{00000000-0005-0000-0000-00002B890000}"/>
    <cellStyle name="Normal 4 3 4 2 3 3 3 2 2" xfId="48374" xr:uid="{00000000-0005-0000-0000-00002C890000}"/>
    <cellStyle name="Normal 4 3 4 2 3 3 3 3" xfId="34940" xr:uid="{00000000-0005-0000-0000-00002D890000}"/>
    <cellStyle name="Normal 4 3 4 2 3 3 4" xfId="16983" xr:uid="{00000000-0005-0000-0000-00002E890000}"/>
    <cellStyle name="Normal 4 3 4 2 3 3 4 2" xfId="43895" xr:uid="{00000000-0005-0000-0000-00002F890000}"/>
    <cellStyle name="Normal 4 3 4 2 3 3 5" xfId="30461" xr:uid="{00000000-0005-0000-0000-000030890000}"/>
    <cellStyle name="Normal 4 3 4 2 3 4" xfId="10269" xr:uid="{00000000-0005-0000-0000-000031890000}"/>
    <cellStyle name="Normal 4 3 4 2 3 4 2" xfId="23703" xr:uid="{00000000-0005-0000-0000-000032890000}"/>
    <cellStyle name="Normal 4 3 4 2 3 4 2 2" xfId="50615" xr:uid="{00000000-0005-0000-0000-000033890000}"/>
    <cellStyle name="Normal 4 3 4 2 3 4 3" xfId="37181" xr:uid="{00000000-0005-0000-0000-000034890000}"/>
    <cellStyle name="Normal 4 3 4 2 3 5" xfId="5791" xr:uid="{00000000-0005-0000-0000-000035890000}"/>
    <cellStyle name="Normal 4 3 4 2 3 5 2" xfId="19225" xr:uid="{00000000-0005-0000-0000-000036890000}"/>
    <cellStyle name="Normal 4 3 4 2 3 5 2 2" xfId="46137" xr:uid="{00000000-0005-0000-0000-000037890000}"/>
    <cellStyle name="Normal 4 3 4 2 3 5 3" xfId="32703" xr:uid="{00000000-0005-0000-0000-000038890000}"/>
    <cellStyle name="Normal 4 3 4 2 3 6" xfId="14746" xr:uid="{00000000-0005-0000-0000-000039890000}"/>
    <cellStyle name="Normal 4 3 4 2 3 6 2" xfId="41658" xr:uid="{00000000-0005-0000-0000-00003A890000}"/>
    <cellStyle name="Normal 4 3 4 2 3 7" xfId="28224" xr:uid="{00000000-0005-0000-0000-00003B890000}"/>
    <cellStyle name="Normal 4 3 4 2 4" xfId="1535" xr:uid="{00000000-0005-0000-0000-00003C890000}"/>
    <cellStyle name="Normal 4 3 4 2 4 2" xfId="2653" xr:uid="{00000000-0005-0000-0000-00003D890000}"/>
    <cellStyle name="Normal 4 3 4 2 4 2 2" xfId="4890" xr:uid="{00000000-0005-0000-0000-00003E890000}"/>
    <cellStyle name="Normal 4 3 4 2 4 2 2 2" xfId="13847" xr:uid="{00000000-0005-0000-0000-00003F890000}"/>
    <cellStyle name="Normal 4 3 4 2 4 2 2 2 2" xfId="27281" xr:uid="{00000000-0005-0000-0000-000040890000}"/>
    <cellStyle name="Normal 4 3 4 2 4 2 2 2 2 2" xfId="54193" xr:uid="{00000000-0005-0000-0000-000041890000}"/>
    <cellStyle name="Normal 4 3 4 2 4 2 2 2 3" xfId="40759" xr:uid="{00000000-0005-0000-0000-000042890000}"/>
    <cellStyle name="Normal 4 3 4 2 4 2 2 3" xfId="9369" xr:uid="{00000000-0005-0000-0000-000043890000}"/>
    <cellStyle name="Normal 4 3 4 2 4 2 2 3 2" xfId="22803" xr:uid="{00000000-0005-0000-0000-000044890000}"/>
    <cellStyle name="Normal 4 3 4 2 4 2 2 3 2 2" xfId="49715" xr:uid="{00000000-0005-0000-0000-000045890000}"/>
    <cellStyle name="Normal 4 3 4 2 4 2 2 3 3" xfId="36281" xr:uid="{00000000-0005-0000-0000-000046890000}"/>
    <cellStyle name="Normal 4 3 4 2 4 2 2 4" xfId="18324" xr:uid="{00000000-0005-0000-0000-000047890000}"/>
    <cellStyle name="Normal 4 3 4 2 4 2 2 4 2" xfId="45236" xr:uid="{00000000-0005-0000-0000-000048890000}"/>
    <cellStyle name="Normal 4 3 4 2 4 2 2 5" xfId="31802" xr:uid="{00000000-0005-0000-0000-000049890000}"/>
    <cellStyle name="Normal 4 3 4 2 4 2 3" xfId="11610" xr:uid="{00000000-0005-0000-0000-00004A890000}"/>
    <cellStyle name="Normal 4 3 4 2 4 2 3 2" xfId="25044" xr:uid="{00000000-0005-0000-0000-00004B890000}"/>
    <cellStyle name="Normal 4 3 4 2 4 2 3 2 2" xfId="51956" xr:uid="{00000000-0005-0000-0000-00004C890000}"/>
    <cellStyle name="Normal 4 3 4 2 4 2 3 3" xfId="38522" xr:uid="{00000000-0005-0000-0000-00004D890000}"/>
    <cellStyle name="Normal 4 3 4 2 4 2 4" xfId="7132" xr:uid="{00000000-0005-0000-0000-00004E890000}"/>
    <cellStyle name="Normal 4 3 4 2 4 2 4 2" xfId="20566" xr:uid="{00000000-0005-0000-0000-00004F890000}"/>
    <cellStyle name="Normal 4 3 4 2 4 2 4 2 2" xfId="47478" xr:uid="{00000000-0005-0000-0000-000050890000}"/>
    <cellStyle name="Normal 4 3 4 2 4 2 4 3" xfId="34044" xr:uid="{00000000-0005-0000-0000-000051890000}"/>
    <cellStyle name="Normal 4 3 4 2 4 2 5" xfId="16087" xr:uid="{00000000-0005-0000-0000-000052890000}"/>
    <cellStyle name="Normal 4 3 4 2 4 2 5 2" xfId="42999" xr:uid="{00000000-0005-0000-0000-000053890000}"/>
    <cellStyle name="Normal 4 3 4 2 4 2 6" xfId="29565" xr:uid="{00000000-0005-0000-0000-000054890000}"/>
    <cellStyle name="Normal 4 3 4 2 4 3" xfId="3772" xr:uid="{00000000-0005-0000-0000-000055890000}"/>
    <cellStyle name="Normal 4 3 4 2 4 3 2" xfId="12729" xr:uid="{00000000-0005-0000-0000-000056890000}"/>
    <cellStyle name="Normal 4 3 4 2 4 3 2 2" xfId="26163" xr:uid="{00000000-0005-0000-0000-000057890000}"/>
    <cellStyle name="Normal 4 3 4 2 4 3 2 2 2" xfId="53075" xr:uid="{00000000-0005-0000-0000-000058890000}"/>
    <cellStyle name="Normal 4 3 4 2 4 3 2 3" xfId="39641" xr:uid="{00000000-0005-0000-0000-000059890000}"/>
    <cellStyle name="Normal 4 3 4 2 4 3 3" xfId="8251" xr:uid="{00000000-0005-0000-0000-00005A890000}"/>
    <cellStyle name="Normal 4 3 4 2 4 3 3 2" xfId="21685" xr:uid="{00000000-0005-0000-0000-00005B890000}"/>
    <cellStyle name="Normal 4 3 4 2 4 3 3 2 2" xfId="48597" xr:uid="{00000000-0005-0000-0000-00005C890000}"/>
    <cellStyle name="Normal 4 3 4 2 4 3 3 3" xfId="35163" xr:uid="{00000000-0005-0000-0000-00005D890000}"/>
    <cellStyle name="Normal 4 3 4 2 4 3 4" xfId="17206" xr:uid="{00000000-0005-0000-0000-00005E890000}"/>
    <cellStyle name="Normal 4 3 4 2 4 3 4 2" xfId="44118" xr:uid="{00000000-0005-0000-0000-00005F890000}"/>
    <cellStyle name="Normal 4 3 4 2 4 3 5" xfId="30684" xr:uid="{00000000-0005-0000-0000-000060890000}"/>
    <cellStyle name="Normal 4 3 4 2 4 4" xfId="10492" xr:uid="{00000000-0005-0000-0000-000061890000}"/>
    <cellStyle name="Normal 4 3 4 2 4 4 2" xfId="23926" xr:uid="{00000000-0005-0000-0000-000062890000}"/>
    <cellStyle name="Normal 4 3 4 2 4 4 2 2" xfId="50838" xr:uid="{00000000-0005-0000-0000-000063890000}"/>
    <cellStyle name="Normal 4 3 4 2 4 4 3" xfId="37404" xr:uid="{00000000-0005-0000-0000-000064890000}"/>
    <cellStyle name="Normal 4 3 4 2 4 5" xfId="6014" xr:uid="{00000000-0005-0000-0000-000065890000}"/>
    <cellStyle name="Normal 4 3 4 2 4 5 2" xfId="19448" xr:uid="{00000000-0005-0000-0000-000066890000}"/>
    <cellStyle name="Normal 4 3 4 2 4 5 2 2" xfId="46360" xr:uid="{00000000-0005-0000-0000-000067890000}"/>
    <cellStyle name="Normal 4 3 4 2 4 5 3" xfId="32926" xr:uid="{00000000-0005-0000-0000-000068890000}"/>
    <cellStyle name="Normal 4 3 4 2 4 6" xfId="14969" xr:uid="{00000000-0005-0000-0000-000069890000}"/>
    <cellStyle name="Normal 4 3 4 2 4 6 2" xfId="41881" xr:uid="{00000000-0005-0000-0000-00006A890000}"/>
    <cellStyle name="Normal 4 3 4 2 4 7" xfId="28447" xr:uid="{00000000-0005-0000-0000-00006B890000}"/>
    <cellStyle name="Normal 4 3 4 2 5" xfId="1983" xr:uid="{00000000-0005-0000-0000-00006C890000}"/>
    <cellStyle name="Normal 4 3 4 2 5 2" xfId="4220" xr:uid="{00000000-0005-0000-0000-00006D890000}"/>
    <cellStyle name="Normal 4 3 4 2 5 2 2" xfId="13177" xr:uid="{00000000-0005-0000-0000-00006E890000}"/>
    <cellStyle name="Normal 4 3 4 2 5 2 2 2" xfId="26611" xr:uid="{00000000-0005-0000-0000-00006F890000}"/>
    <cellStyle name="Normal 4 3 4 2 5 2 2 2 2" xfId="53523" xr:uid="{00000000-0005-0000-0000-000070890000}"/>
    <cellStyle name="Normal 4 3 4 2 5 2 2 3" xfId="40089" xr:uid="{00000000-0005-0000-0000-000071890000}"/>
    <cellStyle name="Normal 4 3 4 2 5 2 3" xfId="8699" xr:uid="{00000000-0005-0000-0000-000072890000}"/>
    <cellStyle name="Normal 4 3 4 2 5 2 3 2" xfId="22133" xr:uid="{00000000-0005-0000-0000-000073890000}"/>
    <cellStyle name="Normal 4 3 4 2 5 2 3 2 2" xfId="49045" xr:uid="{00000000-0005-0000-0000-000074890000}"/>
    <cellStyle name="Normal 4 3 4 2 5 2 3 3" xfId="35611" xr:uid="{00000000-0005-0000-0000-000075890000}"/>
    <cellStyle name="Normal 4 3 4 2 5 2 4" xfId="17654" xr:uid="{00000000-0005-0000-0000-000076890000}"/>
    <cellStyle name="Normal 4 3 4 2 5 2 4 2" xfId="44566" xr:uid="{00000000-0005-0000-0000-000077890000}"/>
    <cellStyle name="Normal 4 3 4 2 5 2 5" xfId="31132" xr:uid="{00000000-0005-0000-0000-000078890000}"/>
    <cellStyle name="Normal 4 3 4 2 5 3" xfId="10940" xr:uid="{00000000-0005-0000-0000-000079890000}"/>
    <cellStyle name="Normal 4 3 4 2 5 3 2" xfId="24374" xr:uid="{00000000-0005-0000-0000-00007A890000}"/>
    <cellStyle name="Normal 4 3 4 2 5 3 2 2" xfId="51286" xr:uid="{00000000-0005-0000-0000-00007B890000}"/>
    <cellStyle name="Normal 4 3 4 2 5 3 3" xfId="37852" xr:uid="{00000000-0005-0000-0000-00007C890000}"/>
    <cellStyle name="Normal 4 3 4 2 5 4" xfId="6462" xr:uid="{00000000-0005-0000-0000-00007D890000}"/>
    <cellStyle name="Normal 4 3 4 2 5 4 2" xfId="19896" xr:uid="{00000000-0005-0000-0000-00007E890000}"/>
    <cellStyle name="Normal 4 3 4 2 5 4 2 2" xfId="46808" xr:uid="{00000000-0005-0000-0000-00007F890000}"/>
    <cellStyle name="Normal 4 3 4 2 5 4 3" xfId="33374" xr:uid="{00000000-0005-0000-0000-000080890000}"/>
    <cellStyle name="Normal 4 3 4 2 5 5" xfId="15417" xr:uid="{00000000-0005-0000-0000-000081890000}"/>
    <cellStyle name="Normal 4 3 4 2 5 5 2" xfId="42329" xr:uid="{00000000-0005-0000-0000-000082890000}"/>
    <cellStyle name="Normal 4 3 4 2 5 6" xfId="28895" xr:uid="{00000000-0005-0000-0000-000083890000}"/>
    <cellStyle name="Normal 4 3 4 2 6" xfId="3102" xr:uid="{00000000-0005-0000-0000-000084890000}"/>
    <cellStyle name="Normal 4 3 4 2 6 2" xfId="12059" xr:uid="{00000000-0005-0000-0000-000085890000}"/>
    <cellStyle name="Normal 4 3 4 2 6 2 2" xfId="25493" xr:uid="{00000000-0005-0000-0000-000086890000}"/>
    <cellStyle name="Normal 4 3 4 2 6 2 2 2" xfId="52405" xr:uid="{00000000-0005-0000-0000-000087890000}"/>
    <cellStyle name="Normal 4 3 4 2 6 2 3" xfId="38971" xr:uid="{00000000-0005-0000-0000-000088890000}"/>
    <cellStyle name="Normal 4 3 4 2 6 3" xfId="7581" xr:uid="{00000000-0005-0000-0000-000089890000}"/>
    <cellStyle name="Normal 4 3 4 2 6 3 2" xfId="21015" xr:uid="{00000000-0005-0000-0000-00008A890000}"/>
    <cellStyle name="Normal 4 3 4 2 6 3 2 2" xfId="47927" xr:uid="{00000000-0005-0000-0000-00008B890000}"/>
    <cellStyle name="Normal 4 3 4 2 6 3 3" xfId="34493" xr:uid="{00000000-0005-0000-0000-00008C890000}"/>
    <cellStyle name="Normal 4 3 4 2 6 4" xfId="16536" xr:uid="{00000000-0005-0000-0000-00008D890000}"/>
    <cellStyle name="Normal 4 3 4 2 6 4 2" xfId="43448" xr:uid="{00000000-0005-0000-0000-00008E890000}"/>
    <cellStyle name="Normal 4 3 4 2 6 5" xfId="30014" xr:uid="{00000000-0005-0000-0000-00008F890000}"/>
    <cellStyle name="Normal 4 3 4 2 7" xfId="9822" xr:uid="{00000000-0005-0000-0000-000090890000}"/>
    <cellStyle name="Normal 4 3 4 2 7 2" xfId="23256" xr:uid="{00000000-0005-0000-0000-000091890000}"/>
    <cellStyle name="Normal 4 3 4 2 7 2 2" xfId="50168" xr:uid="{00000000-0005-0000-0000-000092890000}"/>
    <cellStyle name="Normal 4 3 4 2 7 3" xfId="36734" xr:uid="{00000000-0005-0000-0000-000093890000}"/>
    <cellStyle name="Normal 4 3 4 2 8" xfId="5344" xr:uid="{00000000-0005-0000-0000-000094890000}"/>
    <cellStyle name="Normal 4 3 4 2 8 2" xfId="18778" xr:uid="{00000000-0005-0000-0000-000095890000}"/>
    <cellStyle name="Normal 4 3 4 2 8 2 2" xfId="45690" xr:uid="{00000000-0005-0000-0000-000096890000}"/>
    <cellStyle name="Normal 4 3 4 2 8 3" xfId="32256" xr:uid="{00000000-0005-0000-0000-000097890000}"/>
    <cellStyle name="Normal 4 3 4 2 9" xfId="14299" xr:uid="{00000000-0005-0000-0000-000098890000}"/>
    <cellStyle name="Normal 4 3 4 2 9 2" xfId="41211" xr:uid="{00000000-0005-0000-0000-000099890000}"/>
    <cellStyle name="Normal 4 3 4 3" xfId="747" xr:uid="{00000000-0005-0000-0000-00009A890000}"/>
    <cellStyle name="Normal 4 3 4 3 10" xfId="27705" xr:uid="{00000000-0005-0000-0000-00009B890000}"/>
    <cellStyle name="Normal 4 3 4 3 2" xfId="1015" xr:uid="{00000000-0005-0000-0000-00009C890000}"/>
    <cellStyle name="Normal 4 3 4 3 2 2" xfId="1686" xr:uid="{00000000-0005-0000-0000-00009D890000}"/>
    <cellStyle name="Normal 4 3 4 3 2 2 2" xfId="2804" xr:uid="{00000000-0005-0000-0000-00009E890000}"/>
    <cellStyle name="Normal 4 3 4 3 2 2 2 2" xfId="5041" xr:uid="{00000000-0005-0000-0000-00009F890000}"/>
    <cellStyle name="Normal 4 3 4 3 2 2 2 2 2" xfId="13998" xr:uid="{00000000-0005-0000-0000-0000A0890000}"/>
    <cellStyle name="Normal 4 3 4 3 2 2 2 2 2 2" xfId="27432" xr:uid="{00000000-0005-0000-0000-0000A1890000}"/>
    <cellStyle name="Normal 4 3 4 3 2 2 2 2 2 2 2" xfId="54344" xr:uid="{00000000-0005-0000-0000-0000A2890000}"/>
    <cellStyle name="Normal 4 3 4 3 2 2 2 2 2 3" xfId="40910" xr:uid="{00000000-0005-0000-0000-0000A3890000}"/>
    <cellStyle name="Normal 4 3 4 3 2 2 2 2 3" xfId="9520" xr:uid="{00000000-0005-0000-0000-0000A4890000}"/>
    <cellStyle name="Normal 4 3 4 3 2 2 2 2 3 2" xfId="22954" xr:uid="{00000000-0005-0000-0000-0000A5890000}"/>
    <cellStyle name="Normal 4 3 4 3 2 2 2 2 3 2 2" xfId="49866" xr:uid="{00000000-0005-0000-0000-0000A6890000}"/>
    <cellStyle name="Normal 4 3 4 3 2 2 2 2 3 3" xfId="36432" xr:uid="{00000000-0005-0000-0000-0000A7890000}"/>
    <cellStyle name="Normal 4 3 4 3 2 2 2 2 4" xfId="18475" xr:uid="{00000000-0005-0000-0000-0000A8890000}"/>
    <cellStyle name="Normal 4 3 4 3 2 2 2 2 4 2" xfId="45387" xr:uid="{00000000-0005-0000-0000-0000A9890000}"/>
    <cellStyle name="Normal 4 3 4 3 2 2 2 2 5" xfId="31953" xr:uid="{00000000-0005-0000-0000-0000AA890000}"/>
    <cellStyle name="Normal 4 3 4 3 2 2 2 3" xfId="11761" xr:uid="{00000000-0005-0000-0000-0000AB890000}"/>
    <cellStyle name="Normal 4 3 4 3 2 2 2 3 2" xfId="25195" xr:uid="{00000000-0005-0000-0000-0000AC890000}"/>
    <cellStyle name="Normal 4 3 4 3 2 2 2 3 2 2" xfId="52107" xr:uid="{00000000-0005-0000-0000-0000AD890000}"/>
    <cellStyle name="Normal 4 3 4 3 2 2 2 3 3" xfId="38673" xr:uid="{00000000-0005-0000-0000-0000AE890000}"/>
    <cellStyle name="Normal 4 3 4 3 2 2 2 4" xfId="7283" xr:uid="{00000000-0005-0000-0000-0000AF890000}"/>
    <cellStyle name="Normal 4 3 4 3 2 2 2 4 2" xfId="20717" xr:uid="{00000000-0005-0000-0000-0000B0890000}"/>
    <cellStyle name="Normal 4 3 4 3 2 2 2 4 2 2" xfId="47629" xr:uid="{00000000-0005-0000-0000-0000B1890000}"/>
    <cellStyle name="Normal 4 3 4 3 2 2 2 4 3" xfId="34195" xr:uid="{00000000-0005-0000-0000-0000B2890000}"/>
    <cellStyle name="Normal 4 3 4 3 2 2 2 5" xfId="16238" xr:uid="{00000000-0005-0000-0000-0000B3890000}"/>
    <cellStyle name="Normal 4 3 4 3 2 2 2 5 2" xfId="43150" xr:uid="{00000000-0005-0000-0000-0000B4890000}"/>
    <cellStyle name="Normal 4 3 4 3 2 2 2 6" xfId="29716" xr:uid="{00000000-0005-0000-0000-0000B5890000}"/>
    <cellStyle name="Normal 4 3 4 3 2 2 3" xfId="3923" xr:uid="{00000000-0005-0000-0000-0000B6890000}"/>
    <cellStyle name="Normal 4 3 4 3 2 2 3 2" xfId="12880" xr:uid="{00000000-0005-0000-0000-0000B7890000}"/>
    <cellStyle name="Normal 4 3 4 3 2 2 3 2 2" xfId="26314" xr:uid="{00000000-0005-0000-0000-0000B8890000}"/>
    <cellStyle name="Normal 4 3 4 3 2 2 3 2 2 2" xfId="53226" xr:uid="{00000000-0005-0000-0000-0000B9890000}"/>
    <cellStyle name="Normal 4 3 4 3 2 2 3 2 3" xfId="39792" xr:uid="{00000000-0005-0000-0000-0000BA890000}"/>
    <cellStyle name="Normal 4 3 4 3 2 2 3 3" xfId="8402" xr:uid="{00000000-0005-0000-0000-0000BB890000}"/>
    <cellStyle name="Normal 4 3 4 3 2 2 3 3 2" xfId="21836" xr:uid="{00000000-0005-0000-0000-0000BC890000}"/>
    <cellStyle name="Normal 4 3 4 3 2 2 3 3 2 2" xfId="48748" xr:uid="{00000000-0005-0000-0000-0000BD890000}"/>
    <cellStyle name="Normal 4 3 4 3 2 2 3 3 3" xfId="35314" xr:uid="{00000000-0005-0000-0000-0000BE890000}"/>
    <cellStyle name="Normal 4 3 4 3 2 2 3 4" xfId="17357" xr:uid="{00000000-0005-0000-0000-0000BF890000}"/>
    <cellStyle name="Normal 4 3 4 3 2 2 3 4 2" xfId="44269" xr:uid="{00000000-0005-0000-0000-0000C0890000}"/>
    <cellStyle name="Normal 4 3 4 3 2 2 3 5" xfId="30835" xr:uid="{00000000-0005-0000-0000-0000C1890000}"/>
    <cellStyle name="Normal 4 3 4 3 2 2 4" xfId="10643" xr:uid="{00000000-0005-0000-0000-0000C2890000}"/>
    <cellStyle name="Normal 4 3 4 3 2 2 4 2" xfId="24077" xr:uid="{00000000-0005-0000-0000-0000C3890000}"/>
    <cellStyle name="Normal 4 3 4 3 2 2 4 2 2" xfId="50989" xr:uid="{00000000-0005-0000-0000-0000C4890000}"/>
    <cellStyle name="Normal 4 3 4 3 2 2 4 3" xfId="37555" xr:uid="{00000000-0005-0000-0000-0000C5890000}"/>
    <cellStyle name="Normal 4 3 4 3 2 2 5" xfId="6165" xr:uid="{00000000-0005-0000-0000-0000C6890000}"/>
    <cellStyle name="Normal 4 3 4 3 2 2 5 2" xfId="19599" xr:uid="{00000000-0005-0000-0000-0000C7890000}"/>
    <cellStyle name="Normal 4 3 4 3 2 2 5 2 2" xfId="46511" xr:uid="{00000000-0005-0000-0000-0000C8890000}"/>
    <cellStyle name="Normal 4 3 4 3 2 2 5 3" xfId="33077" xr:uid="{00000000-0005-0000-0000-0000C9890000}"/>
    <cellStyle name="Normal 4 3 4 3 2 2 6" xfId="15120" xr:uid="{00000000-0005-0000-0000-0000CA890000}"/>
    <cellStyle name="Normal 4 3 4 3 2 2 6 2" xfId="42032" xr:uid="{00000000-0005-0000-0000-0000CB890000}"/>
    <cellStyle name="Normal 4 3 4 3 2 2 7" xfId="28598" xr:uid="{00000000-0005-0000-0000-0000CC890000}"/>
    <cellStyle name="Normal 4 3 4 3 2 3" xfId="2134" xr:uid="{00000000-0005-0000-0000-0000CD890000}"/>
    <cellStyle name="Normal 4 3 4 3 2 3 2" xfId="4371" xr:uid="{00000000-0005-0000-0000-0000CE890000}"/>
    <cellStyle name="Normal 4 3 4 3 2 3 2 2" xfId="13328" xr:uid="{00000000-0005-0000-0000-0000CF890000}"/>
    <cellStyle name="Normal 4 3 4 3 2 3 2 2 2" xfId="26762" xr:uid="{00000000-0005-0000-0000-0000D0890000}"/>
    <cellStyle name="Normal 4 3 4 3 2 3 2 2 2 2" xfId="53674" xr:uid="{00000000-0005-0000-0000-0000D1890000}"/>
    <cellStyle name="Normal 4 3 4 3 2 3 2 2 3" xfId="40240" xr:uid="{00000000-0005-0000-0000-0000D2890000}"/>
    <cellStyle name="Normal 4 3 4 3 2 3 2 3" xfId="8850" xr:uid="{00000000-0005-0000-0000-0000D3890000}"/>
    <cellStyle name="Normal 4 3 4 3 2 3 2 3 2" xfId="22284" xr:uid="{00000000-0005-0000-0000-0000D4890000}"/>
    <cellStyle name="Normal 4 3 4 3 2 3 2 3 2 2" xfId="49196" xr:uid="{00000000-0005-0000-0000-0000D5890000}"/>
    <cellStyle name="Normal 4 3 4 3 2 3 2 3 3" xfId="35762" xr:uid="{00000000-0005-0000-0000-0000D6890000}"/>
    <cellStyle name="Normal 4 3 4 3 2 3 2 4" xfId="17805" xr:uid="{00000000-0005-0000-0000-0000D7890000}"/>
    <cellStyle name="Normal 4 3 4 3 2 3 2 4 2" xfId="44717" xr:uid="{00000000-0005-0000-0000-0000D8890000}"/>
    <cellStyle name="Normal 4 3 4 3 2 3 2 5" xfId="31283" xr:uid="{00000000-0005-0000-0000-0000D9890000}"/>
    <cellStyle name="Normal 4 3 4 3 2 3 3" xfId="11091" xr:uid="{00000000-0005-0000-0000-0000DA890000}"/>
    <cellStyle name="Normal 4 3 4 3 2 3 3 2" xfId="24525" xr:uid="{00000000-0005-0000-0000-0000DB890000}"/>
    <cellStyle name="Normal 4 3 4 3 2 3 3 2 2" xfId="51437" xr:uid="{00000000-0005-0000-0000-0000DC890000}"/>
    <cellStyle name="Normal 4 3 4 3 2 3 3 3" xfId="38003" xr:uid="{00000000-0005-0000-0000-0000DD890000}"/>
    <cellStyle name="Normal 4 3 4 3 2 3 4" xfId="6613" xr:uid="{00000000-0005-0000-0000-0000DE890000}"/>
    <cellStyle name="Normal 4 3 4 3 2 3 4 2" xfId="20047" xr:uid="{00000000-0005-0000-0000-0000DF890000}"/>
    <cellStyle name="Normal 4 3 4 3 2 3 4 2 2" xfId="46959" xr:uid="{00000000-0005-0000-0000-0000E0890000}"/>
    <cellStyle name="Normal 4 3 4 3 2 3 4 3" xfId="33525" xr:uid="{00000000-0005-0000-0000-0000E1890000}"/>
    <cellStyle name="Normal 4 3 4 3 2 3 5" xfId="15568" xr:uid="{00000000-0005-0000-0000-0000E2890000}"/>
    <cellStyle name="Normal 4 3 4 3 2 3 5 2" xfId="42480" xr:uid="{00000000-0005-0000-0000-0000E3890000}"/>
    <cellStyle name="Normal 4 3 4 3 2 3 6" xfId="29046" xr:uid="{00000000-0005-0000-0000-0000E4890000}"/>
    <cellStyle name="Normal 4 3 4 3 2 4" xfId="3253" xr:uid="{00000000-0005-0000-0000-0000E5890000}"/>
    <cellStyle name="Normal 4 3 4 3 2 4 2" xfId="12210" xr:uid="{00000000-0005-0000-0000-0000E6890000}"/>
    <cellStyle name="Normal 4 3 4 3 2 4 2 2" xfId="25644" xr:uid="{00000000-0005-0000-0000-0000E7890000}"/>
    <cellStyle name="Normal 4 3 4 3 2 4 2 2 2" xfId="52556" xr:uid="{00000000-0005-0000-0000-0000E8890000}"/>
    <cellStyle name="Normal 4 3 4 3 2 4 2 3" xfId="39122" xr:uid="{00000000-0005-0000-0000-0000E9890000}"/>
    <cellStyle name="Normal 4 3 4 3 2 4 3" xfId="7732" xr:uid="{00000000-0005-0000-0000-0000EA890000}"/>
    <cellStyle name="Normal 4 3 4 3 2 4 3 2" xfId="21166" xr:uid="{00000000-0005-0000-0000-0000EB890000}"/>
    <cellStyle name="Normal 4 3 4 3 2 4 3 2 2" xfId="48078" xr:uid="{00000000-0005-0000-0000-0000EC890000}"/>
    <cellStyle name="Normal 4 3 4 3 2 4 3 3" xfId="34644" xr:uid="{00000000-0005-0000-0000-0000ED890000}"/>
    <cellStyle name="Normal 4 3 4 3 2 4 4" xfId="16687" xr:uid="{00000000-0005-0000-0000-0000EE890000}"/>
    <cellStyle name="Normal 4 3 4 3 2 4 4 2" xfId="43599" xr:uid="{00000000-0005-0000-0000-0000EF890000}"/>
    <cellStyle name="Normal 4 3 4 3 2 4 5" xfId="30165" xr:uid="{00000000-0005-0000-0000-0000F0890000}"/>
    <cellStyle name="Normal 4 3 4 3 2 5" xfId="9973" xr:uid="{00000000-0005-0000-0000-0000F1890000}"/>
    <cellStyle name="Normal 4 3 4 3 2 5 2" xfId="23407" xr:uid="{00000000-0005-0000-0000-0000F2890000}"/>
    <cellStyle name="Normal 4 3 4 3 2 5 2 2" xfId="50319" xr:uid="{00000000-0005-0000-0000-0000F3890000}"/>
    <cellStyle name="Normal 4 3 4 3 2 5 3" xfId="36885" xr:uid="{00000000-0005-0000-0000-0000F4890000}"/>
    <cellStyle name="Normal 4 3 4 3 2 6" xfId="5495" xr:uid="{00000000-0005-0000-0000-0000F5890000}"/>
    <cellStyle name="Normal 4 3 4 3 2 6 2" xfId="18929" xr:uid="{00000000-0005-0000-0000-0000F6890000}"/>
    <cellStyle name="Normal 4 3 4 3 2 6 2 2" xfId="45841" xr:uid="{00000000-0005-0000-0000-0000F7890000}"/>
    <cellStyle name="Normal 4 3 4 3 2 6 3" xfId="32407" xr:uid="{00000000-0005-0000-0000-0000F8890000}"/>
    <cellStyle name="Normal 4 3 4 3 2 7" xfId="14450" xr:uid="{00000000-0005-0000-0000-0000F9890000}"/>
    <cellStyle name="Normal 4 3 4 3 2 7 2" xfId="41362" xr:uid="{00000000-0005-0000-0000-0000FA890000}"/>
    <cellStyle name="Normal 4 3 4 3 2 8" xfId="27928" xr:uid="{00000000-0005-0000-0000-0000FB890000}"/>
    <cellStyle name="Normal 4 3 4 3 3" xfId="1240" xr:uid="{00000000-0005-0000-0000-0000FC890000}"/>
    <cellStyle name="Normal 4 3 4 3 3 2" xfId="2358" xr:uid="{00000000-0005-0000-0000-0000FD890000}"/>
    <cellStyle name="Normal 4 3 4 3 3 2 2" xfId="4595" xr:uid="{00000000-0005-0000-0000-0000FE890000}"/>
    <cellStyle name="Normal 4 3 4 3 3 2 2 2" xfId="13552" xr:uid="{00000000-0005-0000-0000-0000FF890000}"/>
    <cellStyle name="Normal 4 3 4 3 3 2 2 2 2" xfId="26986" xr:uid="{00000000-0005-0000-0000-0000008A0000}"/>
    <cellStyle name="Normal 4 3 4 3 3 2 2 2 2 2" xfId="53898" xr:uid="{00000000-0005-0000-0000-0000018A0000}"/>
    <cellStyle name="Normal 4 3 4 3 3 2 2 2 3" xfId="40464" xr:uid="{00000000-0005-0000-0000-0000028A0000}"/>
    <cellStyle name="Normal 4 3 4 3 3 2 2 3" xfId="9074" xr:uid="{00000000-0005-0000-0000-0000038A0000}"/>
    <cellStyle name="Normal 4 3 4 3 3 2 2 3 2" xfId="22508" xr:uid="{00000000-0005-0000-0000-0000048A0000}"/>
    <cellStyle name="Normal 4 3 4 3 3 2 2 3 2 2" xfId="49420" xr:uid="{00000000-0005-0000-0000-0000058A0000}"/>
    <cellStyle name="Normal 4 3 4 3 3 2 2 3 3" xfId="35986" xr:uid="{00000000-0005-0000-0000-0000068A0000}"/>
    <cellStyle name="Normal 4 3 4 3 3 2 2 4" xfId="18029" xr:uid="{00000000-0005-0000-0000-0000078A0000}"/>
    <cellStyle name="Normal 4 3 4 3 3 2 2 4 2" xfId="44941" xr:uid="{00000000-0005-0000-0000-0000088A0000}"/>
    <cellStyle name="Normal 4 3 4 3 3 2 2 5" xfId="31507" xr:uid="{00000000-0005-0000-0000-0000098A0000}"/>
    <cellStyle name="Normal 4 3 4 3 3 2 3" xfId="11315" xr:uid="{00000000-0005-0000-0000-00000A8A0000}"/>
    <cellStyle name="Normal 4 3 4 3 3 2 3 2" xfId="24749" xr:uid="{00000000-0005-0000-0000-00000B8A0000}"/>
    <cellStyle name="Normal 4 3 4 3 3 2 3 2 2" xfId="51661" xr:uid="{00000000-0005-0000-0000-00000C8A0000}"/>
    <cellStyle name="Normal 4 3 4 3 3 2 3 3" xfId="38227" xr:uid="{00000000-0005-0000-0000-00000D8A0000}"/>
    <cellStyle name="Normal 4 3 4 3 3 2 4" xfId="6837" xr:uid="{00000000-0005-0000-0000-00000E8A0000}"/>
    <cellStyle name="Normal 4 3 4 3 3 2 4 2" xfId="20271" xr:uid="{00000000-0005-0000-0000-00000F8A0000}"/>
    <cellStyle name="Normal 4 3 4 3 3 2 4 2 2" xfId="47183" xr:uid="{00000000-0005-0000-0000-0000108A0000}"/>
    <cellStyle name="Normal 4 3 4 3 3 2 4 3" xfId="33749" xr:uid="{00000000-0005-0000-0000-0000118A0000}"/>
    <cellStyle name="Normal 4 3 4 3 3 2 5" xfId="15792" xr:uid="{00000000-0005-0000-0000-0000128A0000}"/>
    <cellStyle name="Normal 4 3 4 3 3 2 5 2" xfId="42704" xr:uid="{00000000-0005-0000-0000-0000138A0000}"/>
    <cellStyle name="Normal 4 3 4 3 3 2 6" xfId="29270" xr:uid="{00000000-0005-0000-0000-0000148A0000}"/>
    <cellStyle name="Normal 4 3 4 3 3 3" xfId="3477" xr:uid="{00000000-0005-0000-0000-0000158A0000}"/>
    <cellStyle name="Normal 4 3 4 3 3 3 2" xfId="12434" xr:uid="{00000000-0005-0000-0000-0000168A0000}"/>
    <cellStyle name="Normal 4 3 4 3 3 3 2 2" xfId="25868" xr:uid="{00000000-0005-0000-0000-0000178A0000}"/>
    <cellStyle name="Normal 4 3 4 3 3 3 2 2 2" xfId="52780" xr:uid="{00000000-0005-0000-0000-0000188A0000}"/>
    <cellStyle name="Normal 4 3 4 3 3 3 2 3" xfId="39346" xr:uid="{00000000-0005-0000-0000-0000198A0000}"/>
    <cellStyle name="Normal 4 3 4 3 3 3 3" xfId="7956" xr:uid="{00000000-0005-0000-0000-00001A8A0000}"/>
    <cellStyle name="Normal 4 3 4 3 3 3 3 2" xfId="21390" xr:uid="{00000000-0005-0000-0000-00001B8A0000}"/>
    <cellStyle name="Normal 4 3 4 3 3 3 3 2 2" xfId="48302" xr:uid="{00000000-0005-0000-0000-00001C8A0000}"/>
    <cellStyle name="Normal 4 3 4 3 3 3 3 3" xfId="34868" xr:uid="{00000000-0005-0000-0000-00001D8A0000}"/>
    <cellStyle name="Normal 4 3 4 3 3 3 4" xfId="16911" xr:uid="{00000000-0005-0000-0000-00001E8A0000}"/>
    <cellStyle name="Normal 4 3 4 3 3 3 4 2" xfId="43823" xr:uid="{00000000-0005-0000-0000-00001F8A0000}"/>
    <cellStyle name="Normal 4 3 4 3 3 3 5" xfId="30389" xr:uid="{00000000-0005-0000-0000-0000208A0000}"/>
    <cellStyle name="Normal 4 3 4 3 3 4" xfId="10197" xr:uid="{00000000-0005-0000-0000-0000218A0000}"/>
    <cellStyle name="Normal 4 3 4 3 3 4 2" xfId="23631" xr:uid="{00000000-0005-0000-0000-0000228A0000}"/>
    <cellStyle name="Normal 4 3 4 3 3 4 2 2" xfId="50543" xr:uid="{00000000-0005-0000-0000-0000238A0000}"/>
    <cellStyle name="Normal 4 3 4 3 3 4 3" xfId="37109" xr:uid="{00000000-0005-0000-0000-0000248A0000}"/>
    <cellStyle name="Normal 4 3 4 3 3 5" xfId="5719" xr:uid="{00000000-0005-0000-0000-0000258A0000}"/>
    <cellStyle name="Normal 4 3 4 3 3 5 2" xfId="19153" xr:uid="{00000000-0005-0000-0000-0000268A0000}"/>
    <cellStyle name="Normal 4 3 4 3 3 5 2 2" xfId="46065" xr:uid="{00000000-0005-0000-0000-0000278A0000}"/>
    <cellStyle name="Normal 4 3 4 3 3 5 3" xfId="32631" xr:uid="{00000000-0005-0000-0000-0000288A0000}"/>
    <cellStyle name="Normal 4 3 4 3 3 6" xfId="14674" xr:uid="{00000000-0005-0000-0000-0000298A0000}"/>
    <cellStyle name="Normal 4 3 4 3 3 6 2" xfId="41586" xr:uid="{00000000-0005-0000-0000-00002A8A0000}"/>
    <cellStyle name="Normal 4 3 4 3 3 7" xfId="28152" xr:uid="{00000000-0005-0000-0000-00002B8A0000}"/>
    <cellStyle name="Normal 4 3 4 3 4" xfId="1463" xr:uid="{00000000-0005-0000-0000-00002C8A0000}"/>
    <cellStyle name="Normal 4 3 4 3 4 2" xfId="2581" xr:uid="{00000000-0005-0000-0000-00002D8A0000}"/>
    <cellStyle name="Normal 4 3 4 3 4 2 2" xfId="4818" xr:uid="{00000000-0005-0000-0000-00002E8A0000}"/>
    <cellStyle name="Normal 4 3 4 3 4 2 2 2" xfId="13775" xr:uid="{00000000-0005-0000-0000-00002F8A0000}"/>
    <cellStyle name="Normal 4 3 4 3 4 2 2 2 2" xfId="27209" xr:uid="{00000000-0005-0000-0000-0000308A0000}"/>
    <cellStyle name="Normal 4 3 4 3 4 2 2 2 2 2" xfId="54121" xr:uid="{00000000-0005-0000-0000-0000318A0000}"/>
    <cellStyle name="Normal 4 3 4 3 4 2 2 2 3" xfId="40687" xr:uid="{00000000-0005-0000-0000-0000328A0000}"/>
    <cellStyle name="Normal 4 3 4 3 4 2 2 3" xfId="9297" xr:uid="{00000000-0005-0000-0000-0000338A0000}"/>
    <cellStyle name="Normal 4 3 4 3 4 2 2 3 2" xfId="22731" xr:uid="{00000000-0005-0000-0000-0000348A0000}"/>
    <cellStyle name="Normal 4 3 4 3 4 2 2 3 2 2" xfId="49643" xr:uid="{00000000-0005-0000-0000-0000358A0000}"/>
    <cellStyle name="Normal 4 3 4 3 4 2 2 3 3" xfId="36209" xr:uid="{00000000-0005-0000-0000-0000368A0000}"/>
    <cellStyle name="Normal 4 3 4 3 4 2 2 4" xfId="18252" xr:uid="{00000000-0005-0000-0000-0000378A0000}"/>
    <cellStyle name="Normal 4 3 4 3 4 2 2 4 2" xfId="45164" xr:uid="{00000000-0005-0000-0000-0000388A0000}"/>
    <cellStyle name="Normal 4 3 4 3 4 2 2 5" xfId="31730" xr:uid="{00000000-0005-0000-0000-0000398A0000}"/>
    <cellStyle name="Normal 4 3 4 3 4 2 3" xfId="11538" xr:uid="{00000000-0005-0000-0000-00003A8A0000}"/>
    <cellStyle name="Normal 4 3 4 3 4 2 3 2" xfId="24972" xr:uid="{00000000-0005-0000-0000-00003B8A0000}"/>
    <cellStyle name="Normal 4 3 4 3 4 2 3 2 2" xfId="51884" xr:uid="{00000000-0005-0000-0000-00003C8A0000}"/>
    <cellStyle name="Normal 4 3 4 3 4 2 3 3" xfId="38450" xr:uid="{00000000-0005-0000-0000-00003D8A0000}"/>
    <cellStyle name="Normal 4 3 4 3 4 2 4" xfId="7060" xr:uid="{00000000-0005-0000-0000-00003E8A0000}"/>
    <cellStyle name="Normal 4 3 4 3 4 2 4 2" xfId="20494" xr:uid="{00000000-0005-0000-0000-00003F8A0000}"/>
    <cellStyle name="Normal 4 3 4 3 4 2 4 2 2" xfId="47406" xr:uid="{00000000-0005-0000-0000-0000408A0000}"/>
    <cellStyle name="Normal 4 3 4 3 4 2 4 3" xfId="33972" xr:uid="{00000000-0005-0000-0000-0000418A0000}"/>
    <cellStyle name="Normal 4 3 4 3 4 2 5" xfId="16015" xr:uid="{00000000-0005-0000-0000-0000428A0000}"/>
    <cellStyle name="Normal 4 3 4 3 4 2 5 2" xfId="42927" xr:uid="{00000000-0005-0000-0000-0000438A0000}"/>
    <cellStyle name="Normal 4 3 4 3 4 2 6" xfId="29493" xr:uid="{00000000-0005-0000-0000-0000448A0000}"/>
    <cellStyle name="Normal 4 3 4 3 4 3" xfId="3700" xr:uid="{00000000-0005-0000-0000-0000458A0000}"/>
    <cellStyle name="Normal 4 3 4 3 4 3 2" xfId="12657" xr:uid="{00000000-0005-0000-0000-0000468A0000}"/>
    <cellStyle name="Normal 4 3 4 3 4 3 2 2" xfId="26091" xr:uid="{00000000-0005-0000-0000-0000478A0000}"/>
    <cellStyle name="Normal 4 3 4 3 4 3 2 2 2" xfId="53003" xr:uid="{00000000-0005-0000-0000-0000488A0000}"/>
    <cellStyle name="Normal 4 3 4 3 4 3 2 3" xfId="39569" xr:uid="{00000000-0005-0000-0000-0000498A0000}"/>
    <cellStyle name="Normal 4 3 4 3 4 3 3" xfId="8179" xr:uid="{00000000-0005-0000-0000-00004A8A0000}"/>
    <cellStyle name="Normal 4 3 4 3 4 3 3 2" xfId="21613" xr:uid="{00000000-0005-0000-0000-00004B8A0000}"/>
    <cellStyle name="Normal 4 3 4 3 4 3 3 2 2" xfId="48525" xr:uid="{00000000-0005-0000-0000-00004C8A0000}"/>
    <cellStyle name="Normal 4 3 4 3 4 3 3 3" xfId="35091" xr:uid="{00000000-0005-0000-0000-00004D8A0000}"/>
    <cellStyle name="Normal 4 3 4 3 4 3 4" xfId="17134" xr:uid="{00000000-0005-0000-0000-00004E8A0000}"/>
    <cellStyle name="Normal 4 3 4 3 4 3 4 2" xfId="44046" xr:uid="{00000000-0005-0000-0000-00004F8A0000}"/>
    <cellStyle name="Normal 4 3 4 3 4 3 5" xfId="30612" xr:uid="{00000000-0005-0000-0000-0000508A0000}"/>
    <cellStyle name="Normal 4 3 4 3 4 4" xfId="10420" xr:uid="{00000000-0005-0000-0000-0000518A0000}"/>
    <cellStyle name="Normal 4 3 4 3 4 4 2" xfId="23854" xr:uid="{00000000-0005-0000-0000-0000528A0000}"/>
    <cellStyle name="Normal 4 3 4 3 4 4 2 2" xfId="50766" xr:uid="{00000000-0005-0000-0000-0000538A0000}"/>
    <cellStyle name="Normal 4 3 4 3 4 4 3" xfId="37332" xr:uid="{00000000-0005-0000-0000-0000548A0000}"/>
    <cellStyle name="Normal 4 3 4 3 4 5" xfId="5942" xr:uid="{00000000-0005-0000-0000-0000558A0000}"/>
    <cellStyle name="Normal 4 3 4 3 4 5 2" xfId="19376" xr:uid="{00000000-0005-0000-0000-0000568A0000}"/>
    <cellStyle name="Normal 4 3 4 3 4 5 2 2" xfId="46288" xr:uid="{00000000-0005-0000-0000-0000578A0000}"/>
    <cellStyle name="Normal 4 3 4 3 4 5 3" xfId="32854" xr:uid="{00000000-0005-0000-0000-0000588A0000}"/>
    <cellStyle name="Normal 4 3 4 3 4 6" xfId="14897" xr:uid="{00000000-0005-0000-0000-0000598A0000}"/>
    <cellStyle name="Normal 4 3 4 3 4 6 2" xfId="41809" xr:uid="{00000000-0005-0000-0000-00005A8A0000}"/>
    <cellStyle name="Normal 4 3 4 3 4 7" xfId="28375" xr:uid="{00000000-0005-0000-0000-00005B8A0000}"/>
    <cellStyle name="Normal 4 3 4 3 5" xfId="1911" xr:uid="{00000000-0005-0000-0000-00005C8A0000}"/>
    <cellStyle name="Normal 4 3 4 3 5 2" xfId="4148" xr:uid="{00000000-0005-0000-0000-00005D8A0000}"/>
    <cellStyle name="Normal 4 3 4 3 5 2 2" xfId="13105" xr:uid="{00000000-0005-0000-0000-00005E8A0000}"/>
    <cellStyle name="Normal 4 3 4 3 5 2 2 2" xfId="26539" xr:uid="{00000000-0005-0000-0000-00005F8A0000}"/>
    <cellStyle name="Normal 4 3 4 3 5 2 2 2 2" xfId="53451" xr:uid="{00000000-0005-0000-0000-0000608A0000}"/>
    <cellStyle name="Normal 4 3 4 3 5 2 2 3" xfId="40017" xr:uid="{00000000-0005-0000-0000-0000618A0000}"/>
    <cellStyle name="Normal 4 3 4 3 5 2 3" xfId="8627" xr:uid="{00000000-0005-0000-0000-0000628A0000}"/>
    <cellStyle name="Normal 4 3 4 3 5 2 3 2" xfId="22061" xr:uid="{00000000-0005-0000-0000-0000638A0000}"/>
    <cellStyle name="Normal 4 3 4 3 5 2 3 2 2" xfId="48973" xr:uid="{00000000-0005-0000-0000-0000648A0000}"/>
    <cellStyle name="Normal 4 3 4 3 5 2 3 3" xfId="35539" xr:uid="{00000000-0005-0000-0000-0000658A0000}"/>
    <cellStyle name="Normal 4 3 4 3 5 2 4" xfId="17582" xr:uid="{00000000-0005-0000-0000-0000668A0000}"/>
    <cellStyle name="Normal 4 3 4 3 5 2 4 2" xfId="44494" xr:uid="{00000000-0005-0000-0000-0000678A0000}"/>
    <cellStyle name="Normal 4 3 4 3 5 2 5" xfId="31060" xr:uid="{00000000-0005-0000-0000-0000688A0000}"/>
    <cellStyle name="Normal 4 3 4 3 5 3" xfId="10868" xr:uid="{00000000-0005-0000-0000-0000698A0000}"/>
    <cellStyle name="Normal 4 3 4 3 5 3 2" xfId="24302" xr:uid="{00000000-0005-0000-0000-00006A8A0000}"/>
    <cellStyle name="Normal 4 3 4 3 5 3 2 2" xfId="51214" xr:uid="{00000000-0005-0000-0000-00006B8A0000}"/>
    <cellStyle name="Normal 4 3 4 3 5 3 3" xfId="37780" xr:uid="{00000000-0005-0000-0000-00006C8A0000}"/>
    <cellStyle name="Normal 4 3 4 3 5 4" xfId="6390" xr:uid="{00000000-0005-0000-0000-00006D8A0000}"/>
    <cellStyle name="Normal 4 3 4 3 5 4 2" xfId="19824" xr:uid="{00000000-0005-0000-0000-00006E8A0000}"/>
    <cellStyle name="Normal 4 3 4 3 5 4 2 2" xfId="46736" xr:uid="{00000000-0005-0000-0000-00006F8A0000}"/>
    <cellStyle name="Normal 4 3 4 3 5 4 3" xfId="33302" xr:uid="{00000000-0005-0000-0000-0000708A0000}"/>
    <cellStyle name="Normal 4 3 4 3 5 5" xfId="15345" xr:uid="{00000000-0005-0000-0000-0000718A0000}"/>
    <cellStyle name="Normal 4 3 4 3 5 5 2" xfId="42257" xr:uid="{00000000-0005-0000-0000-0000728A0000}"/>
    <cellStyle name="Normal 4 3 4 3 5 6" xfId="28823" xr:uid="{00000000-0005-0000-0000-0000738A0000}"/>
    <cellStyle name="Normal 4 3 4 3 6" xfId="3030" xr:uid="{00000000-0005-0000-0000-0000748A0000}"/>
    <cellStyle name="Normal 4 3 4 3 6 2" xfId="11987" xr:uid="{00000000-0005-0000-0000-0000758A0000}"/>
    <cellStyle name="Normal 4 3 4 3 6 2 2" xfId="25421" xr:uid="{00000000-0005-0000-0000-0000768A0000}"/>
    <cellStyle name="Normal 4 3 4 3 6 2 2 2" xfId="52333" xr:uid="{00000000-0005-0000-0000-0000778A0000}"/>
    <cellStyle name="Normal 4 3 4 3 6 2 3" xfId="38899" xr:uid="{00000000-0005-0000-0000-0000788A0000}"/>
    <cellStyle name="Normal 4 3 4 3 6 3" xfId="7509" xr:uid="{00000000-0005-0000-0000-0000798A0000}"/>
    <cellStyle name="Normal 4 3 4 3 6 3 2" xfId="20943" xr:uid="{00000000-0005-0000-0000-00007A8A0000}"/>
    <cellStyle name="Normal 4 3 4 3 6 3 2 2" xfId="47855" xr:uid="{00000000-0005-0000-0000-00007B8A0000}"/>
    <cellStyle name="Normal 4 3 4 3 6 3 3" xfId="34421" xr:uid="{00000000-0005-0000-0000-00007C8A0000}"/>
    <cellStyle name="Normal 4 3 4 3 6 4" xfId="16464" xr:uid="{00000000-0005-0000-0000-00007D8A0000}"/>
    <cellStyle name="Normal 4 3 4 3 6 4 2" xfId="43376" xr:uid="{00000000-0005-0000-0000-00007E8A0000}"/>
    <cellStyle name="Normal 4 3 4 3 6 5" xfId="29942" xr:uid="{00000000-0005-0000-0000-00007F8A0000}"/>
    <cellStyle name="Normal 4 3 4 3 7" xfId="9750" xr:uid="{00000000-0005-0000-0000-0000808A0000}"/>
    <cellStyle name="Normal 4 3 4 3 7 2" xfId="23184" xr:uid="{00000000-0005-0000-0000-0000818A0000}"/>
    <cellStyle name="Normal 4 3 4 3 7 2 2" xfId="50096" xr:uid="{00000000-0005-0000-0000-0000828A0000}"/>
    <cellStyle name="Normal 4 3 4 3 7 3" xfId="36662" xr:uid="{00000000-0005-0000-0000-0000838A0000}"/>
    <cellStyle name="Normal 4 3 4 3 8" xfId="5272" xr:uid="{00000000-0005-0000-0000-0000848A0000}"/>
    <cellStyle name="Normal 4 3 4 3 8 2" xfId="18706" xr:uid="{00000000-0005-0000-0000-0000858A0000}"/>
    <cellStyle name="Normal 4 3 4 3 8 2 2" xfId="45618" xr:uid="{00000000-0005-0000-0000-0000868A0000}"/>
    <cellStyle name="Normal 4 3 4 3 8 3" xfId="32184" xr:uid="{00000000-0005-0000-0000-0000878A0000}"/>
    <cellStyle name="Normal 4 3 4 3 9" xfId="14227" xr:uid="{00000000-0005-0000-0000-0000888A0000}"/>
    <cellStyle name="Normal 4 3 4 3 9 2" xfId="41139" xr:uid="{00000000-0005-0000-0000-0000898A0000}"/>
    <cellStyle name="Normal 4 3 4 4" xfId="943" xr:uid="{00000000-0005-0000-0000-00008A8A0000}"/>
    <cellStyle name="Normal 4 3 4 4 2" xfId="1614" xr:uid="{00000000-0005-0000-0000-00008B8A0000}"/>
    <cellStyle name="Normal 4 3 4 4 2 2" xfId="2732" xr:uid="{00000000-0005-0000-0000-00008C8A0000}"/>
    <cellStyle name="Normal 4 3 4 4 2 2 2" xfId="4969" xr:uid="{00000000-0005-0000-0000-00008D8A0000}"/>
    <cellStyle name="Normal 4 3 4 4 2 2 2 2" xfId="13926" xr:uid="{00000000-0005-0000-0000-00008E8A0000}"/>
    <cellStyle name="Normal 4 3 4 4 2 2 2 2 2" xfId="27360" xr:uid="{00000000-0005-0000-0000-00008F8A0000}"/>
    <cellStyle name="Normal 4 3 4 4 2 2 2 2 2 2" xfId="54272" xr:uid="{00000000-0005-0000-0000-0000908A0000}"/>
    <cellStyle name="Normal 4 3 4 4 2 2 2 2 3" xfId="40838" xr:uid="{00000000-0005-0000-0000-0000918A0000}"/>
    <cellStyle name="Normal 4 3 4 4 2 2 2 3" xfId="9448" xr:uid="{00000000-0005-0000-0000-0000928A0000}"/>
    <cellStyle name="Normal 4 3 4 4 2 2 2 3 2" xfId="22882" xr:uid="{00000000-0005-0000-0000-0000938A0000}"/>
    <cellStyle name="Normal 4 3 4 4 2 2 2 3 2 2" xfId="49794" xr:uid="{00000000-0005-0000-0000-0000948A0000}"/>
    <cellStyle name="Normal 4 3 4 4 2 2 2 3 3" xfId="36360" xr:uid="{00000000-0005-0000-0000-0000958A0000}"/>
    <cellStyle name="Normal 4 3 4 4 2 2 2 4" xfId="18403" xr:uid="{00000000-0005-0000-0000-0000968A0000}"/>
    <cellStyle name="Normal 4 3 4 4 2 2 2 4 2" xfId="45315" xr:uid="{00000000-0005-0000-0000-0000978A0000}"/>
    <cellStyle name="Normal 4 3 4 4 2 2 2 5" xfId="31881" xr:uid="{00000000-0005-0000-0000-0000988A0000}"/>
    <cellStyle name="Normal 4 3 4 4 2 2 3" xfId="11689" xr:uid="{00000000-0005-0000-0000-0000998A0000}"/>
    <cellStyle name="Normal 4 3 4 4 2 2 3 2" xfId="25123" xr:uid="{00000000-0005-0000-0000-00009A8A0000}"/>
    <cellStyle name="Normal 4 3 4 4 2 2 3 2 2" xfId="52035" xr:uid="{00000000-0005-0000-0000-00009B8A0000}"/>
    <cellStyle name="Normal 4 3 4 4 2 2 3 3" xfId="38601" xr:uid="{00000000-0005-0000-0000-00009C8A0000}"/>
    <cellStyle name="Normal 4 3 4 4 2 2 4" xfId="7211" xr:uid="{00000000-0005-0000-0000-00009D8A0000}"/>
    <cellStyle name="Normal 4 3 4 4 2 2 4 2" xfId="20645" xr:uid="{00000000-0005-0000-0000-00009E8A0000}"/>
    <cellStyle name="Normal 4 3 4 4 2 2 4 2 2" xfId="47557" xr:uid="{00000000-0005-0000-0000-00009F8A0000}"/>
    <cellStyle name="Normal 4 3 4 4 2 2 4 3" xfId="34123" xr:uid="{00000000-0005-0000-0000-0000A08A0000}"/>
    <cellStyle name="Normal 4 3 4 4 2 2 5" xfId="16166" xr:uid="{00000000-0005-0000-0000-0000A18A0000}"/>
    <cellStyle name="Normal 4 3 4 4 2 2 5 2" xfId="43078" xr:uid="{00000000-0005-0000-0000-0000A28A0000}"/>
    <cellStyle name="Normal 4 3 4 4 2 2 6" xfId="29644" xr:uid="{00000000-0005-0000-0000-0000A38A0000}"/>
    <cellStyle name="Normal 4 3 4 4 2 3" xfId="3851" xr:uid="{00000000-0005-0000-0000-0000A48A0000}"/>
    <cellStyle name="Normal 4 3 4 4 2 3 2" xfId="12808" xr:uid="{00000000-0005-0000-0000-0000A58A0000}"/>
    <cellStyle name="Normal 4 3 4 4 2 3 2 2" xfId="26242" xr:uid="{00000000-0005-0000-0000-0000A68A0000}"/>
    <cellStyle name="Normal 4 3 4 4 2 3 2 2 2" xfId="53154" xr:uid="{00000000-0005-0000-0000-0000A78A0000}"/>
    <cellStyle name="Normal 4 3 4 4 2 3 2 3" xfId="39720" xr:uid="{00000000-0005-0000-0000-0000A88A0000}"/>
    <cellStyle name="Normal 4 3 4 4 2 3 3" xfId="8330" xr:uid="{00000000-0005-0000-0000-0000A98A0000}"/>
    <cellStyle name="Normal 4 3 4 4 2 3 3 2" xfId="21764" xr:uid="{00000000-0005-0000-0000-0000AA8A0000}"/>
    <cellStyle name="Normal 4 3 4 4 2 3 3 2 2" xfId="48676" xr:uid="{00000000-0005-0000-0000-0000AB8A0000}"/>
    <cellStyle name="Normal 4 3 4 4 2 3 3 3" xfId="35242" xr:uid="{00000000-0005-0000-0000-0000AC8A0000}"/>
    <cellStyle name="Normal 4 3 4 4 2 3 4" xfId="17285" xr:uid="{00000000-0005-0000-0000-0000AD8A0000}"/>
    <cellStyle name="Normal 4 3 4 4 2 3 4 2" xfId="44197" xr:uid="{00000000-0005-0000-0000-0000AE8A0000}"/>
    <cellStyle name="Normal 4 3 4 4 2 3 5" xfId="30763" xr:uid="{00000000-0005-0000-0000-0000AF8A0000}"/>
    <cellStyle name="Normal 4 3 4 4 2 4" xfId="10571" xr:uid="{00000000-0005-0000-0000-0000B08A0000}"/>
    <cellStyle name="Normal 4 3 4 4 2 4 2" xfId="24005" xr:uid="{00000000-0005-0000-0000-0000B18A0000}"/>
    <cellStyle name="Normal 4 3 4 4 2 4 2 2" xfId="50917" xr:uid="{00000000-0005-0000-0000-0000B28A0000}"/>
    <cellStyle name="Normal 4 3 4 4 2 4 3" xfId="37483" xr:uid="{00000000-0005-0000-0000-0000B38A0000}"/>
    <cellStyle name="Normal 4 3 4 4 2 5" xfId="6093" xr:uid="{00000000-0005-0000-0000-0000B48A0000}"/>
    <cellStyle name="Normal 4 3 4 4 2 5 2" xfId="19527" xr:uid="{00000000-0005-0000-0000-0000B58A0000}"/>
    <cellStyle name="Normal 4 3 4 4 2 5 2 2" xfId="46439" xr:uid="{00000000-0005-0000-0000-0000B68A0000}"/>
    <cellStyle name="Normal 4 3 4 4 2 5 3" xfId="33005" xr:uid="{00000000-0005-0000-0000-0000B78A0000}"/>
    <cellStyle name="Normal 4 3 4 4 2 6" xfId="15048" xr:uid="{00000000-0005-0000-0000-0000B88A0000}"/>
    <cellStyle name="Normal 4 3 4 4 2 6 2" xfId="41960" xr:uid="{00000000-0005-0000-0000-0000B98A0000}"/>
    <cellStyle name="Normal 4 3 4 4 2 7" xfId="28526" xr:uid="{00000000-0005-0000-0000-0000BA8A0000}"/>
    <cellStyle name="Normal 4 3 4 4 3" xfId="2062" xr:uid="{00000000-0005-0000-0000-0000BB8A0000}"/>
    <cellStyle name="Normal 4 3 4 4 3 2" xfId="4299" xr:uid="{00000000-0005-0000-0000-0000BC8A0000}"/>
    <cellStyle name="Normal 4 3 4 4 3 2 2" xfId="13256" xr:uid="{00000000-0005-0000-0000-0000BD8A0000}"/>
    <cellStyle name="Normal 4 3 4 4 3 2 2 2" xfId="26690" xr:uid="{00000000-0005-0000-0000-0000BE8A0000}"/>
    <cellStyle name="Normal 4 3 4 4 3 2 2 2 2" xfId="53602" xr:uid="{00000000-0005-0000-0000-0000BF8A0000}"/>
    <cellStyle name="Normal 4 3 4 4 3 2 2 3" xfId="40168" xr:uid="{00000000-0005-0000-0000-0000C08A0000}"/>
    <cellStyle name="Normal 4 3 4 4 3 2 3" xfId="8778" xr:uid="{00000000-0005-0000-0000-0000C18A0000}"/>
    <cellStyle name="Normal 4 3 4 4 3 2 3 2" xfId="22212" xr:uid="{00000000-0005-0000-0000-0000C28A0000}"/>
    <cellStyle name="Normal 4 3 4 4 3 2 3 2 2" xfId="49124" xr:uid="{00000000-0005-0000-0000-0000C38A0000}"/>
    <cellStyle name="Normal 4 3 4 4 3 2 3 3" xfId="35690" xr:uid="{00000000-0005-0000-0000-0000C48A0000}"/>
    <cellStyle name="Normal 4 3 4 4 3 2 4" xfId="17733" xr:uid="{00000000-0005-0000-0000-0000C58A0000}"/>
    <cellStyle name="Normal 4 3 4 4 3 2 4 2" xfId="44645" xr:uid="{00000000-0005-0000-0000-0000C68A0000}"/>
    <cellStyle name="Normal 4 3 4 4 3 2 5" xfId="31211" xr:uid="{00000000-0005-0000-0000-0000C78A0000}"/>
    <cellStyle name="Normal 4 3 4 4 3 3" xfId="11019" xr:uid="{00000000-0005-0000-0000-0000C88A0000}"/>
    <cellStyle name="Normal 4 3 4 4 3 3 2" xfId="24453" xr:uid="{00000000-0005-0000-0000-0000C98A0000}"/>
    <cellStyle name="Normal 4 3 4 4 3 3 2 2" xfId="51365" xr:uid="{00000000-0005-0000-0000-0000CA8A0000}"/>
    <cellStyle name="Normal 4 3 4 4 3 3 3" xfId="37931" xr:uid="{00000000-0005-0000-0000-0000CB8A0000}"/>
    <cellStyle name="Normal 4 3 4 4 3 4" xfId="6541" xr:uid="{00000000-0005-0000-0000-0000CC8A0000}"/>
    <cellStyle name="Normal 4 3 4 4 3 4 2" xfId="19975" xr:uid="{00000000-0005-0000-0000-0000CD8A0000}"/>
    <cellStyle name="Normal 4 3 4 4 3 4 2 2" xfId="46887" xr:uid="{00000000-0005-0000-0000-0000CE8A0000}"/>
    <cellStyle name="Normal 4 3 4 4 3 4 3" xfId="33453" xr:uid="{00000000-0005-0000-0000-0000CF8A0000}"/>
    <cellStyle name="Normal 4 3 4 4 3 5" xfId="15496" xr:uid="{00000000-0005-0000-0000-0000D08A0000}"/>
    <cellStyle name="Normal 4 3 4 4 3 5 2" xfId="42408" xr:uid="{00000000-0005-0000-0000-0000D18A0000}"/>
    <cellStyle name="Normal 4 3 4 4 3 6" xfId="28974" xr:uid="{00000000-0005-0000-0000-0000D28A0000}"/>
    <cellStyle name="Normal 4 3 4 4 4" xfId="3181" xr:uid="{00000000-0005-0000-0000-0000D38A0000}"/>
    <cellStyle name="Normal 4 3 4 4 4 2" xfId="12138" xr:uid="{00000000-0005-0000-0000-0000D48A0000}"/>
    <cellStyle name="Normal 4 3 4 4 4 2 2" xfId="25572" xr:uid="{00000000-0005-0000-0000-0000D58A0000}"/>
    <cellStyle name="Normal 4 3 4 4 4 2 2 2" xfId="52484" xr:uid="{00000000-0005-0000-0000-0000D68A0000}"/>
    <cellStyle name="Normal 4 3 4 4 4 2 3" xfId="39050" xr:uid="{00000000-0005-0000-0000-0000D78A0000}"/>
    <cellStyle name="Normal 4 3 4 4 4 3" xfId="7660" xr:uid="{00000000-0005-0000-0000-0000D88A0000}"/>
    <cellStyle name="Normal 4 3 4 4 4 3 2" xfId="21094" xr:uid="{00000000-0005-0000-0000-0000D98A0000}"/>
    <cellStyle name="Normal 4 3 4 4 4 3 2 2" xfId="48006" xr:uid="{00000000-0005-0000-0000-0000DA8A0000}"/>
    <cellStyle name="Normal 4 3 4 4 4 3 3" xfId="34572" xr:uid="{00000000-0005-0000-0000-0000DB8A0000}"/>
    <cellStyle name="Normal 4 3 4 4 4 4" xfId="16615" xr:uid="{00000000-0005-0000-0000-0000DC8A0000}"/>
    <cellStyle name="Normal 4 3 4 4 4 4 2" xfId="43527" xr:uid="{00000000-0005-0000-0000-0000DD8A0000}"/>
    <cellStyle name="Normal 4 3 4 4 4 5" xfId="30093" xr:uid="{00000000-0005-0000-0000-0000DE8A0000}"/>
    <cellStyle name="Normal 4 3 4 4 5" xfId="9901" xr:uid="{00000000-0005-0000-0000-0000DF8A0000}"/>
    <cellStyle name="Normal 4 3 4 4 5 2" xfId="23335" xr:uid="{00000000-0005-0000-0000-0000E08A0000}"/>
    <cellStyle name="Normal 4 3 4 4 5 2 2" xfId="50247" xr:uid="{00000000-0005-0000-0000-0000E18A0000}"/>
    <cellStyle name="Normal 4 3 4 4 5 3" xfId="36813" xr:uid="{00000000-0005-0000-0000-0000E28A0000}"/>
    <cellStyle name="Normal 4 3 4 4 6" xfId="5423" xr:uid="{00000000-0005-0000-0000-0000E38A0000}"/>
    <cellStyle name="Normal 4 3 4 4 6 2" xfId="18857" xr:uid="{00000000-0005-0000-0000-0000E48A0000}"/>
    <cellStyle name="Normal 4 3 4 4 6 2 2" xfId="45769" xr:uid="{00000000-0005-0000-0000-0000E58A0000}"/>
    <cellStyle name="Normal 4 3 4 4 6 3" xfId="32335" xr:uid="{00000000-0005-0000-0000-0000E68A0000}"/>
    <cellStyle name="Normal 4 3 4 4 7" xfId="14378" xr:uid="{00000000-0005-0000-0000-0000E78A0000}"/>
    <cellStyle name="Normal 4 3 4 4 7 2" xfId="41290" xr:uid="{00000000-0005-0000-0000-0000E88A0000}"/>
    <cellStyle name="Normal 4 3 4 4 8" xfId="27856" xr:uid="{00000000-0005-0000-0000-0000E98A0000}"/>
    <cellStyle name="Normal 4 3 4 5" xfId="1168" xr:uid="{00000000-0005-0000-0000-0000EA8A0000}"/>
    <cellStyle name="Normal 4 3 4 5 2" xfId="2286" xr:uid="{00000000-0005-0000-0000-0000EB8A0000}"/>
    <cellStyle name="Normal 4 3 4 5 2 2" xfId="4523" xr:uid="{00000000-0005-0000-0000-0000EC8A0000}"/>
    <cellStyle name="Normal 4 3 4 5 2 2 2" xfId="13480" xr:uid="{00000000-0005-0000-0000-0000ED8A0000}"/>
    <cellStyle name="Normal 4 3 4 5 2 2 2 2" xfId="26914" xr:uid="{00000000-0005-0000-0000-0000EE8A0000}"/>
    <cellStyle name="Normal 4 3 4 5 2 2 2 2 2" xfId="53826" xr:uid="{00000000-0005-0000-0000-0000EF8A0000}"/>
    <cellStyle name="Normal 4 3 4 5 2 2 2 3" xfId="40392" xr:uid="{00000000-0005-0000-0000-0000F08A0000}"/>
    <cellStyle name="Normal 4 3 4 5 2 2 3" xfId="9002" xr:uid="{00000000-0005-0000-0000-0000F18A0000}"/>
    <cellStyle name="Normal 4 3 4 5 2 2 3 2" xfId="22436" xr:uid="{00000000-0005-0000-0000-0000F28A0000}"/>
    <cellStyle name="Normal 4 3 4 5 2 2 3 2 2" xfId="49348" xr:uid="{00000000-0005-0000-0000-0000F38A0000}"/>
    <cellStyle name="Normal 4 3 4 5 2 2 3 3" xfId="35914" xr:uid="{00000000-0005-0000-0000-0000F48A0000}"/>
    <cellStyle name="Normal 4 3 4 5 2 2 4" xfId="17957" xr:uid="{00000000-0005-0000-0000-0000F58A0000}"/>
    <cellStyle name="Normal 4 3 4 5 2 2 4 2" xfId="44869" xr:uid="{00000000-0005-0000-0000-0000F68A0000}"/>
    <cellStyle name="Normal 4 3 4 5 2 2 5" xfId="31435" xr:uid="{00000000-0005-0000-0000-0000F78A0000}"/>
    <cellStyle name="Normal 4 3 4 5 2 3" xfId="11243" xr:uid="{00000000-0005-0000-0000-0000F88A0000}"/>
    <cellStyle name="Normal 4 3 4 5 2 3 2" xfId="24677" xr:uid="{00000000-0005-0000-0000-0000F98A0000}"/>
    <cellStyle name="Normal 4 3 4 5 2 3 2 2" xfId="51589" xr:uid="{00000000-0005-0000-0000-0000FA8A0000}"/>
    <cellStyle name="Normal 4 3 4 5 2 3 3" xfId="38155" xr:uid="{00000000-0005-0000-0000-0000FB8A0000}"/>
    <cellStyle name="Normal 4 3 4 5 2 4" xfId="6765" xr:uid="{00000000-0005-0000-0000-0000FC8A0000}"/>
    <cellStyle name="Normal 4 3 4 5 2 4 2" xfId="20199" xr:uid="{00000000-0005-0000-0000-0000FD8A0000}"/>
    <cellStyle name="Normal 4 3 4 5 2 4 2 2" xfId="47111" xr:uid="{00000000-0005-0000-0000-0000FE8A0000}"/>
    <cellStyle name="Normal 4 3 4 5 2 4 3" xfId="33677" xr:uid="{00000000-0005-0000-0000-0000FF8A0000}"/>
    <cellStyle name="Normal 4 3 4 5 2 5" xfId="15720" xr:uid="{00000000-0005-0000-0000-0000008B0000}"/>
    <cellStyle name="Normal 4 3 4 5 2 5 2" xfId="42632" xr:uid="{00000000-0005-0000-0000-0000018B0000}"/>
    <cellStyle name="Normal 4 3 4 5 2 6" xfId="29198" xr:uid="{00000000-0005-0000-0000-0000028B0000}"/>
    <cellStyle name="Normal 4 3 4 5 3" xfId="3405" xr:uid="{00000000-0005-0000-0000-0000038B0000}"/>
    <cellStyle name="Normal 4 3 4 5 3 2" xfId="12362" xr:uid="{00000000-0005-0000-0000-0000048B0000}"/>
    <cellStyle name="Normal 4 3 4 5 3 2 2" xfId="25796" xr:uid="{00000000-0005-0000-0000-0000058B0000}"/>
    <cellStyle name="Normal 4 3 4 5 3 2 2 2" xfId="52708" xr:uid="{00000000-0005-0000-0000-0000068B0000}"/>
    <cellStyle name="Normal 4 3 4 5 3 2 3" xfId="39274" xr:uid="{00000000-0005-0000-0000-0000078B0000}"/>
    <cellStyle name="Normal 4 3 4 5 3 3" xfId="7884" xr:uid="{00000000-0005-0000-0000-0000088B0000}"/>
    <cellStyle name="Normal 4 3 4 5 3 3 2" xfId="21318" xr:uid="{00000000-0005-0000-0000-0000098B0000}"/>
    <cellStyle name="Normal 4 3 4 5 3 3 2 2" xfId="48230" xr:uid="{00000000-0005-0000-0000-00000A8B0000}"/>
    <cellStyle name="Normal 4 3 4 5 3 3 3" xfId="34796" xr:uid="{00000000-0005-0000-0000-00000B8B0000}"/>
    <cellStyle name="Normal 4 3 4 5 3 4" xfId="16839" xr:uid="{00000000-0005-0000-0000-00000C8B0000}"/>
    <cellStyle name="Normal 4 3 4 5 3 4 2" xfId="43751" xr:uid="{00000000-0005-0000-0000-00000D8B0000}"/>
    <cellStyle name="Normal 4 3 4 5 3 5" xfId="30317" xr:uid="{00000000-0005-0000-0000-00000E8B0000}"/>
    <cellStyle name="Normal 4 3 4 5 4" xfId="10125" xr:uid="{00000000-0005-0000-0000-00000F8B0000}"/>
    <cellStyle name="Normal 4 3 4 5 4 2" xfId="23559" xr:uid="{00000000-0005-0000-0000-0000108B0000}"/>
    <cellStyle name="Normal 4 3 4 5 4 2 2" xfId="50471" xr:uid="{00000000-0005-0000-0000-0000118B0000}"/>
    <cellStyle name="Normal 4 3 4 5 4 3" xfId="37037" xr:uid="{00000000-0005-0000-0000-0000128B0000}"/>
    <cellStyle name="Normal 4 3 4 5 5" xfId="5647" xr:uid="{00000000-0005-0000-0000-0000138B0000}"/>
    <cellStyle name="Normal 4 3 4 5 5 2" xfId="19081" xr:uid="{00000000-0005-0000-0000-0000148B0000}"/>
    <cellStyle name="Normal 4 3 4 5 5 2 2" xfId="45993" xr:uid="{00000000-0005-0000-0000-0000158B0000}"/>
    <cellStyle name="Normal 4 3 4 5 5 3" xfId="32559" xr:uid="{00000000-0005-0000-0000-0000168B0000}"/>
    <cellStyle name="Normal 4 3 4 5 6" xfId="14602" xr:uid="{00000000-0005-0000-0000-0000178B0000}"/>
    <cellStyle name="Normal 4 3 4 5 6 2" xfId="41514" xr:uid="{00000000-0005-0000-0000-0000188B0000}"/>
    <cellStyle name="Normal 4 3 4 5 7" xfId="28080" xr:uid="{00000000-0005-0000-0000-0000198B0000}"/>
    <cellStyle name="Normal 4 3 4 6" xfId="1391" xr:uid="{00000000-0005-0000-0000-00001A8B0000}"/>
    <cellStyle name="Normal 4 3 4 6 2" xfId="2509" xr:uid="{00000000-0005-0000-0000-00001B8B0000}"/>
    <cellStyle name="Normal 4 3 4 6 2 2" xfId="4746" xr:uid="{00000000-0005-0000-0000-00001C8B0000}"/>
    <cellStyle name="Normal 4 3 4 6 2 2 2" xfId="13703" xr:uid="{00000000-0005-0000-0000-00001D8B0000}"/>
    <cellStyle name="Normal 4 3 4 6 2 2 2 2" xfId="27137" xr:uid="{00000000-0005-0000-0000-00001E8B0000}"/>
    <cellStyle name="Normal 4 3 4 6 2 2 2 2 2" xfId="54049" xr:uid="{00000000-0005-0000-0000-00001F8B0000}"/>
    <cellStyle name="Normal 4 3 4 6 2 2 2 3" xfId="40615" xr:uid="{00000000-0005-0000-0000-0000208B0000}"/>
    <cellStyle name="Normal 4 3 4 6 2 2 3" xfId="9225" xr:uid="{00000000-0005-0000-0000-0000218B0000}"/>
    <cellStyle name="Normal 4 3 4 6 2 2 3 2" xfId="22659" xr:uid="{00000000-0005-0000-0000-0000228B0000}"/>
    <cellStyle name="Normal 4 3 4 6 2 2 3 2 2" xfId="49571" xr:uid="{00000000-0005-0000-0000-0000238B0000}"/>
    <cellStyle name="Normal 4 3 4 6 2 2 3 3" xfId="36137" xr:uid="{00000000-0005-0000-0000-0000248B0000}"/>
    <cellStyle name="Normal 4 3 4 6 2 2 4" xfId="18180" xr:uid="{00000000-0005-0000-0000-0000258B0000}"/>
    <cellStyle name="Normal 4 3 4 6 2 2 4 2" xfId="45092" xr:uid="{00000000-0005-0000-0000-0000268B0000}"/>
    <cellStyle name="Normal 4 3 4 6 2 2 5" xfId="31658" xr:uid="{00000000-0005-0000-0000-0000278B0000}"/>
    <cellStyle name="Normal 4 3 4 6 2 3" xfId="11466" xr:uid="{00000000-0005-0000-0000-0000288B0000}"/>
    <cellStyle name="Normal 4 3 4 6 2 3 2" xfId="24900" xr:uid="{00000000-0005-0000-0000-0000298B0000}"/>
    <cellStyle name="Normal 4 3 4 6 2 3 2 2" xfId="51812" xr:uid="{00000000-0005-0000-0000-00002A8B0000}"/>
    <cellStyle name="Normal 4 3 4 6 2 3 3" xfId="38378" xr:uid="{00000000-0005-0000-0000-00002B8B0000}"/>
    <cellStyle name="Normal 4 3 4 6 2 4" xfId="6988" xr:uid="{00000000-0005-0000-0000-00002C8B0000}"/>
    <cellStyle name="Normal 4 3 4 6 2 4 2" xfId="20422" xr:uid="{00000000-0005-0000-0000-00002D8B0000}"/>
    <cellStyle name="Normal 4 3 4 6 2 4 2 2" xfId="47334" xr:uid="{00000000-0005-0000-0000-00002E8B0000}"/>
    <cellStyle name="Normal 4 3 4 6 2 4 3" xfId="33900" xr:uid="{00000000-0005-0000-0000-00002F8B0000}"/>
    <cellStyle name="Normal 4 3 4 6 2 5" xfId="15943" xr:uid="{00000000-0005-0000-0000-0000308B0000}"/>
    <cellStyle name="Normal 4 3 4 6 2 5 2" xfId="42855" xr:uid="{00000000-0005-0000-0000-0000318B0000}"/>
    <cellStyle name="Normal 4 3 4 6 2 6" xfId="29421" xr:uid="{00000000-0005-0000-0000-0000328B0000}"/>
    <cellStyle name="Normal 4 3 4 6 3" xfId="3628" xr:uid="{00000000-0005-0000-0000-0000338B0000}"/>
    <cellStyle name="Normal 4 3 4 6 3 2" xfId="12585" xr:uid="{00000000-0005-0000-0000-0000348B0000}"/>
    <cellStyle name="Normal 4 3 4 6 3 2 2" xfId="26019" xr:uid="{00000000-0005-0000-0000-0000358B0000}"/>
    <cellStyle name="Normal 4 3 4 6 3 2 2 2" xfId="52931" xr:uid="{00000000-0005-0000-0000-0000368B0000}"/>
    <cellStyle name="Normal 4 3 4 6 3 2 3" xfId="39497" xr:uid="{00000000-0005-0000-0000-0000378B0000}"/>
    <cellStyle name="Normal 4 3 4 6 3 3" xfId="8107" xr:uid="{00000000-0005-0000-0000-0000388B0000}"/>
    <cellStyle name="Normal 4 3 4 6 3 3 2" xfId="21541" xr:uid="{00000000-0005-0000-0000-0000398B0000}"/>
    <cellStyle name="Normal 4 3 4 6 3 3 2 2" xfId="48453" xr:uid="{00000000-0005-0000-0000-00003A8B0000}"/>
    <cellStyle name="Normal 4 3 4 6 3 3 3" xfId="35019" xr:uid="{00000000-0005-0000-0000-00003B8B0000}"/>
    <cellStyle name="Normal 4 3 4 6 3 4" xfId="17062" xr:uid="{00000000-0005-0000-0000-00003C8B0000}"/>
    <cellStyle name="Normal 4 3 4 6 3 4 2" xfId="43974" xr:uid="{00000000-0005-0000-0000-00003D8B0000}"/>
    <cellStyle name="Normal 4 3 4 6 3 5" xfId="30540" xr:uid="{00000000-0005-0000-0000-00003E8B0000}"/>
    <cellStyle name="Normal 4 3 4 6 4" xfId="10348" xr:uid="{00000000-0005-0000-0000-00003F8B0000}"/>
    <cellStyle name="Normal 4 3 4 6 4 2" xfId="23782" xr:uid="{00000000-0005-0000-0000-0000408B0000}"/>
    <cellStyle name="Normal 4 3 4 6 4 2 2" xfId="50694" xr:uid="{00000000-0005-0000-0000-0000418B0000}"/>
    <cellStyle name="Normal 4 3 4 6 4 3" xfId="37260" xr:uid="{00000000-0005-0000-0000-0000428B0000}"/>
    <cellStyle name="Normal 4 3 4 6 5" xfId="5870" xr:uid="{00000000-0005-0000-0000-0000438B0000}"/>
    <cellStyle name="Normal 4 3 4 6 5 2" xfId="19304" xr:uid="{00000000-0005-0000-0000-0000448B0000}"/>
    <cellStyle name="Normal 4 3 4 6 5 2 2" xfId="46216" xr:uid="{00000000-0005-0000-0000-0000458B0000}"/>
    <cellStyle name="Normal 4 3 4 6 5 3" xfId="32782" xr:uid="{00000000-0005-0000-0000-0000468B0000}"/>
    <cellStyle name="Normal 4 3 4 6 6" xfId="14825" xr:uid="{00000000-0005-0000-0000-0000478B0000}"/>
    <cellStyle name="Normal 4 3 4 6 6 2" xfId="41737" xr:uid="{00000000-0005-0000-0000-0000488B0000}"/>
    <cellStyle name="Normal 4 3 4 6 7" xfId="28303" xr:uid="{00000000-0005-0000-0000-0000498B0000}"/>
    <cellStyle name="Normal 4 3 4 7" xfId="1839" xr:uid="{00000000-0005-0000-0000-00004A8B0000}"/>
    <cellStyle name="Normal 4 3 4 7 2" xfId="4076" xr:uid="{00000000-0005-0000-0000-00004B8B0000}"/>
    <cellStyle name="Normal 4 3 4 7 2 2" xfId="13033" xr:uid="{00000000-0005-0000-0000-00004C8B0000}"/>
    <cellStyle name="Normal 4 3 4 7 2 2 2" xfId="26467" xr:uid="{00000000-0005-0000-0000-00004D8B0000}"/>
    <cellStyle name="Normal 4 3 4 7 2 2 2 2" xfId="53379" xr:uid="{00000000-0005-0000-0000-00004E8B0000}"/>
    <cellStyle name="Normal 4 3 4 7 2 2 3" xfId="39945" xr:uid="{00000000-0005-0000-0000-00004F8B0000}"/>
    <cellStyle name="Normal 4 3 4 7 2 3" xfId="8555" xr:uid="{00000000-0005-0000-0000-0000508B0000}"/>
    <cellStyle name="Normal 4 3 4 7 2 3 2" xfId="21989" xr:uid="{00000000-0005-0000-0000-0000518B0000}"/>
    <cellStyle name="Normal 4 3 4 7 2 3 2 2" xfId="48901" xr:uid="{00000000-0005-0000-0000-0000528B0000}"/>
    <cellStyle name="Normal 4 3 4 7 2 3 3" xfId="35467" xr:uid="{00000000-0005-0000-0000-0000538B0000}"/>
    <cellStyle name="Normal 4 3 4 7 2 4" xfId="17510" xr:uid="{00000000-0005-0000-0000-0000548B0000}"/>
    <cellStyle name="Normal 4 3 4 7 2 4 2" xfId="44422" xr:uid="{00000000-0005-0000-0000-0000558B0000}"/>
    <cellStyle name="Normal 4 3 4 7 2 5" xfId="30988" xr:uid="{00000000-0005-0000-0000-0000568B0000}"/>
    <cellStyle name="Normal 4 3 4 7 3" xfId="10796" xr:uid="{00000000-0005-0000-0000-0000578B0000}"/>
    <cellStyle name="Normal 4 3 4 7 3 2" xfId="24230" xr:uid="{00000000-0005-0000-0000-0000588B0000}"/>
    <cellStyle name="Normal 4 3 4 7 3 2 2" xfId="51142" xr:uid="{00000000-0005-0000-0000-0000598B0000}"/>
    <cellStyle name="Normal 4 3 4 7 3 3" xfId="37708" xr:uid="{00000000-0005-0000-0000-00005A8B0000}"/>
    <cellStyle name="Normal 4 3 4 7 4" xfId="6318" xr:uid="{00000000-0005-0000-0000-00005B8B0000}"/>
    <cellStyle name="Normal 4 3 4 7 4 2" xfId="19752" xr:uid="{00000000-0005-0000-0000-00005C8B0000}"/>
    <cellStyle name="Normal 4 3 4 7 4 2 2" xfId="46664" xr:uid="{00000000-0005-0000-0000-00005D8B0000}"/>
    <cellStyle name="Normal 4 3 4 7 4 3" xfId="33230" xr:uid="{00000000-0005-0000-0000-00005E8B0000}"/>
    <cellStyle name="Normal 4 3 4 7 5" xfId="15273" xr:uid="{00000000-0005-0000-0000-00005F8B0000}"/>
    <cellStyle name="Normal 4 3 4 7 5 2" xfId="42185" xr:uid="{00000000-0005-0000-0000-0000608B0000}"/>
    <cellStyle name="Normal 4 3 4 7 6" xfId="28751" xr:uid="{00000000-0005-0000-0000-0000618B0000}"/>
    <cellStyle name="Normal 4 3 4 8" xfId="2958" xr:uid="{00000000-0005-0000-0000-0000628B0000}"/>
    <cellStyle name="Normal 4 3 4 8 2" xfId="11915" xr:uid="{00000000-0005-0000-0000-0000638B0000}"/>
    <cellStyle name="Normal 4 3 4 8 2 2" xfId="25349" xr:uid="{00000000-0005-0000-0000-0000648B0000}"/>
    <cellStyle name="Normal 4 3 4 8 2 2 2" xfId="52261" xr:uid="{00000000-0005-0000-0000-0000658B0000}"/>
    <cellStyle name="Normal 4 3 4 8 2 3" xfId="38827" xr:uid="{00000000-0005-0000-0000-0000668B0000}"/>
    <cellStyle name="Normal 4 3 4 8 3" xfId="7437" xr:uid="{00000000-0005-0000-0000-0000678B0000}"/>
    <cellStyle name="Normal 4 3 4 8 3 2" xfId="20871" xr:uid="{00000000-0005-0000-0000-0000688B0000}"/>
    <cellStyle name="Normal 4 3 4 8 3 2 2" xfId="47783" xr:uid="{00000000-0005-0000-0000-0000698B0000}"/>
    <cellStyle name="Normal 4 3 4 8 3 3" xfId="34349" xr:uid="{00000000-0005-0000-0000-00006A8B0000}"/>
    <cellStyle name="Normal 4 3 4 8 4" xfId="16392" xr:uid="{00000000-0005-0000-0000-00006B8B0000}"/>
    <cellStyle name="Normal 4 3 4 8 4 2" xfId="43304" xr:uid="{00000000-0005-0000-0000-00006C8B0000}"/>
    <cellStyle name="Normal 4 3 4 8 5" xfId="29870" xr:uid="{00000000-0005-0000-0000-00006D8B0000}"/>
    <cellStyle name="Normal 4 3 4 9" xfId="9678" xr:uid="{00000000-0005-0000-0000-00006E8B0000}"/>
    <cellStyle name="Normal 4 3 4 9 2" xfId="23112" xr:uid="{00000000-0005-0000-0000-00006F8B0000}"/>
    <cellStyle name="Normal 4 3 4 9 2 2" xfId="50024" xr:uid="{00000000-0005-0000-0000-0000708B0000}"/>
    <cellStyle name="Normal 4 3 4 9 3" xfId="36590" xr:uid="{00000000-0005-0000-0000-0000718B0000}"/>
    <cellStyle name="Normal 4 3 5" xfId="700" xr:uid="{00000000-0005-0000-0000-0000728B0000}"/>
    <cellStyle name="Normal 4 3 5 10" xfId="5225" xr:uid="{00000000-0005-0000-0000-0000738B0000}"/>
    <cellStyle name="Normal 4 3 5 10 2" xfId="18659" xr:uid="{00000000-0005-0000-0000-0000748B0000}"/>
    <cellStyle name="Normal 4 3 5 10 2 2" xfId="45571" xr:uid="{00000000-0005-0000-0000-0000758B0000}"/>
    <cellStyle name="Normal 4 3 5 10 3" xfId="32137" xr:uid="{00000000-0005-0000-0000-0000768B0000}"/>
    <cellStyle name="Normal 4 3 5 11" xfId="14180" xr:uid="{00000000-0005-0000-0000-0000778B0000}"/>
    <cellStyle name="Normal 4 3 5 11 2" xfId="41092" xr:uid="{00000000-0005-0000-0000-0000788B0000}"/>
    <cellStyle name="Normal 4 3 5 12" xfId="27658" xr:uid="{00000000-0005-0000-0000-0000798B0000}"/>
    <cellStyle name="Normal 4 3 5 2" xfId="844" xr:uid="{00000000-0005-0000-0000-00007A8B0000}"/>
    <cellStyle name="Normal 4 3 5 2 10" xfId="27802" xr:uid="{00000000-0005-0000-0000-00007B8B0000}"/>
    <cellStyle name="Normal 4 3 5 2 2" xfId="1112" xr:uid="{00000000-0005-0000-0000-00007C8B0000}"/>
    <cellStyle name="Normal 4 3 5 2 2 2" xfId="1783" xr:uid="{00000000-0005-0000-0000-00007D8B0000}"/>
    <cellStyle name="Normal 4 3 5 2 2 2 2" xfId="2901" xr:uid="{00000000-0005-0000-0000-00007E8B0000}"/>
    <cellStyle name="Normal 4 3 5 2 2 2 2 2" xfId="5138" xr:uid="{00000000-0005-0000-0000-00007F8B0000}"/>
    <cellStyle name="Normal 4 3 5 2 2 2 2 2 2" xfId="14095" xr:uid="{00000000-0005-0000-0000-0000808B0000}"/>
    <cellStyle name="Normal 4 3 5 2 2 2 2 2 2 2" xfId="27529" xr:uid="{00000000-0005-0000-0000-0000818B0000}"/>
    <cellStyle name="Normal 4 3 5 2 2 2 2 2 2 2 2" xfId="54441" xr:uid="{00000000-0005-0000-0000-0000828B0000}"/>
    <cellStyle name="Normal 4 3 5 2 2 2 2 2 2 3" xfId="41007" xr:uid="{00000000-0005-0000-0000-0000838B0000}"/>
    <cellStyle name="Normal 4 3 5 2 2 2 2 2 3" xfId="9617" xr:uid="{00000000-0005-0000-0000-0000848B0000}"/>
    <cellStyle name="Normal 4 3 5 2 2 2 2 2 3 2" xfId="23051" xr:uid="{00000000-0005-0000-0000-0000858B0000}"/>
    <cellStyle name="Normal 4 3 5 2 2 2 2 2 3 2 2" xfId="49963" xr:uid="{00000000-0005-0000-0000-0000868B0000}"/>
    <cellStyle name="Normal 4 3 5 2 2 2 2 2 3 3" xfId="36529" xr:uid="{00000000-0005-0000-0000-0000878B0000}"/>
    <cellStyle name="Normal 4 3 5 2 2 2 2 2 4" xfId="18572" xr:uid="{00000000-0005-0000-0000-0000888B0000}"/>
    <cellStyle name="Normal 4 3 5 2 2 2 2 2 4 2" xfId="45484" xr:uid="{00000000-0005-0000-0000-0000898B0000}"/>
    <cellStyle name="Normal 4 3 5 2 2 2 2 2 5" xfId="32050" xr:uid="{00000000-0005-0000-0000-00008A8B0000}"/>
    <cellStyle name="Normal 4 3 5 2 2 2 2 3" xfId="11858" xr:uid="{00000000-0005-0000-0000-00008B8B0000}"/>
    <cellStyle name="Normal 4 3 5 2 2 2 2 3 2" xfId="25292" xr:uid="{00000000-0005-0000-0000-00008C8B0000}"/>
    <cellStyle name="Normal 4 3 5 2 2 2 2 3 2 2" xfId="52204" xr:uid="{00000000-0005-0000-0000-00008D8B0000}"/>
    <cellStyle name="Normal 4 3 5 2 2 2 2 3 3" xfId="38770" xr:uid="{00000000-0005-0000-0000-00008E8B0000}"/>
    <cellStyle name="Normal 4 3 5 2 2 2 2 4" xfId="7380" xr:uid="{00000000-0005-0000-0000-00008F8B0000}"/>
    <cellStyle name="Normal 4 3 5 2 2 2 2 4 2" xfId="20814" xr:uid="{00000000-0005-0000-0000-0000908B0000}"/>
    <cellStyle name="Normal 4 3 5 2 2 2 2 4 2 2" xfId="47726" xr:uid="{00000000-0005-0000-0000-0000918B0000}"/>
    <cellStyle name="Normal 4 3 5 2 2 2 2 4 3" xfId="34292" xr:uid="{00000000-0005-0000-0000-0000928B0000}"/>
    <cellStyle name="Normal 4 3 5 2 2 2 2 5" xfId="16335" xr:uid="{00000000-0005-0000-0000-0000938B0000}"/>
    <cellStyle name="Normal 4 3 5 2 2 2 2 5 2" xfId="43247" xr:uid="{00000000-0005-0000-0000-0000948B0000}"/>
    <cellStyle name="Normal 4 3 5 2 2 2 2 6" xfId="29813" xr:uid="{00000000-0005-0000-0000-0000958B0000}"/>
    <cellStyle name="Normal 4 3 5 2 2 2 3" xfId="4020" xr:uid="{00000000-0005-0000-0000-0000968B0000}"/>
    <cellStyle name="Normal 4 3 5 2 2 2 3 2" xfId="12977" xr:uid="{00000000-0005-0000-0000-0000978B0000}"/>
    <cellStyle name="Normal 4 3 5 2 2 2 3 2 2" xfId="26411" xr:uid="{00000000-0005-0000-0000-0000988B0000}"/>
    <cellStyle name="Normal 4 3 5 2 2 2 3 2 2 2" xfId="53323" xr:uid="{00000000-0005-0000-0000-0000998B0000}"/>
    <cellStyle name="Normal 4 3 5 2 2 2 3 2 3" xfId="39889" xr:uid="{00000000-0005-0000-0000-00009A8B0000}"/>
    <cellStyle name="Normal 4 3 5 2 2 2 3 3" xfId="8499" xr:uid="{00000000-0005-0000-0000-00009B8B0000}"/>
    <cellStyle name="Normal 4 3 5 2 2 2 3 3 2" xfId="21933" xr:uid="{00000000-0005-0000-0000-00009C8B0000}"/>
    <cellStyle name="Normal 4 3 5 2 2 2 3 3 2 2" xfId="48845" xr:uid="{00000000-0005-0000-0000-00009D8B0000}"/>
    <cellStyle name="Normal 4 3 5 2 2 2 3 3 3" xfId="35411" xr:uid="{00000000-0005-0000-0000-00009E8B0000}"/>
    <cellStyle name="Normal 4 3 5 2 2 2 3 4" xfId="17454" xr:uid="{00000000-0005-0000-0000-00009F8B0000}"/>
    <cellStyle name="Normal 4 3 5 2 2 2 3 4 2" xfId="44366" xr:uid="{00000000-0005-0000-0000-0000A08B0000}"/>
    <cellStyle name="Normal 4 3 5 2 2 2 3 5" xfId="30932" xr:uid="{00000000-0005-0000-0000-0000A18B0000}"/>
    <cellStyle name="Normal 4 3 5 2 2 2 4" xfId="10740" xr:uid="{00000000-0005-0000-0000-0000A28B0000}"/>
    <cellStyle name="Normal 4 3 5 2 2 2 4 2" xfId="24174" xr:uid="{00000000-0005-0000-0000-0000A38B0000}"/>
    <cellStyle name="Normal 4 3 5 2 2 2 4 2 2" xfId="51086" xr:uid="{00000000-0005-0000-0000-0000A48B0000}"/>
    <cellStyle name="Normal 4 3 5 2 2 2 4 3" xfId="37652" xr:uid="{00000000-0005-0000-0000-0000A58B0000}"/>
    <cellStyle name="Normal 4 3 5 2 2 2 5" xfId="6262" xr:uid="{00000000-0005-0000-0000-0000A68B0000}"/>
    <cellStyle name="Normal 4 3 5 2 2 2 5 2" xfId="19696" xr:uid="{00000000-0005-0000-0000-0000A78B0000}"/>
    <cellStyle name="Normal 4 3 5 2 2 2 5 2 2" xfId="46608" xr:uid="{00000000-0005-0000-0000-0000A88B0000}"/>
    <cellStyle name="Normal 4 3 5 2 2 2 5 3" xfId="33174" xr:uid="{00000000-0005-0000-0000-0000A98B0000}"/>
    <cellStyle name="Normal 4 3 5 2 2 2 6" xfId="15217" xr:uid="{00000000-0005-0000-0000-0000AA8B0000}"/>
    <cellStyle name="Normal 4 3 5 2 2 2 6 2" xfId="42129" xr:uid="{00000000-0005-0000-0000-0000AB8B0000}"/>
    <cellStyle name="Normal 4 3 5 2 2 2 7" xfId="28695" xr:uid="{00000000-0005-0000-0000-0000AC8B0000}"/>
    <cellStyle name="Normal 4 3 5 2 2 3" xfId="2231" xr:uid="{00000000-0005-0000-0000-0000AD8B0000}"/>
    <cellStyle name="Normal 4 3 5 2 2 3 2" xfId="4468" xr:uid="{00000000-0005-0000-0000-0000AE8B0000}"/>
    <cellStyle name="Normal 4 3 5 2 2 3 2 2" xfId="13425" xr:uid="{00000000-0005-0000-0000-0000AF8B0000}"/>
    <cellStyle name="Normal 4 3 5 2 2 3 2 2 2" xfId="26859" xr:uid="{00000000-0005-0000-0000-0000B08B0000}"/>
    <cellStyle name="Normal 4 3 5 2 2 3 2 2 2 2" xfId="53771" xr:uid="{00000000-0005-0000-0000-0000B18B0000}"/>
    <cellStyle name="Normal 4 3 5 2 2 3 2 2 3" xfId="40337" xr:uid="{00000000-0005-0000-0000-0000B28B0000}"/>
    <cellStyle name="Normal 4 3 5 2 2 3 2 3" xfId="8947" xr:uid="{00000000-0005-0000-0000-0000B38B0000}"/>
    <cellStyle name="Normal 4 3 5 2 2 3 2 3 2" xfId="22381" xr:uid="{00000000-0005-0000-0000-0000B48B0000}"/>
    <cellStyle name="Normal 4 3 5 2 2 3 2 3 2 2" xfId="49293" xr:uid="{00000000-0005-0000-0000-0000B58B0000}"/>
    <cellStyle name="Normal 4 3 5 2 2 3 2 3 3" xfId="35859" xr:uid="{00000000-0005-0000-0000-0000B68B0000}"/>
    <cellStyle name="Normal 4 3 5 2 2 3 2 4" xfId="17902" xr:uid="{00000000-0005-0000-0000-0000B78B0000}"/>
    <cellStyle name="Normal 4 3 5 2 2 3 2 4 2" xfId="44814" xr:uid="{00000000-0005-0000-0000-0000B88B0000}"/>
    <cellStyle name="Normal 4 3 5 2 2 3 2 5" xfId="31380" xr:uid="{00000000-0005-0000-0000-0000B98B0000}"/>
    <cellStyle name="Normal 4 3 5 2 2 3 3" xfId="11188" xr:uid="{00000000-0005-0000-0000-0000BA8B0000}"/>
    <cellStyle name="Normal 4 3 5 2 2 3 3 2" xfId="24622" xr:uid="{00000000-0005-0000-0000-0000BB8B0000}"/>
    <cellStyle name="Normal 4 3 5 2 2 3 3 2 2" xfId="51534" xr:uid="{00000000-0005-0000-0000-0000BC8B0000}"/>
    <cellStyle name="Normal 4 3 5 2 2 3 3 3" xfId="38100" xr:uid="{00000000-0005-0000-0000-0000BD8B0000}"/>
    <cellStyle name="Normal 4 3 5 2 2 3 4" xfId="6710" xr:uid="{00000000-0005-0000-0000-0000BE8B0000}"/>
    <cellStyle name="Normal 4 3 5 2 2 3 4 2" xfId="20144" xr:uid="{00000000-0005-0000-0000-0000BF8B0000}"/>
    <cellStyle name="Normal 4 3 5 2 2 3 4 2 2" xfId="47056" xr:uid="{00000000-0005-0000-0000-0000C08B0000}"/>
    <cellStyle name="Normal 4 3 5 2 2 3 4 3" xfId="33622" xr:uid="{00000000-0005-0000-0000-0000C18B0000}"/>
    <cellStyle name="Normal 4 3 5 2 2 3 5" xfId="15665" xr:uid="{00000000-0005-0000-0000-0000C28B0000}"/>
    <cellStyle name="Normal 4 3 5 2 2 3 5 2" xfId="42577" xr:uid="{00000000-0005-0000-0000-0000C38B0000}"/>
    <cellStyle name="Normal 4 3 5 2 2 3 6" xfId="29143" xr:uid="{00000000-0005-0000-0000-0000C48B0000}"/>
    <cellStyle name="Normal 4 3 5 2 2 4" xfId="3350" xr:uid="{00000000-0005-0000-0000-0000C58B0000}"/>
    <cellStyle name="Normal 4 3 5 2 2 4 2" xfId="12307" xr:uid="{00000000-0005-0000-0000-0000C68B0000}"/>
    <cellStyle name="Normal 4 3 5 2 2 4 2 2" xfId="25741" xr:uid="{00000000-0005-0000-0000-0000C78B0000}"/>
    <cellStyle name="Normal 4 3 5 2 2 4 2 2 2" xfId="52653" xr:uid="{00000000-0005-0000-0000-0000C88B0000}"/>
    <cellStyle name="Normal 4 3 5 2 2 4 2 3" xfId="39219" xr:uid="{00000000-0005-0000-0000-0000C98B0000}"/>
    <cellStyle name="Normal 4 3 5 2 2 4 3" xfId="7829" xr:uid="{00000000-0005-0000-0000-0000CA8B0000}"/>
    <cellStyle name="Normal 4 3 5 2 2 4 3 2" xfId="21263" xr:uid="{00000000-0005-0000-0000-0000CB8B0000}"/>
    <cellStyle name="Normal 4 3 5 2 2 4 3 2 2" xfId="48175" xr:uid="{00000000-0005-0000-0000-0000CC8B0000}"/>
    <cellStyle name="Normal 4 3 5 2 2 4 3 3" xfId="34741" xr:uid="{00000000-0005-0000-0000-0000CD8B0000}"/>
    <cellStyle name="Normal 4 3 5 2 2 4 4" xfId="16784" xr:uid="{00000000-0005-0000-0000-0000CE8B0000}"/>
    <cellStyle name="Normal 4 3 5 2 2 4 4 2" xfId="43696" xr:uid="{00000000-0005-0000-0000-0000CF8B0000}"/>
    <cellStyle name="Normal 4 3 5 2 2 4 5" xfId="30262" xr:uid="{00000000-0005-0000-0000-0000D08B0000}"/>
    <cellStyle name="Normal 4 3 5 2 2 5" xfId="10070" xr:uid="{00000000-0005-0000-0000-0000D18B0000}"/>
    <cellStyle name="Normal 4 3 5 2 2 5 2" xfId="23504" xr:uid="{00000000-0005-0000-0000-0000D28B0000}"/>
    <cellStyle name="Normal 4 3 5 2 2 5 2 2" xfId="50416" xr:uid="{00000000-0005-0000-0000-0000D38B0000}"/>
    <cellStyle name="Normal 4 3 5 2 2 5 3" xfId="36982" xr:uid="{00000000-0005-0000-0000-0000D48B0000}"/>
    <cellStyle name="Normal 4 3 5 2 2 6" xfId="5592" xr:uid="{00000000-0005-0000-0000-0000D58B0000}"/>
    <cellStyle name="Normal 4 3 5 2 2 6 2" xfId="19026" xr:uid="{00000000-0005-0000-0000-0000D68B0000}"/>
    <cellStyle name="Normal 4 3 5 2 2 6 2 2" xfId="45938" xr:uid="{00000000-0005-0000-0000-0000D78B0000}"/>
    <cellStyle name="Normal 4 3 5 2 2 6 3" xfId="32504" xr:uid="{00000000-0005-0000-0000-0000D88B0000}"/>
    <cellStyle name="Normal 4 3 5 2 2 7" xfId="14547" xr:uid="{00000000-0005-0000-0000-0000D98B0000}"/>
    <cellStyle name="Normal 4 3 5 2 2 7 2" xfId="41459" xr:uid="{00000000-0005-0000-0000-0000DA8B0000}"/>
    <cellStyle name="Normal 4 3 5 2 2 8" xfId="28025" xr:uid="{00000000-0005-0000-0000-0000DB8B0000}"/>
    <cellStyle name="Normal 4 3 5 2 3" xfId="1337" xr:uid="{00000000-0005-0000-0000-0000DC8B0000}"/>
    <cellStyle name="Normal 4 3 5 2 3 2" xfId="2455" xr:uid="{00000000-0005-0000-0000-0000DD8B0000}"/>
    <cellStyle name="Normal 4 3 5 2 3 2 2" xfId="4692" xr:uid="{00000000-0005-0000-0000-0000DE8B0000}"/>
    <cellStyle name="Normal 4 3 5 2 3 2 2 2" xfId="13649" xr:uid="{00000000-0005-0000-0000-0000DF8B0000}"/>
    <cellStyle name="Normal 4 3 5 2 3 2 2 2 2" xfId="27083" xr:uid="{00000000-0005-0000-0000-0000E08B0000}"/>
    <cellStyle name="Normal 4 3 5 2 3 2 2 2 2 2" xfId="53995" xr:uid="{00000000-0005-0000-0000-0000E18B0000}"/>
    <cellStyle name="Normal 4 3 5 2 3 2 2 2 3" xfId="40561" xr:uid="{00000000-0005-0000-0000-0000E28B0000}"/>
    <cellStyle name="Normal 4 3 5 2 3 2 2 3" xfId="9171" xr:uid="{00000000-0005-0000-0000-0000E38B0000}"/>
    <cellStyle name="Normal 4 3 5 2 3 2 2 3 2" xfId="22605" xr:uid="{00000000-0005-0000-0000-0000E48B0000}"/>
    <cellStyle name="Normal 4 3 5 2 3 2 2 3 2 2" xfId="49517" xr:uid="{00000000-0005-0000-0000-0000E58B0000}"/>
    <cellStyle name="Normal 4 3 5 2 3 2 2 3 3" xfId="36083" xr:uid="{00000000-0005-0000-0000-0000E68B0000}"/>
    <cellStyle name="Normal 4 3 5 2 3 2 2 4" xfId="18126" xr:uid="{00000000-0005-0000-0000-0000E78B0000}"/>
    <cellStyle name="Normal 4 3 5 2 3 2 2 4 2" xfId="45038" xr:uid="{00000000-0005-0000-0000-0000E88B0000}"/>
    <cellStyle name="Normal 4 3 5 2 3 2 2 5" xfId="31604" xr:uid="{00000000-0005-0000-0000-0000E98B0000}"/>
    <cellStyle name="Normal 4 3 5 2 3 2 3" xfId="11412" xr:uid="{00000000-0005-0000-0000-0000EA8B0000}"/>
    <cellStyle name="Normal 4 3 5 2 3 2 3 2" xfId="24846" xr:uid="{00000000-0005-0000-0000-0000EB8B0000}"/>
    <cellStyle name="Normal 4 3 5 2 3 2 3 2 2" xfId="51758" xr:uid="{00000000-0005-0000-0000-0000EC8B0000}"/>
    <cellStyle name="Normal 4 3 5 2 3 2 3 3" xfId="38324" xr:uid="{00000000-0005-0000-0000-0000ED8B0000}"/>
    <cellStyle name="Normal 4 3 5 2 3 2 4" xfId="6934" xr:uid="{00000000-0005-0000-0000-0000EE8B0000}"/>
    <cellStyle name="Normal 4 3 5 2 3 2 4 2" xfId="20368" xr:uid="{00000000-0005-0000-0000-0000EF8B0000}"/>
    <cellStyle name="Normal 4 3 5 2 3 2 4 2 2" xfId="47280" xr:uid="{00000000-0005-0000-0000-0000F08B0000}"/>
    <cellStyle name="Normal 4 3 5 2 3 2 4 3" xfId="33846" xr:uid="{00000000-0005-0000-0000-0000F18B0000}"/>
    <cellStyle name="Normal 4 3 5 2 3 2 5" xfId="15889" xr:uid="{00000000-0005-0000-0000-0000F28B0000}"/>
    <cellStyle name="Normal 4 3 5 2 3 2 5 2" xfId="42801" xr:uid="{00000000-0005-0000-0000-0000F38B0000}"/>
    <cellStyle name="Normal 4 3 5 2 3 2 6" xfId="29367" xr:uid="{00000000-0005-0000-0000-0000F48B0000}"/>
    <cellStyle name="Normal 4 3 5 2 3 3" xfId="3574" xr:uid="{00000000-0005-0000-0000-0000F58B0000}"/>
    <cellStyle name="Normal 4 3 5 2 3 3 2" xfId="12531" xr:uid="{00000000-0005-0000-0000-0000F68B0000}"/>
    <cellStyle name="Normal 4 3 5 2 3 3 2 2" xfId="25965" xr:uid="{00000000-0005-0000-0000-0000F78B0000}"/>
    <cellStyle name="Normal 4 3 5 2 3 3 2 2 2" xfId="52877" xr:uid="{00000000-0005-0000-0000-0000F88B0000}"/>
    <cellStyle name="Normal 4 3 5 2 3 3 2 3" xfId="39443" xr:uid="{00000000-0005-0000-0000-0000F98B0000}"/>
    <cellStyle name="Normal 4 3 5 2 3 3 3" xfId="8053" xr:uid="{00000000-0005-0000-0000-0000FA8B0000}"/>
    <cellStyle name="Normal 4 3 5 2 3 3 3 2" xfId="21487" xr:uid="{00000000-0005-0000-0000-0000FB8B0000}"/>
    <cellStyle name="Normal 4 3 5 2 3 3 3 2 2" xfId="48399" xr:uid="{00000000-0005-0000-0000-0000FC8B0000}"/>
    <cellStyle name="Normal 4 3 5 2 3 3 3 3" xfId="34965" xr:uid="{00000000-0005-0000-0000-0000FD8B0000}"/>
    <cellStyle name="Normal 4 3 5 2 3 3 4" xfId="17008" xr:uid="{00000000-0005-0000-0000-0000FE8B0000}"/>
    <cellStyle name="Normal 4 3 5 2 3 3 4 2" xfId="43920" xr:uid="{00000000-0005-0000-0000-0000FF8B0000}"/>
    <cellStyle name="Normal 4 3 5 2 3 3 5" xfId="30486" xr:uid="{00000000-0005-0000-0000-0000008C0000}"/>
    <cellStyle name="Normal 4 3 5 2 3 4" xfId="10294" xr:uid="{00000000-0005-0000-0000-0000018C0000}"/>
    <cellStyle name="Normal 4 3 5 2 3 4 2" xfId="23728" xr:uid="{00000000-0005-0000-0000-0000028C0000}"/>
    <cellStyle name="Normal 4 3 5 2 3 4 2 2" xfId="50640" xr:uid="{00000000-0005-0000-0000-0000038C0000}"/>
    <cellStyle name="Normal 4 3 5 2 3 4 3" xfId="37206" xr:uid="{00000000-0005-0000-0000-0000048C0000}"/>
    <cellStyle name="Normal 4 3 5 2 3 5" xfId="5816" xr:uid="{00000000-0005-0000-0000-0000058C0000}"/>
    <cellStyle name="Normal 4 3 5 2 3 5 2" xfId="19250" xr:uid="{00000000-0005-0000-0000-0000068C0000}"/>
    <cellStyle name="Normal 4 3 5 2 3 5 2 2" xfId="46162" xr:uid="{00000000-0005-0000-0000-0000078C0000}"/>
    <cellStyle name="Normal 4 3 5 2 3 5 3" xfId="32728" xr:uid="{00000000-0005-0000-0000-0000088C0000}"/>
    <cellStyle name="Normal 4 3 5 2 3 6" xfId="14771" xr:uid="{00000000-0005-0000-0000-0000098C0000}"/>
    <cellStyle name="Normal 4 3 5 2 3 6 2" xfId="41683" xr:uid="{00000000-0005-0000-0000-00000A8C0000}"/>
    <cellStyle name="Normal 4 3 5 2 3 7" xfId="28249" xr:uid="{00000000-0005-0000-0000-00000B8C0000}"/>
    <cellStyle name="Normal 4 3 5 2 4" xfId="1560" xr:uid="{00000000-0005-0000-0000-00000C8C0000}"/>
    <cellStyle name="Normal 4 3 5 2 4 2" xfId="2678" xr:uid="{00000000-0005-0000-0000-00000D8C0000}"/>
    <cellStyle name="Normal 4 3 5 2 4 2 2" xfId="4915" xr:uid="{00000000-0005-0000-0000-00000E8C0000}"/>
    <cellStyle name="Normal 4 3 5 2 4 2 2 2" xfId="13872" xr:uid="{00000000-0005-0000-0000-00000F8C0000}"/>
    <cellStyle name="Normal 4 3 5 2 4 2 2 2 2" xfId="27306" xr:uid="{00000000-0005-0000-0000-0000108C0000}"/>
    <cellStyle name="Normal 4 3 5 2 4 2 2 2 2 2" xfId="54218" xr:uid="{00000000-0005-0000-0000-0000118C0000}"/>
    <cellStyle name="Normal 4 3 5 2 4 2 2 2 3" xfId="40784" xr:uid="{00000000-0005-0000-0000-0000128C0000}"/>
    <cellStyle name="Normal 4 3 5 2 4 2 2 3" xfId="9394" xr:uid="{00000000-0005-0000-0000-0000138C0000}"/>
    <cellStyle name="Normal 4 3 5 2 4 2 2 3 2" xfId="22828" xr:uid="{00000000-0005-0000-0000-0000148C0000}"/>
    <cellStyle name="Normal 4 3 5 2 4 2 2 3 2 2" xfId="49740" xr:uid="{00000000-0005-0000-0000-0000158C0000}"/>
    <cellStyle name="Normal 4 3 5 2 4 2 2 3 3" xfId="36306" xr:uid="{00000000-0005-0000-0000-0000168C0000}"/>
    <cellStyle name="Normal 4 3 5 2 4 2 2 4" xfId="18349" xr:uid="{00000000-0005-0000-0000-0000178C0000}"/>
    <cellStyle name="Normal 4 3 5 2 4 2 2 4 2" xfId="45261" xr:uid="{00000000-0005-0000-0000-0000188C0000}"/>
    <cellStyle name="Normal 4 3 5 2 4 2 2 5" xfId="31827" xr:uid="{00000000-0005-0000-0000-0000198C0000}"/>
    <cellStyle name="Normal 4 3 5 2 4 2 3" xfId="11635" xr:uid="{00000000-0005-0000-0000-00001A8C0000}"/>
    <cellStyle name="Normal 4 3 5 2 4 2 3 2" xfId="25069" xr:uid="{00000000-0005-0000-0000-00001B8C0000}"/>
    <cellStyle name="Normal 4 3 5 2 4 2 3 2 2" xfId="51981" xr:uid="{00000000-0005-0000-0000-00001C8C0000}"/>
    <cellStyle name="Normal 4 3 5 2 4 2 3 3" xfId="38547" xr:uid="{00000000-0005-0000-0000-00001D8C0000}"/>
    <cellStyle name="Normal 4 3 5 2 4 2 4" xfId="7157" xr:uid="{00000000-0005-0000-0000-00001E8C0000}"/>
    <cellStyle name="Normal 4 3 5 2 4 2 4 2" xfId="20591" xr:uid="{00000000-0005-0000-0000-00001F8C0000}"/>
    <cellStyle name="Normal 4 3 5 2 4 2 4 2 2" xfId="47503" xr:uid="{00000000-0005-0000-0000-0000208C0000}"/>
    <cellStyle name="Normal 4 3 5 2 4 2 4 3" xfId="34069" xr:uid="{00000000-0005-0000-0000-0000218C0000}"/>
    <cellStyle name="Normal 4 3 5 2 4 2 5" xfId="16112" xr:uid="{00000000-0005-0000-0000-0000228C0000}"/>
    <cellStyle name="Normal 4 3 5 2 4 2 5 2" xfId="43024" xr:uid="{00000000-0005-0000-0000-0000238C0000}"/>
    <cellStyle name="Normal 4 3 5 2 4 2 6" xfId="29590" xr:uid="{00000000-0005-0000-0000-0000248C0000}"/>
    <cellStyle name="Normal 4 3 5 2 4 3" xfId="3797" xr:uid="{00000000-0005-0000-0000-0000258C0000}"/>
    <cellStyle name="Normal 4 3 5 2 4 3 2" xfId="12754" xr:uid="{00000000-0005-0000-0000-0000268C0000}"/>
    <cellStyle name="Normal 4 3 5 2 4 3 2 2" xfId="26188" xr:uid="{00000000-0005-0000-0000-0000278C0000}"/>
    <cellStyle name="Normal 4 3 5 2 4 3 2 2 2" xfId="53100" xr:uid="{00000000-0005-0000-0000-0000288C0000}"/>
    <cellStyle name="Normal 4 3 5 2 4 3 2 3" xfId="39666" xr:uid="{00000000-0005-0000-0000-0000298C0000}"/>
    <cellStyle name="Normal 4 3 5 2 4 3 3" xfId="8276" xr:uid="{00000000-0005-0000-0000-00002A8C0000}"/>
    <cellStyle name="Normal 4 3 5 2 4 3 3 2" xfId="21710" xr:uid="{00000000-0005-0000-0000-00002B8C0000}"/>
    <cellStyle name="Normal 4 3 5 2 4 3 3 2 2" xfId="48622" xr:uid="{00000000-0005-0000-0000-00002C8C0000}"/>
    <cellStyle name="Normal 4 3 5 2 4 3 3 3" xfId="35188" xr:uid="{00000000-0005-0000-0000-00002D8C0000}"/>
    <cellStyle name="Normal 4 3 5 2 4 3 4" xfId="17231" xr:uid="{00000000-0005-0000-0000-00002E8C0000}"/>
    <cellStyle name="Normal 4 3 5 2 4 3 4 2" xfId="44143" xr:uid="{00000000-0005-0000-0000-00002F8C0000}"/>
    <cellStyle name="Normal 4 3 5 2 4 3 5" xfId="30709" xr:uid="{00000000-0005-0000-0000-0000308C0000}"/>
    <cellStyle name="Normal 4 3 5 2 4 4" xfId="10517" xr:uid="{00000000-0005-0000-0000-0000318C0000}"/>
    <cellStyle name="Normal 4 3 5 2 4 4 2" xfId="23951" xr:uid="{00000000-0005-0000-0000-0000328C0000}"/>
    <cellStyle name="Normal 4 3 5 2 4 4 2 2" xfId="50863" xr:uid="{00000000-0005-0000-0000-0000338C0000}"/>
    <cellStyle name="Normal 4 3 5 2 4 4 3" xfId="37429" xr:uid="{00000000-0005-0000-0000-0000348C0000}"/>
    <cellStyle name="Normal 4 3 5 2 4 5" xfId="6039" xr:uid="{00000000-0005-0000-0000-0000358C0000}"/>
    <cellStyle name="Normal 4 3 5 2 4 5 2" xfId="19473" xr:uid="{00000000-0005-0000-0000-0000368C0000}"/>
    <cellStyle name="Normal 4 3 5 2 4 5 2 2" xfId="46385" xr:uid="{00000000-0005-0000-0000-0000378C0000}"/>
    <cellStyle name="Normal 4 3 5 2 4 5 3" xfId="32951" xr:uid="{00000000-0005-0000-0000-0000388C0000}"/>
    <cellStyle name="Normal 4 3 5 2 4 6" xfId="14994" xr:uid="{00000000-0005-0000-0000-0000398C0000}"/>
    <cellStyle name="Normal 4 3 5 2 4 6 2" xfId="41906" xr:uid="{00000000-0005-0000-0000-00003A8C0000}"/>
    <cellStyle name="Normal 4 3 5 2 4 7" xfId="28472" xr:uid="{00000000-0005-0000-0000-00003B8C0000}"/>
    <cellStyle name="Normal 4 3 5 2 5" xfId="2008" xr:uid="{00000000-0005-0000-0000-00003C8C0000}"/>
    <cellStyle name="Normal 4 3 5 2 5 2" xfId="4245" xr:uid="{00000000-0005-0000-0000-00003D8C0000}"/>
    <cellStyle name="Normal 4 3 5 2 5 2 2" xfId="13202" xr:uid="{00000000-0005-0000-0000-00003E8C0000}"/>
    <cellStyle name="Normal 4 3 5 2 5 2 2 2" xfId="26636" xr:uid="{00000000-0005-0000-0000-00003F8C0000}"/>
    <cellStyle name="Normal 4 3 5 2 5 2 2 2 2" xfId="53548" xr:uid="{00000000-0005-0000-0000-0000408C0000}"/>
    <cellStyle name="Normal 4 3 5 2 5 2 2 3" xfId="40114" xr:uid="{00000000-0005-0000-0000-0000418C0000}"/>
    <cellStyle name="Normal 4 3 5 2 5 2 3" xfId="8724" xr:uid="{00000000-0005-0000-0000-0000428C0000}"/>
    <cellStyle name="Normal 4 3 5 2 5 2 3 2" xfId="22158" xr:uid="{00000000-0005-0000-0000-0000438C0000}"/>
    <cellStyle name="Normal 4 3 5 2 5 2 3 2 2" xfId="49070" xr:uid="{00000000-0005-0000-0000-0000448C0000}"/>
    <cellStyle name="Normal 4 3 5 2 5 2 3 3" xfId="35636" xr:uid="{00000000-0005-0000-0000-0000458C0000}"/>
    <cellStyle name="Normal 4 3 5 2 5 2 4" xfId="17679" xr:uid="{00000000-0005-0000-0000-0000468C0000}"/>
    <cellStyle name="Normal 4 3 5 2 5 2 4 2" xfId="44591" xr:uid="{00000000-0005-0000-0000-0000478C0000}"/>
    <cellStyle name="Normal 4 3 5 2 5 2 5" xfId="31157" xr:uid="{00000000-0005-0000-0000-0000488C0000}"/>
    <cellStyle name="Normal 4 3 5 2 5 3" xfId="10965" xr:uid="{00000000-0005-0000-0000-0000498C0000}"/>
    <cellStyle name="Normal 4 3 5 2 5 3 2" xfId="24399" xr:uid="{00000000-0005-0000-0000-00004A8C0000}"/>
    <cellStyle name="Normal 4 3 5 2 5 3 2 2" xfId="51311" xr:uid="{00000000-0005-0000-0000-00004B8C0000}"/>
    <cellStyle name="Normal 4 3 5 2 5 3 3" xfId="37877" xr:uid="{00000000-0005-0000-0000-00004C8C0000}"/>
    <cellStyle name="Normal 4 3 5 2 5 4" xfId="6487" xr:uid="{00000000-0005-0000-0000-00004D8C0000}"/>
    <cellStyle name="Normal 4 3 5 2 5 4 2" xfId="19921" xr:uid="{00000000-0005-0000-0000-00004E8C0000}"/>
    <cellStyle name="Normal 4 3 5 2 5 4 2 2" xfId="46833" xr:uid="{00000000-0005-0000-0000-00004F8C0000}"/>
    <cellStyle name="Normal 4 3 5 2 5 4 3" xfId="33399" xr:uid="{00000000-0005-0000-0000-0000508C0000}"/>
    <cellStyle name="Normal 4 3 5 2 5 5" xfId="15442" xr:uid="{00000000-0005-0000-0000-0000518C0000}"/>
    <cellStyle name="Normal 4 3 5 2 5 5 2" xfId="42354" xr:uid="{00000000-0005-0000-0000-0000528C0000}"/>
    <cellStyle name="Normal 4 3 5 2 5 6" xfId="28920" xr:uid="{00000000-0005-0000-0000-0000538C0000}"/>
    <cellStyle name="Normal 4 3 5 2 6" xfId="3127" xr:uid="{00000000-0005-0000-0000-0000548C0000}"/>
    <cellStyle name="Normal 4 3 5 2 6 2" xfId="12084" xr:uid="{00000000-0005-0000-0000-0000558C0000}"/>
    <cellStyle name="Normal 4 3 5 2 6 2 2" xfId="25518" xr:uid="{00000000-0005-0000-0000-0000568C0000}"/>
    <cellStyle name="Normal 4 3 5 2 6 2 2 2" xfId="52430" xr:uid="{00000000-0005-0000-0000-0000578C0000}"/>
    <cellStyle name="Normal 4 3 5 2 6 2 3" xfId="38996" xr:uid="{00000000-0005-0000-0000-0000588C0000}"/>
    <cellStyle name="Normal 4 3 5 2 6 3" xfId="7606" xr:uid="{00000000-0005-0000-0000-0000598C0000}"/>
    <cellStyle name="Normal 4 3 5 2 6 3 2" xfId="21040" xr:uid="{00000000-0005-0000-0000-00005A8C0000}"/>
    <cellStyle name="Normal 4 3 5 2 6 3 2 2" xfId="47952" xr:uid="{00000000-0005-0000-0000-00005B8C0000}"/>
    <cellStyle name="Normal 4 3 5 2 6 3 3" xfId="34518" xr:uid="{00000000-0005-0000-0000-00005C8C0000}"/>
    <cellStyle name="Normal 4 3 5 2 6 4" xfId="16561" xr:uid="{00000000-0005-0000-0000-00005D8C0000}"/>
    <cellStyle name="Normal 4 3 5 2 6 4 2" xfId="43473" xr:uid="{00000000-0005-0000-0000-00005E8C0000}"/>
    <cellStyle name="Normal 4 3 5 2 6 5" xfId="30039" xr:uid="{00000000-0005-0000-0000-00005F8C0000}"/>
    <cellStyle name="Normal 4 3 5 2 7" xfId="9847" xr:uid="{00000000-0005-0000-0000-0000608C0000}"/>
    <cellStyle name="Normal 4 3 5 2 7 2" xfId="23281" xr:uid="{00000000-0005-0000-0000-0000618C0000}"/>
    <cellStyle name="Normal 4 3 5 2 7 2 2" xfId="50193" xr:uid="{00000000-0005-0000-0000-0000628C0000}"/>
    <cellStyle name="Normal 4 3 5 2 7 3" xfId="36759" xr:uid="{00000000-0005-0000-0000-0000638C0000}"/>
    <cellStyle name="Normal 4 3 5 2 8" xfId="5369" xr:uid="{00000000-0005-0000-0000-0000648C0000}"/>
    <cellStyle name="Normal 4 3 5 2 8 2" xfId="18803" xr:uid="{00000000-0005-0000-0000-0000658C0000}"/>
    <cellStyle name="Normal 4 3 5 2 8 2 2" xfId="45715" xr:uid="{00000000-0005-0000-0000-0000668C0000}"/>
    <cellStyle name="Normal 4 3 5 2 8 3" xfId="32281" xr:uid="{00000000-0005-0000-0000-0000678C0000}"/>
    <cellStyle name="Normal 4 3 5 2 9" xfId="14324" xr:uid="{00000000-0005-0000-0000-0000688C0000}"/>
    <cellStyle name="Normal 4 3 5 2 9 2" xfId="41236" xr:uid="{00000000-0005-0000-0000-0000698C0000}"/>
    <cellStyle name="Normal 4 3 5 3" xfId="772" xr:uid="{00000000-0005-0000-0000-00006A8C0000}"/>
    <cellStyle name="Normal 4 3 5 3 10" xfId="27730" xr:uid="{00000000-0005-0000-0000-00006B8C0000}"/>
    <cellStyle name="Normal 4 3 5 3 2" xfId="1040" xr:uid="{00000000-0005-0000-0000-00006C8C0000}"/>
    <cellStyle name="Normal 4 3 5 3 2 2" xfId="1711" xr:uid="{00000000-0005-0000-0000-00006D8C0000}"/>
    <cellStyle name="Normal 4 3 5 3 2 2 2" xfId="2829" xr:uid="{00000000-0005-0000-0000-00006E8C0000}"/>
    <cellStyle name="Normal 4 3 5 3 2 2 2 2" xfId="5066" xr:uid="{00000000-0005-0000-0000-00006F8C0000}"/>
    <cellStyle name="Normal 4 3 5 3 2 2 2 2 2" xfId="14023" xr:uid="{00000000-0005-0000-0000-0000708C0000}"/>
    <cellStyle name="Normal 4 3 5 3 2 2 2 2 2 2" xfId="27457" xr:uid="{00000000-0005-0000-0000-0000718C0000}"/>
    <cellStyle name="Normal 4 3 5 3 2 2 2 2 2 2 2" xfId="54369" xr:uid="{00000000-0005-0000-0000-0000728C0000}"/>
    <cellStyle name="Normal 4 3 5 3 2 2 2 2 2 3" xfId="40935" xr:uid="{00000000-0005-0000-0000-0000738C0000}"/>
    <cellStyle name="Normal 4 3 5 3 2 2 2 2 3" xfId="9545" xr:uid="{00000000-0005-0000-0000-0000748C0000}"/>
    <cellStyle name="Normal 4 3 5 3 2 2 2 2 3 2" xfId="22979" xr:uid="{00000000-0005-0000-0000-0000758C0000}"/>
    <cellStyle name="Normal 4 3 5 3 2 2 2 2 3 2 2" xfId="49891" xr:uid="{00000000-0005-0000-0000-0000768C0000}"/>
    <cellStyle name="Normal 4 3 5 3 2 2 2 2 3 3" xfId="36457" xr:uid="{00000000-0005-0000-0000-0000778C0000}"/>
    <cellStyle name="Normal 4 3 5 3 2 2 2 2 4" xfId="18500" xr:uid="{00000000-0005-0000-0000-0000788C0000}"/>
    <cellStyle name="Normal 4 3 5 3 2 2 2 2 4 2" xfId="45412" xr:uid="{00000000-0005-0000-0000-0000798C0000}"/>
    <cellStyle name="Normal 4 3 5 3 2 2 2 2 5" xfId="31978" xr:uid="{00000000-0005-0000-0000-00007A8C0000}"/>
    <cellStyle name="Normal 4 3 5 3 2 2 2 3" xfId="11786" xr:uid="{00000000-0005-0000-0000-00007B8C0000}"/>
    <cellStyle name="Normal 4 3 5 3 2 2 2 3 2" xfId="25220" xr:uid="{00000000-0005-0000-0000-00007C8C0000}"/>
    <cellStyle name="Normal 4 3 5 3 2 2 2 3 2 2" xfId="52132" xr:uid="{00000000-0005-0000-0000-00007D8C0000}"/>
    <cellStyle name="Normal 4 3 5 3 2 2 2 3 3" xfId="38698" xr:uid="{00000000-0005-0000-0000-00007E8C0000}"/>
    <cellStyle name="Normal 4 3 5 3 2 2 2 4" xfId="7308" xr:uid="{00000000-0005-0000-0000-00007F8C0000}"/>
    <cellStyle name="Normal 4 3 5 3 2 2 2 4 2" xfId="20742" xr:uid="{00000000-0005-0000-0000-0000808C0000}"/>
    <cellStyle name="Normal 4 3 5 3 2 2 2 4 2 2" xfId="47654" xr:uid="{00000000-0005-0000-0000-0000818C0000}"/>
    <cellStyle name="Normal 4 3 5 3 2 2 2 4 3" xfId="34220" xr:uid="{00000000-0005-0000-0000-0000828C0000}"/>
    <cellStyle name="Normal 4 3 5 3 2 2 2 5" xfId="16263" xr:uid="{00000000-0005-0000-0000-0000838C0000}"/>
    <cellStyle name="Normal 4 3 5 3 2 2 2 5 2" xfId="43175" xr:uid="{00000000-0005-0000-0000-0000848C0000}"/>
    <cellStyle name="Normal 4 3 5 3 2 2 2 6" xfId="29741" xr:uid="{00000000-0005-0000-0000-0000858C0000}"/>
    <cellStyle name="Normal 4 3 5 3 2 2 3" xfId="3948" xr:uid="{00000000-0005-0000-0000-0000868C0000}"/>
    <cellStyle name="Normal 4 3 5 3 2 2 3 2" xfId="12905" xr:uid="{00000000-0005-0000-0000-0000878C0000}"/>
    <cellStyle name="Normal 4 3 5 3 2 2 3 2 2" xfId="26339" xr:uid="{00000000-0005-0000-0000-0000888C0000}"/>
    <cellStyle name="Normal 4 3 5 3 2 2 3 2 2 2" xfId="53251" xr:uid="{00000000-0005-0000-0000-0000898C0000}"/>
    <cellStyle name="Normal 4 3 5 3 2 2 3 2 3" xfId="39817" xr:uid="{00000000-0005-0000-0000-00008A8C0000}"/>
    <cellStyle name="Normal 4 3 5 3 2 2 3 3" xfId="8427" xr:uid="{00000000-0005-0000-0000-00008B8C0000}"/>
    <cellStyle name="Normal 4 3 5 3 2 2 3 3 2" xfId="21861" xr:uid="{00000000-0005-0000-0000-00008C8C0000}"/>
    <cellStyle name="Normal 4 3 5 3 2 2 3 3 2 2" xfId="48773" xr:uid="{00000000-0005-0000-0000-00008D8C0000}"/>
    <cellStyle name="Normal 4 3 5 3 2 2 3 3 3" xfId="35339" xr:uid="{00000000-0005-0000-0000-00008E8C0000}"/>
    <cellStyle name="Normal 4 3 5 3 2 2 3 4" xfId="17382" xr:uid="{00000000-0005-0000-0000-00008F8C0000}"/>
    <cellStyle name="Normal 4 3 5 3 2 2 3 4 2" xfId="44294" xr:uid="{00000000-0005-0000-0000-0000908C0000}"/>
    <cellStyle name="Normal 4 3 5 3 2 2 3 5" xfId="30860" xr:uid="{00000000-0005-0000-0000-0000918C0000}"/>
    <cellStyle name="Normal 4 3 5 3 2 2 4" xfId="10668" xr:uid="{00000000-0005-0000-0000-0000928C0000}"/>
    <cellStyle name="Normal 4 3 5 3 2 2 4 2" xfId="24102" xr:uid="{00000000-0005-0000-0000-0000938C0000}"/>
    <cellStyle name="Normal 4 3 5 3 2 2 4 2 2" xfId="51014" xr:uid="{00000000-0005-0000-0000-0000948C0000}"/>
    <cellStyle name="Normal 4 3 5 3 2 2 4 3" xfId="37580" xr:uid="{00000000-0005-0000-0000-0000958C0000}"/>
    <cellStyle name="Normal 4 3 5 3 2 2 5" xfId="6190" xr:uid="{00000000-0005-0000-0000-0000968C0000}"/>
    <cellStyle name="Normal 4 3 5 3 2 2 5 2" xfId="19624" xr:uid="{00000000-0005-0000-0000-0000978C0000}"/>
    <cellStyle name="Normal 4 3 5 3 2 2 5 2 2" xfId="46536" xr:uid="{00000000-0005-0000-0000-0000988C0000}"/>
    <cellStyle name="Normal 4 3 5 3 2 2 5 3" xfId="33102" xr:uid="{00000000-0005-0000-0000-0000998C0000}"/>
    <cellStyle name="Normal 4 3 5 3 2 2 6" xfId="15145" xr:uid="{00000000-0005-0000-0000-00009A8C0000}"/>
    <cellStyle name="Normal 4 3 5 3 2 2 6 2" xfId="42057" xr:uid="{00000000-0005-0000-0000-00009B8C0000}"/>
    <cellStyle name="Normal 4 3 5 3 2 2 7" xfId="28623" xr:uid="{00000000-0005-0000-0000-00009C8C0000}"/>
    <cellStyle name="Normal 4 3 5 3 2 3" xfId="2159" xr:uid="{00000000-0005-0000-0000-00009D8C0000}"/>
    <cellStyle name="Normal 4 3 5 3 2 3 2" xfId="4396" xr:uid="{00000000-0005-0000-0000-00009E8C0000}"/>
    <cellStyle name="Normal 4 3 5 3 2 3 2 2" xfId="13353" xr:uid="{00000000-0005-0000-0000-00009F8C0000}"/>
    <cellStyle name="Normal 4 3 5 3 2 3 2 2 2" xfId="26787" xr:uid="{00000000-0005-0000-0000-0000A08C0000}"/>
    <cellStyle name="Normal 4 3 5 3 2 3 2 2 2 2" xfId="53699" xr:uid="{00000000-0005-0000-0000-0000A18C0000}"/>
    <cellStyle name="Normal 4 3 5 3 2 3 2 2 3" xfId="40265" xr:uid="{00000000-0005-0000-0000-0000A28C0000}"/>
    <cellStyle name="Normal 4 3 5 3 2 3 2 3" xfId="8875" xr:uid="{00000000-0005-0000-0000-0000A38C0000}"/>
    <cellStyle name="Normal 4 3 5 3 2 3 2 3 2" xfId="22309" xr:uid="{00000000-0005-0000-0000-0000A48C0000}"/>
    <cellStyle name="Normal 4 3 5 3 2 3 2 3 2 2" xfId="49221" xr:uid="{00000000-0005-0000-0000-0000A58C0000}"/>
    <cellStyle name="Normal 4 3 5 3 2 3 2 3 3" xfId="35787" xr:uid="{00000000-0005-0000-0000-0000A68C0000}"/>
    <cellStyle name="Normal 4 3 5 3 2 3 2 4" xfId="17830" xr:uid="{00000000-0005-0000-0000-0000A78C0000}"/>
    <cellStyle name="Normal 4 3 5 3 2 3 2 4 2" xfId="44742" xr:uid="{00000000-0005-0000-0000-0000A88C0000}"/>
    <cellStyle name="Normal 4 3 5 3 2 3 2 5" xfId="31308" xr:uid="{00000000-0005-0000-0000-0000A98C0000}"/>
    <cellStyle name="Normal 4 3 5 3 2 3 3" xfId="11116" xr:uid="{00000000-0005-0000-0000-0000AA8C0000}"/>
    <cellStyle name="Normal 4 3 5 3 2 3 3 2" xfId="24550" xr:uid="{00000000-0005-0000-0000-0000AB8C0000}"/>
    <cellStyle name="Normal 4 3 5 3 2 3 3 2 2" xfId="51462" xr:uid="{00000000-0005-0000-0000-0000AC8C0000}"/>
    <cellStyle name="Normal 4 3 5 3 2 3 3 3" xfId="38028" xr:uid="{00000000-0005-0000-0000-0000AD8C0000}"/>
    <cellStyle name="Normal 4 3 5 3 2 3 4" xfId="6638" xr:uid="{00000000-0005-0000-0000-0000AE8C0000}"/>
    <cellStyle name="Normal 4 3 5 3 2 3 4 2" xfId="20072" xr:uid="{00000000-0005-0000-0000-0000AF8C0000}"/>
    <cellStyle name="Normal 4 3 5 3 2 3 4 2 2" xfId="46984" xr:uid="{00000000-0005-0000-0000-0000B08C0000}"/>
    <cellStyle name="Normal 4 3 5 3 2 3 4 3" xfId="33550" xr:uid="{00000000-0005-0000-0000-0000B18C0000}"/>
    <cellStyle name="Normal 4 3 5 3 2 3 5" xfId="15593" xr:uid="{00000000-0005-0000-0000-0000B28C0000}"/>
    <cellStyle name="Normal 4 3 5 3 2 3 5 2" xfId="42505" xr:uid="{00000000-0005-0000-0000-0000B38C0000}"/>
    <cellStyle name="Normal 4 3 5 3 2 3 6" xfId="29071" xr:uid="{00000000-0005-0000-0000-0000B48C0000}"/>
    <cellStyle name="Normal 4 3 5 3 2 4" xfId="3278" xr:uid="{00000000-0005-0000-0000-0000B58C0000}"/>
    <cellStyle name="Normal 4 3 5 3 2 4 2" xfId="12235" xr:uid="{00000000-0005-0000-0000-0000B68C0000}"/>
    <cellStyle name="Normal 4 3 5 3 2 4 2 2" xfId="25669" xr:uid="{00000000-0005-0000-0000-0000B78C0000}"/>
    <cellStyle name="Normal 4 3 5 3 2 4 2 2 2" xfId="52581" xr:uid="{00000000-0005-0000-0000-0000B88C0000}"/>
    <cellStyle name="Normal 4 3 5 3 2 4 2 3" xfId="39147" xr:uid="{00000000-0005-0000-0000-0000B98C0000}"/>
    <cellStyle name="Normal 4 3 5 3 2 4 3" xfId="7757" xr:uid="{00000000-0005-0000-0000-0000BA8C0000}"/>
    <cellStyle name="Normal 4 3 5 3 2 4 3 2" xfId="21191" xr:uid="{00000000-0005-0000-0000-0000BB8C0000}"/>
    <cellStyle name="Normal 4 3 5 3 2 4 3 2 2" xfId="48103" xr:uid="{00000000-0005-0000-0000-0000BC8C0000}"/>
    <cellStyle name="Normal 4 3 5 3 2 4 3 3" xfId="34669" xr:uid="{00000000-0005-0000-0000-0000BD8C0000}"/>
    <cellStyle name="Normal 4 3 5 3 2 4 4" xfId="16712" xr:uid="{00000000-0005-0000-0000-0000BE8C0000}"/>
    <cellStyle name="Normal 4 3 5 3 2 4 4 2" xfId="43624" xr:uid="{00000000-0005-0000-0000-0000BF8C0000}"/>
    <cellStyle name="Normal 4 3 5 3 2 4 5" xfId="30190" xr:uid="{00000000-0005-0000-0000-0000C08C0000}"/>
    <cellStyle name="Normal 4 3 5 3 2 5" xfId="9998" xr:uid="{00000000-0005-0000-0000-0000C18C0000}"/>
    <cellStyle name="Normal 4 3 5 3 2 5 2" xfId="23432" xr:uid="{00000000-0005-0000-0000-0000C28C0000}"/>
    <cellStyle name="Normal 4 3 5 3 2 5 2 2" xfId="50344" xr:uid="{00000000-0005-0000-0000-0000C38C0000}"/>
    <cellStyle name="Normal 4 3 5 3 2 5 3" xfId="36910" xr:uid="{00000000-0005-0000-0000-0000C48C0000}"/>
    <cellStyle name="Normal 4 3 5 3 2 6" xfId="5520" xr:uid="{00000000-0005-0000-0000-0000C58C0000}"/>
    <cellStyle name="Normal 4 3 5 3 2 6 2" xfId="18954" xr:uid="{00000000-0005-0000-0000-0000C68C0000}"/>
    <cellStyle name="Normal 4 3 5 3 2 6 2 2" xfId="45866" xr:uid="{00000000-0005-0000-0000-0000C78C0000}"/>
    <cellStyle name="Normal 4 3 5 3 2 6 3" xfId="32432" xr:uid="{00000000-0005-0000-0000-0000C88C0000}"/>
    <cellStyle name="Normal 4 3 5 3 2 7" xfId="14475" xr:uid="{00000000-0005-0000-0000-0000C98C0000}"/>
    <cellStyle name="Normal 4 3 5 3 2 7 2" xfId="41387" xr:uid="{00000000-0005-0000-0000-0000CA8C0000}"/>
    <cellStyle name="Normal 4 3 5 3 2 8" xfId="27953" xr:uid="{00000000-0005-0000-0000-0000CB8C0000}"/>
    <cellStyle name="Normal 4 3 5 3 3" xfId="1265" xr:uid="{00000000-0005-0000-0000-0000CC8C0000}"/>
    <cellStyle name="Normal 4 3 5 3 3 2" xfId="2383" xr:uid="{00000000-0005-0000-0000-0000CD8C0000}"/>
    <cellStyle name="Normal 4 3 5 3 3 2 2" xfId="4620" xr:uid="{00000000-0005-0000-0000-0000CE8C0000}"/>
    <cellStyle name="Normal 4 3 5 3 3 2 2 2" xfId="13577" xr:uid="{00000000-0005-0000-0000-0000CF8C0000}"/>
    <cellStyle name="Normal 4 3 5 3 3 2 2 2 2" xfId="27011" xr:uid="{00000000-0005-0000-0000-0000D08C0000}"/>
    <cellStyle name="Normal 4 3 5 3 3 2 2 2 2 2" xfId="53923" xr:uid="{00000000-0005-0000-0000-0000D18C0000}"/>
    <cellStyle name="Normal 4 3 5 3 3 2 2 2 3" xfId="40489" xr:uid="{00000000-0005-0000-0000-0000D28C0000}"/>
    <cellStyle name="Normal 4 3 5 3 3 2 2 3" xfId="9099" xr:uid="{00000000-0005-0000-0000-0000D38C0000}"/>
    <cellStyle name="Normal 4 3 5 3 3 2 2 3 2" xfId="22533" xr:uid="{00000000-0005-0000-0000-0000D48C0000}"/>
    <cellStyle name="Normal 4 3 5 3 3 2 2 3 2 2" xfId="49445" xr:uid="{00000000-0005-0000-0000-0000D58C0000}"/>
    <cellStyle name="Normal 4 3 5 3 3 2 2 3 3" xfId="36011" xr:uid="{00000000-0005-0000-0000-0000D68C0000}"/>
    <cellStyle name="Normal 4 3 5 3 3 2 2 4" xfId="18054" xr:uid="{00000000-0005-0000-0000-0000D78C0000}"/>
    <cellStyle name="Normal 4 3 5 3 3 2 2 4 2" xfId="44966" xr:uid="{00000000-0005-0000-0000-0000D88C0000}"/>
    <cellStyle name="Normal 4 3 5 3 3 2 2 5" xfId="31532" xr:uid="{00000000-0005-0000-0000-0000D98C0000}"/>
    <cellStyle name="Normal 4 3 5 3 3 2 3" xfId="11340" xr:uid="{00000000-0005-0000-0000-0000DA8C0000}"/>
    <cellStyle name="Normal 4 3 5 3 3 2 3 2" xfId="24774" xr:uid="{00000000-0005-0000-0000-0000DB8C0000}"/>
    <cellStyle name="Normal 4 3 5 3 3 2 3 2 2" xfId="51686" xr:uid="{00000000-0005-0000-0000-0000DC8C0000}"/>
    <cellStyle name="Normal 4 3 5 3 3 2 3 3" xfId="38252" xr:uid="{00000000-0005-0000-0000-0000DD8C0000}"/>
    <cellStyle name="Normal 4 3 5 3 3 2 4" xfId="6862" xr:uid="{00000000-0005-0000-0000-0000DE8C0000}"/>
    <cellStyle name="Normal 4 3 5 3 3 2 4 2" xfId="20296" xr:uid="{00000000-0005-0000-0000-0000DF8C0000}"/>
    <cellStyle name="Normal 4 3 5 3 3 2 4 2 2" xfId="47208" xr:uid="{00000000-0005-0000-0000-0000E08C0000}"/>
    <cellStyle name="Normal 4 3 5 3 3 2 4 3" xfId="33774" xr:uid="{00000000-0005-0000-0000-0000E18C0000}"/>
    <cellStyle name="Normal 4 3 5 3 3 2 5" xfId="15817" xr:uid="{00000000-0005-0000-0000-0000E28C0000}"/>
    <cellStyle name="Normal 4 3 5 3 3 2 5 2" xfId="42729" xr:uid="{00000000-0005-0000-0000-0000E38C0000}"/>
    <cellStyle name="Normal 4 3 5 3 3 2 6" xfId="29295" xr:uid="{00000000-0005-0000-0000-0000E48C0000}"/>
    <cellStyle name="Normal 4 3 5 3 3 3" xfId="3502" xr:uid="{00000000-0005-0000-0000-0000E58C0000}"/>
    <cellStyle name="Normal 4 3 5 3 3 3 2" xfId="12459" xr:uid="{00000000-0005-0000-0000-0000E68C0000}"/>
    <cellStyle name="Normal 4 3 5 3 3 3 2 2" xfId="25893" xr:uid="{00000000-0005-0000-0000-0000E78C0000}"/>
    <cellStyle name="Normal 4 3 5 3 3 3 2 2 2" xfId="52805" xr:uid="{00000000-0005-0000-0000-0000E88C0000}"/>
    <cellStyle name="Normal 4 3 5 3 3 3 2 3" xfId="39371" xr:uid="{00000000-0005-0000-0000-0000E98C0000}"/>
    <cellStyle name="Normal 4 3 5 3 3 3 3" xfId="7981" xr:uid="{00000000-0005-0000-0000-0000EA8C0000}"/>
    <cellStyle name="Normal 4 3 5 3 3 3 3 2" xfId="21415" xr:uid="{00000000-0005-0000-0000-0000EB8C0000}"/>
    <cellStyle name="Normal 4 3 5 3 3 3 3 2 2" xfId="48327" xr:uid="{00000000-0005-0000-0000-0000EC8C0000}"/>
    <cellStyle name="Normal 4 3 5 3 3 3 3 3" xfId="34893" xr:uid="{00000000-0005-0000-0000-0000ED8C0000}"/>
    <cellStyle name="Normal 4 3 5 3 3 3 4" xfId="16936" xr:uid="{00000000-0005-0000-0000-0000EE8C0000}"/>
    <cellStyle name="Normal 4 3 5 3 3 3 4 2" xfId="43848" xr:uid="{00000000-0005-0000-0000-0000EF8C0000}"/>
    <cellStyle name="Normal 4 3 5 3 3 3 5" xfId="30414" xr:uid="{00000000-0005-0000-0000-0000F08C0000}"/>
    <cellStyle name="Normal 4 3 5 3 3 4" xfId="10222" xr:uid="{00000000-0005-0000-0000-0000F18C0000}"/>
    <cellStyle name="Normal 4 3 5 3 3 4 2" xfId="23656" xr:uid="{00000000-0005-0000-0000-0000F28C0000}"/>
    <cellStyle name="Normal 4 3 5 3 3 4 2 2" xfId="50568" xr:uid="{00000000-0005-0000-0000-0000F38C0000}"/>
    <cellStyle name="Normal 4 3 5 3 3 4 3" xfId="37134" xr:uid="{00000000-0005-0000-0000-0000F48C0000}"/>
    <cellStyle name="Normal 4 3 5 3 3 5" xfId="5744" xr:uid="{00000000-0005-0000-0000-0000F58C0000}"/>
    <cellStyle name="Normal 4 3 5 3 3 5 2" xfId="19178" xr:uid="{00000000-0005-0000-0000-0000F68C0000}"/>
    <cellStyle name="Normal 4 3 5 3 3 5 2 2" xfId="46090" xr:uid="{00000000-0005-0000-0000-0000F78C0000}"/>
    <cellStyle name="Normal 4 3 5 3 3 5 3" xfId="32656" xr:uid="{00000000-0005-0000-0000-0000F88C0000}"/>
    <cellStyle name="Normal 4 3 5 3 3 6" xfId="14699" xr:uid="{00000000-0005-0000-0000-0000F98C0000}"/>
    <cellStyle name="Normal 4 3 5 3 3 6 2" xfId="41611" xr:uid="{00000000-0005-0000-0000-0000FA8C0000}"/>
    <cellStyle name="Normal 4 3 5 3 3 7" xfId="28177" xr:uid="{00000000-0005-0000-0000-0000FB8C0000}"/>
    <cellStyle name="Normal 4 3 5 3 4" xfId="1488" xr:uid="{00000000-0005-0000-0000-0000FC8C0000}"/>
    <cellStyle name="Normal 4 3 5 3 4 2" xfId="2606" xr:uid="{00000000-0005-0000-0000-0000FD8C0000}"/>
    <cellStyle name="Normal 4 3 5 3 4 2 2" xfId="4843" xr:uid="{00000000-0005-0000-0000-0000FE8C0000}"/>
    <cellStyle name="Normal 4 3 5 3 4 2 2 2" xfId="13800" xr:uid="{00000000-0005-0000-0000-0000FF8C0000}"/>
    <cellStyle name="Normal 4 3 5 3 4 2 2 2 2" xfId="27234" xr:uid="{00000000-0005-0000-0000-0000008D0000}"/>
    <cellStyle name="Normal 4 3 5 3 4 2 2 2 2 2" xfId="54146" xr:uid="{00000000-0005-0000-0000-0000018D0000}"/>
    <cellStyle name="Normal 4 3 5 3 4 2 2 2 3" xfId="40712" xr:uid="{00000000-0005-0000-0000-0000028D0000}"/>
    <cellStyle name="Normal 4 3 5 3 4 2 2 3" xfId="9322" xr:uid="{00000000-0005-0000-0000-0000038D0000}"/>
    <cellStyle name="Normal 4 3 5 3 4 2 2 3 2" xfId="22756" xr:uid="{00000000-0005-0000-0000-0000048D0000}"/>
    <cellStyle name="Normal 4 3 5 3 4 2 2 3 2 2" xfId="49668" xr:uid="{00000000-0005-0000-0000-0000058D0000}"/>
    <cellStyle name="Normal 4 3 5 3 4 2 2 3 3" xfId="36234" xr:uid="{00000000-0005-0000-0000-0000068D0000}"/>
    <cellStyle name="Normal 4 3 5 3 4 2 2 4" xfId="18277" xr:uid="{00000000-0005-0000-0000-0000078D0000}"/>
    <cellStyle name="Normal 4 3 5 3 4 2 2 4 2" xfId="45189" xr:uid="{00000000-0005-0000-0000-0000088D0000}"/>
    <cellStyle name="Normal 4 3 5 3 4 2 2 5" xfId="31755" xr:uid="{00000000-0005-0000-0000-0000098D0000}"/>
    <cellStyle name="Normal 4 3 5 3 4 2 3" xfId="11563" xr:uid="{00000000-0005-0000-0000-00000A8D0000}"/>
    <cellStyle name="Normal 4 3 5 3 4 2 3 2" xfId="24997" xr:uid="{00000000-0005-0000-0000-00000B8D0000}"/>
    <cellStyle name="Normal 4 3 5 3 4 2 3 2 2" xfId="51909" xr:uid="{00000000-0005-0000-0000-00000C8D0000}"/>
    <cellStyle name="Normal 4 3 5 3 4 2 3 3" xfId="38475" xr:uid="{00000000-0005-0000-0000-00000D8D0000}"/>
    <cellStyle name="Normal 4 3 5 3 4 2 4" xfId="7085" xr:uid="{00000000-0005-0000-0000-00000E8D0000}"/>
    <cellStyle name="Normal 4 3 5 3 4 2 4 2" xfId="20519" xr:uid="{00000000-0005-0000-0000-00000F8D0000}"/>
    <cellStyle name="Normal 4 3 5 3 4 2 4 2 2" xfId="47431" xr:uid="{00000000-0005-0000-0000-0000108D0000}"/>
    <cellStyle name="Normal 4 3 5 3 4 2 4 3" xfId="33997" xr:uid="{00000000-0005-0000-0000-0000118D0000}"/>
    <cellStyle name="Normal 4 3 5 3 4 2 5" xfId="16040" xr:uid="{00000000-0005-0000-0000-0000128D0000}"/>
    <cellStyle name="Normal 4 3 5 3 4 2 5 2" xfId="42952" xr:uid="{00000000-0005-0000-0000-0000138D0000}"/>
    <cellStyle name="Normal 4 3 5 3 4 2 6" xfId="29518" xr:uid="{00000000-0005-0000-0000-0000148D0000}"/>
    <cellStyle name="Normal 4 3 5 3 4 3" xfId="3725" xr:uid="{00000000-0005-0000-0000-0000158D0000}"/>
    <cellStyle name="Normal 4 3 5 3 4 3 2" xfId="12682" xr:uid="{00000000-0005-0000-0000-0000168D0000}"/>
    <cellStyle name="Normal 4 3 5 3 4 3 2 2" xfId="26116" xr:uid="{00000000-0005-0000-0000-0000178D0000}"/>
    <cellStyle name="Normal 4 3 5 3 4 3 2 2 2" xfId="53028" xr:uid="{00000000-0005-0000-0000-0000188D0000}"/>
    <cellStyle name="Normal 4 3 5 3 4 3 2 3" xfId="39594" xr:uid="{00000000-0005-0000-0000-0000198D0000}"/>
    <cellStyle name="Normal 4 3 5 3 4 3 3" xfId="8204" xr:uid="{00000000-0005-0000-0000-00001A8D0000}"/>
    <cellStyle name="Normal 4 3 5 3 4 3 3 2" xfId="21638" xr:uid="{00000000-0005-0000-0000-00001B8D0000}"/>
    <cellStyle name="Normal 4 3 5 3 4 3 3 2 2" xfId="48550" xr:uid="{00000000-0005-0000-0000-00001C8D0000}"/>
    <cellStyle name="Normal 4 3 5 3 4 3 3 3" xfId="35116" xr:uid="{00000000-0005-0000-0000-00001D8D0000}"/>
    <cellStyle name="Normal 4 3 5 3 4 3 4" xfId="17159" xr:uid="{00000000-0005-0000-0000-00001E8D0000}"/>
    <cellStyle name="Normal 4 3 5 3 4 3 4 2" xfId="44071" xr:uid="{00000000-0005-0000-0000-00001F8D0000}"/>
    <cellStyle name="Normal 4 3 5 3 4 3 5" xfId="30637" xr:uid="{00000000-0005-0000-0000-0000208D0000}"/>
    <cellStyle name="Normal 4 3 5 3 4 4" xfId="10445" xr:uid="{00000000-0005-0000-0000-0000218D0000}"/>
    <cellStyle name="Normal 4 3 5 3 4 4 2" xfId="23879" xr:uid="{00000000-0005-0000-0000-0000228D0000}"/>
    <cellStyle name="Normal 4 3 5 3 4 4 2 2" xfId="50791" xr:uid="{00000000-0005-0000-0000-0000238D0000}"/>
    <cellStyle name="Normal 4 3 5 3 4 4 3" xfId="37357" xr:uid="{00000000-0005-0000-0000-0000248D0000}"/>
    <cellStyle name="Normal 4 3 5 3 4 5" xfId="5967" xr:uid="{00000000-0005-0000-0000-0000258D0000}"/>
    <cellStyle name="Normal 4 3 5 3 4 5 2" xfId="19401" xr:uid="{00000000-0005-0000-0000-0000268D0000}"/>
    <cellStyle name="Normal 4 3 5 3 4 5 2 2" xfId="46313" xr:uid="{00000000-0005-0000-0000-0000278D0000}"/>
    <cellStyle name="Normal 4 3 5 3 4 5 3" xfId="32879" xr:uid="{00000000-0005-0000-0000-0000288D0000}"/>
    <cellStyle name="Normal 4 3 5 3 4 6" xfId="14922" xr:uid="{00000000-0005-0000-0000-0000298D0000}"/>
    <cellStyle name="Normal 4 3 5 3 4 6 2" xfId="41834" xr:uid="{00000000-0005-0000-0000-00002A8D0000}"/>
    <cellStyle name="Normal 4 3 5 3 4 7" xfId="28400" xr:uid="{00000000-0005-0000-0000-00002B8D0000}"/>
    <cellStyle name="Normal 4 3 5 3 5" xfId="1936" xr:uid="{00000000-0005-0000-0000-00002C8D0000}"/>
    <cellStyle name="Normal 4 3 5 3 5 2" xfId="4173" xr:uid="{00000000-0005-0000-0000-00002D8D0000}"/>
    <cellStyle name="Normal 4 3 5 3 5 2 2" xfId="13130" xr:uid="{00000000-0005-0000-0000-00002E8D0000}"/>
    <cellStyle name="Normal 4 3 5 3 5 2 2 2" xfId="26564" xr:uid="{00000000-0005-0000-0000-00002F8D0000}"/>
    <cellStyle name="Normal 4 3 5 3 5 2 2 2 2" xfId="53476" xr:uid="{00000000-0005-0000-0000-0000308D0000}"/>
    <cellStyle name="Normal 4 3 5 3 5 2 2 3" xfId="40042" xr:uid="{00000000-0005-0000-0000-0000318D0000}"/>
    <cellStyle name="Normal 4 3 5 3 5 2 3" xfId="8652" xr:uid="{00000000-0005-0000-0000-0000328D0000}"/>
    <cellStyle name="Normal 4 3 5 3 5 2 3 2" xfId="22086" xr:uid="{00000000-0005-0000-0000-0000338D0000}"/>
    <cellStyle name="Normal 4 3 5 3 5 2 3 2 2" xfId="48998" xr:uid="{00000000-0005-0000-0000-0000348D0000}"/>
    <cellStyle name="Normal 4 3 5 3 5 2 3 3" xfId="35564" xr:uid="{00000000-0005-0000-0000-0000358D0000}"/>
    <cellStyle name="Normal 4 3 5 3 5 2 4" xfId="17607" xr:uid="{00000000-0005-0000-0000-0000368D0000}"/>
    <cellStyle name="Normal 4 3 5 3 5 2 4 2" xfId="44519" xr:uid="{00000000-0005-0000-0000-0000378D0000}"/>
    <cellStyle name="Normal 4 3 5 3 5 2 5" xfId="31085" xr:uid="{00000000-0005-0000-0000-0000388D0000}"/>
    <cellStyle name="Normal 4 3 5 3 5 3" xfId="10893" xr:uid="{00000000-0005-0000-0000-0000398D0000}"/>
    <cellStyle name="Normal 4 3 5 3 5 3 2" xfId="24327" xr:uid="{00000000-0005-0000-0000-00003A8D0000}"/>
    <cellStyle name="Normal 4 3 5 3 5 3 2 2" xfId="51239" xr:uid="{00000000-0005-0000-0000-00003B8D0000}"/>
    <cellStyle name="Normal 4 3 5 3 5 3 3" xfId="37805" xr:uid="{00000000-0005-0000-0000-00003C8D0000}"/>
    <cellStyle name="Normal 4 3 5 3 5 4" xfId="6415" xr:uid="{00000000-0005-0000-0000-00003D8D0000}"/>
    <cellStyle name="Normal 4 3 5 3 5 4 2" xfId="19849" xr:uid="{00000000-0005-0000-0000-00003E8D0000}"/>
    <cellStyle name="Normal 4 3 5 3 5 4 2 2" xfId="46761" xr:uid="{00000000-0005-0000-0000-00003F8D0000}"/>
    <cellStyle name="Normal 4 3 5 3 5 4 3" xfId="33327" xr:uid="{00000000-0005-0000-0000-0000408D0000}"/>
    <cellStyle name="Normal 4 3 5 3 5 5" xfId="15370" xr:uid="{00000000-0005-0000-0000-0000418D0000}"/>
    <cellStyle name="Normal 4 3 5 3 5 5 2" xfId="42282" xr:uid="{00000000-0005-0000-0000-0000428D0000}"/>
    <cellStyle name="Normal 4 3 5 3 5 6" xfId="28848" xr:uid="{00000000-0005-0000-0000-0000438D0000}"/>
    <cellStyle name="Normal 4 3 5 3 6" xfId="3055" xr:uid="{00000000-0005-0000-0000-0000448D0000}"/>
    <cellStyle name="Normal 4 3 5 3 6 2" xfId="12012" xr:uid="{00000000-0005-0000-0000-0000458D0000}"/>
    <cellStyle name="Normal 4 3 5 3 6 2 2" xfId="25446" xr:uid="{00000000-0005-0000-0000-0000468D0000}"/>
    <cellStyle name="Normal 4 3 5 3 6 2 2 2" xfId="52358" xr:uid="{00000000-0005-0000-0000-0000478D0000}"/>
    <cellStyle name="Normal 4 3 5 3 6 2 3" xfId="38924" xr:uid="{00000000-0005-0000-0000-0000488D0000}"/>
    <cellStyle name="Normal 4 3 5 3 6 3" xfId="7534" xr:uid="{00000000-0005-0000-0000-0000498D0000}"/>
    <cellStyle name="Normal 4 3 5 3 6 3 2" xfId="20968" xr:uid="{00000000-0005-0000-0000-00004A8D0000}"/>
    <cellStyle name="Normal 4 3 5 3 6 3 2 2" xfId="47880" xr:uid="{00000000-0005-0000-0000-00004B8D0000}"/>
    <cellStyle name="Normal 4 3 5 3 6 3 3" xfId="34446" xr:uid="{00000000-0005-0000-0000-00004C8D0000}"/>
    <cellStyle name="Normal 4 3 5 3 6 4" xfId="16489" xr:uid="{00000000-0005-0000-0000-00004D8D0000}"/>
    <cellStyle name="Normal 4 3 5 3 6 4 2" xfId="43401" xr:uid="{00000000-0005-0000-0000-00004E8D0000}"/>
    <cellStyle name="Normal 4 3 5 3 6 5" xfId="29967" xr:uid="{00000000-0005-0000-0000-00004F8D0000}"/>
    <cellStyle name="Normal 4 3 5 3 7" xfId="9775" xr:uid="{00000000-0005-0000-0000-0000508D0000}"/>
    <cellStyle name="Normal 4 3 5 3 7 2" xfId="23209" xr:uid="{00000000-0005-0000-0000-0000518D0000}"/>
    <cellStyle name="Normal 4 3 5 3 7 2 2" xfId="50121" xr:uid="{00000000-0005-0000-0000-0000528D0000}"/>
    <cellStyle name="Normal 4 3 5 3 7 3" xfId="36687" xr:uid="{00000000-0005-0000-0000-0000538D0000}"/>
    <cellStyle name="Normal 4 3 5 3 8" xfId="5297" xr:uid="{00000000-0005-0000-0000-0000548D0000}"/>
    <cellStyle name="Normal 4 3 5 3 8 2" xfId="18731" xr:uid="{00000000-0005-0000-0000-0000558D0000}"/>
    <cellStyle name="Normal 4 3 5 3 8 2 2" xfId="45643" xr:uid="{00000000-0005-0000-0000-0000568D0000}"/>
    <cellStyle name="Normal 4 3 5 3 8 3" xfId="32209" xr:uid="{00000000-0005-0000-0000-0000578D0000}"/>
    <cellStyle name="Normal 4 3 5 3 9" xfId="14252" xr:uid="{00000000-0005-0000-0000-0000588D0000}"/>
    <cellStyle name="Normal 4 3 5 3 9 2" xfId="41164" xr:uid="{00000000-0005-0000-0000-0000598D0000}"/>
    <cellStyle name="Normal 4 3 5 4" xfId="968" xr:uid="{00000000-0005-0000-0000-00005A8D0000}"/>
    <cellStyle name="Normal 4 3 5 4 2" xfId="1639" xr:uid="{00000000-0005-0000-0000-00005B8D0000}"/>
    <cellStyle name="Normal 4 3 5 4 2 2" xfId="2757" xr:uid="{00000000-0005-0000-0000-00005C8D0000}"/>
    <cellStyle name="Normal 4 3 5 4 2 2 2" xfId="4994" xr:uid="{00000000-0005-0000-0000-00005D8D0000}"/>
    <cellStyle name="Normal 4 3 5 4 2 2 2 2" xfId="13951" xr:uid="{00000000-0005-0000-0000-00005E8D0000}"/>
    <cellStyle name="Normal 4 3 5 4 2 2 2 2 2" xfId="27385" xr:uid="{00000000-0005-0000-0000-00005F8D0000}"/>
    <cellStyle name="Normal 4 3 5 4 2 2 2 2 2 2" xfId="54297" xr:uid="{00000000-0005-0000-0000-0000608D0000}"/>
    <cellStyle name="Normal 4 3 5 4 2 2 2 2 3" xfId="40863" xr:uid="{00000000-0005-0000-0000-0000618D0000}"/>
    <cellStyle name="Normal 4 3 5 4 2 2 2 3" xfId="9473" xr:uid="{00000000-0005-0000-0000-0000628D0000}"/>
    <cellStyle name="Normal 4 3 5 4 2 2 2 3 2" xfId="22907" xr:uid="{00000000-0005-0000-0000-0000638D0000}"/>
    <cellStyle name="Normal 4 3 5 4 2 2 2 3 2 2" xfId="49819" xr:uid="{00000000-0005-0000-0000-0000648D0000}"/>
    <cellStyle name="Normal 4 3 5 4 2 2 2 3 3" xfId="36385" xr:uid="{00000000-0005-0000-0000-0000658D0000}"/>
    <cellStyle name="Normal 4 3 5 4 2 2 2 4" xfId="18428" xr:uid="{00000000-0005-0000-0000-0000668D0000}"/>
    <cellStyle name="Normal 4 3 5 4 2 2 2 4 2" xfId="45340" xr:uid="{00000000-0005-0000-0000-0000678D0000}"/>
    <cellStyle name="Normal 4 3 5 4 2 2 2 5" xfId="31906" xr:uid="{00000000-0005-0000-0000-0000688D0000}"/>
    <cellStyle name="Normal 4 3 5 4 2 2 3" xfId="11714" xr:uid="{00000000-0005-0000-0000-0000698D0000}"/>
    <cellStyle name="Normal 4 3 5 4 2 2 3 2" xfId="25148" xr:uid="{00000000-0005-0000-0000-00006A8D0000}"/>
    <cellStyle name="Normal 4 3 5 4 2 2 3 2 2" xfId="52060" xr:uid="{00000000-0005-0000-0000-00006B8D0000}"/>
    <cellStyle name="Normal 4 3 5 4 2 2 3 3" xfId="38626" xr:uid="{00000000-0005-0000-0000-00006C8D0000}"/>
    <cellStyle name="Normal 4 3 5 4 2 2 4" xfId="7236" xr:uid="{00000000-0005-0000-0000-00006D8D0000}"/>
    <cellStyle name="Normal 4 3 5 4 2 2 4 2" xfId="20670" xr:uid="{00000000-0005-0000-0000-00006E8D0000}"/>
    <cellStyle name="Normal 4 3 5 4 2 2 4 2 2" xfId="47582" xr:uid="{00000000-0005-0000-0000-00006F8D0000}"/>
    <cellStyle name="Normal 4 3 5 4 2 2 4 3" xfId="34148" xr:uid="{00000000-0005-0000-0000-0000708D0000}"/>
    <cellStyle name="Normal 4 3 5 4 2 2 5" xfId="16191" xr:uid="{00000000-0005-0000-0000-0000718D0000}"/>
    <cellStyle name="Normal 4 3 5 4 2 2 5 2" xfId="43103" xr:uid="{00000000-0005-0000-0000-0000728D0000}"/>
    <cellStyle name="Normal 4 3 5 4 2 2 6" xfId="29669" xr:uid="{00000000-0005-0000-0000-0000738D0000}"/>
    <cellStyle name="Normal 4 3 5 4 2 3" xfId="3876" xr:uid="{00000000-0005-0000-0000-0000748D0000}"/>
    <cellStyle name="Normal 4 3 5 4 2 3 2" xfId="12833" xr:uid="{00000000-0005-0000-0000-0000758D0000}"/>
    <cellStyle name="Normal 4 3 5 4 2 3 2 2" xfId="26267" xr:uid="{00000000-0005-0000-0000-0000768D0000}"/>
    <cellStyle name="Normal 4 3 5 4 2 3 2 2 2" xfId="53179" xr:uid="{00000000-0005-0000-0000-0000778D0000}"/>
    <cellStyle name="Normal 4 3 5 4 2 3 2 3" xfId="39745" xr:uid="{00000000-0005-0000-0000-0000788D0000}"/>
    <cellStyle name="Normal 4 3 5 4 2 3 3" xfId="8355" xr:uid="{00000000-0005-0000-0000-0000798D0000}"/>
    <cellStyle name="Normal 4 3 5 4 2 3 3 2" xfId="21789" xr:uid="{00000000-0005-0000-0000-00007A8D0000}"/>
    <cellStyle name="Normal 4 3 5 4 2 3 3 2 2" xfId="48701" xr:uid="{00000000-0005-0000-0000-00007B8D0000}"/>
    <cellStyle name="Normal 4 3 5 4 2 3 3 3" xfId="35267" xr:uid="{00000000-0005-0000-0000-00007C8D0000}"/>
    <cellStyle name="Normal 4 3 5 4 2 3 4" xfId="17310" xr:uid="{00000000-0005-0000-0000-00007D8D0000}"/>
    <cellStyle name="Normal 4 3 5 4 2 3 4 2" xfId="44222" xr:uid="{00000000-0005-0000-0000-00007E8D0000}"/>
    <cellStyle name="Normal 4 3 5 4 2 3 5" xfId="30788" xr:uid="{00000000-0005-0000-0000-00007F8D0000}"/>
    <cellStyle name="Normal 4 3 5 4 2 4" xfId="10596" xr:uid="{00000000-0005-0000-0000-0000808D0000}"/>
    <cellStyle name="Normal 4 3 5 4 2 4 2" xfId="24030" xr:uid="{00000000-0005-0000-0000-0000818D0000}"/>
    <cellStyle name="Normal 4 3 5 4 2 4 2 2" xfId="50942" xr:uid="{00000000-0005-0000-0000-0000828D0000}"/>
    <cellStyle name="Normal 4 3 5 4 2 4 3" xfId="37508" xr:uid="{00000000-0005-0000-0000-0000838D0000}"/>
    <cellStyle name="Normal 4 3 5 4 2 5" xfId="6118" xr:uid="{00000000-0005-0000-0000-0000848D0000}"/>
    <cellStyle name="Normal 4 3 5 4 2 5 2" xfId="19552" xr:uid="{00000000-0005-0000-0000-0000858D0000}"/>
    <cellStyle name="Normal 4 3 5 4 2 5 2 2" xfId="46464" xr:uid="{00000000-0005-0000-0000-0000868D0000}"/>
    <cellStyle name="Normal 4 3 5 4 2 5 3" xfId="33030" xr:uid="{00000000-0005-0000-0000-0000878D0000}"/>
    <cellStyle name="Normal 4 3 5 4 2 6" xfId="15073" xr:uid="{00000000-0005-0000-0000-0000888D0000}"/>
    <cellStyle name="Normal 4 3 5 4 2 6 2" xfId="41985" xr:uid="{00000000-0005-0000-0000-0000898D0000}"/>
    <cellStyle name="Normal 4 3 5 4 2 7" xfId="28551" xr:uid="{00000000-0005-0000-0000-00008A8D0000}"/>
    <cellStyle name="Normal 4 3 5 4 3" xfId="2087" xr:uid="{00000000-0005-0000-0000-00008B8D0000}"/>
    <cellStyle name="Normal 4 3 5 4 3 2" xfId="4324" xr:uid="{00000000-0005-0000-0000-00008C8D0000}"/>
    <cellStyle name="Normal 4 3 5 4 3 2 2" xfId="13281" xr:uid="{00000000-0005-0000-0000-00008D8D0000}"/>
    <cellStyle name="Normal 4 3 5 4 3 2 2 2" xfId="26715" xr:uid="{00000000-0005-0000-0000-00008E8D0000}"/>
    <cellStyle name="Normal 4 3 5 4 3 2 2 2 2" xfId="53627" xr:uid="{00000000-0005-0000-0000-00008F8D0000}"/>
    <cellStyle name="Normal 4 3 5 4 3 2 2 3" xfId="40193" xr:uid="{00000000-0005-0000-0000-0000908D0000}"/>
    <cellStyle name="Normal 4 3 5 4 3 2 3" xfId="8803" xr:uid="{00000000-0005-0000-0000-0000918D0000}"/>
    <cellStyle name="Normal 4 3 5 4 3 2 3 2" xfId="22237" xr:uid="{00000000-0005-0000-0000-0000928D0000}"/>
    <cellStyle name="Normal 4 3 5 4 3 2 3 2 2" xfId="49149" xr:uid="{00000000-0005-0000-0000-0000938D0000}"/>
    <cellStyle name="Normal 4 3 5 4 3 2 3 3" xfId="35715" xr:uid="{00000000-0005-0000-0000-0000948D0000}"/>
    <cellStyle name="Normal 4 3 5 4 3 2 4" xfId="17758" xr:uid="{00000000-0005-0000-0000-0000958D0000}"/>
    <cellStyle name="Normal 4 3 5 4 3 2 4 2" xfId="44670" xr:uid="{00000000-0005-0000-0000-0000968D0000}"/>
    <cellStyle name="Normal 4 3 5 4 3 2 5" xfId="31236" xr:uid="{00000000-0005-0000-0000-0000978D0000}"/>
    <cellStyle name="Normal 4 3 5 4 3 3" xfId="11044" xr:uid="{00000000-0005-0000-0000-0000988D0000}"/>
    <cellStyle name="Normal 4 3 5 4 3 3 2" xfId="24478" xr:uid="{00000000-0005-0000-0000-0000998D0000}"/>
    <cellStyle name="Normal 4 3 5 4 3 3 2 2" xfId="51390" xr:uid="{00000000-0005-0000-0000-00009A8D0000}"/>
    <cellStyle name="Normal 4 3 5 4 3 3 3" xfId="37956" xr:uid="{00000000-0005-0000-0000-00009B8D0000}"/>
    <cellStyle name="Normal 4 3 5 4 3 4" xfId="6566" xr:uid="{00000000-0005-0000-0000-00009C8D0000}"/>
    <cellStyle name="Normal 4 3 5 4 3 4 2" xfId="20000" xr:uid="{00000000-0005-0000-0000-00009D8D0000}"/>
    <cellStyle name="Normal 4 3 5 4 3 4 2 2" xfId="46912" xr:uid="{00000000-0005-0000-0000-00009E8D0000}"/>
    <cellStyle name="Normal 4 3 5 4 3 4 3" xfId="33478" xr:uid="{00000000-0005-0000-0000-00009F8D0000}"/>
    <cellStyle name="Normal 4 3 5 4 3 5" xfId="15521" xr:uid="{00000000-0005-0000-0000-0000A08D0000}"/>
    <cellStyle name="Normal 4 3 5 4 3 5 2" xfId="42433" xr:uid="{00000000-0005-0000-0000-0000A18D0000}"/>
    <cellStyle name="Normal 4 3 5 4 3 6" xfId="28999" xr:uid="{00000000-0005-0000-0000-0000A28D0000}"/>
    <cellStyle name="Normal 4 3 5 4 4" xfId="3206" xr:uid="{00000000-0005-0000-0000-0000A38D0000}"/>
    <cellStyle name="Normal 4 3 5 4 4 2" xfId="12163" xr:uid="{00000000-0005-0000-0000-0000A48D0000}"/>
    <cellStyle name="Normal 4 3 5 4 4 2 2" xfId="25597" xr:uid="{00000000-0005-0000-0000-0000A58D0000}"/>
    <cellStyle name="Normal 4 3 5 4 4 2 2 2" xfId="52509" xr:uid="{00000000-0005-0000-0000-0000A68D0000}"/>
    <cellStyle name="Normal 4 3 5 4 4 2 3" xfId="39075" xr:uid="{00000000-0005-0000-0000-0000A78D0000}"/>
    <cellStyle name="Normal 4 3 5 4 4 3" xfId="7685" xr:uid="{00000000-0005-0000-0000-0000A88D0000}"/>
    <cellStyle name="Normal 4 3 5 4 4 3 2" xfId="21119" xr:uid="{00000000-0005-0000-0000-0000A98D0000}"/>
    <cellStyle name="Normal 4 3 5 4 4 3 2 2" xfId="48031" xr:uid="{00000000-0005-0000-0000-0000AA8D0000}"/>
    <cellStyle name="Normal 4 3 5 4 4 3 3" xfId="34597" xr:uid="{00000000-0005-0000-0000-0000AB8D0000}"/>
    <cellStyle name="Normal 4 3 5 4 4 4" xfId="16640" xr:uid="{00000000-0005-0000-0000-0000AC8D0000}"/>
    <cellStyle name="Normal 4 3 5 4 4 4 2" xfId="43552" xr:uid="{00000000-0005-0000-0000-0000AD8D0000}"/>
    <cellStyle name="Normal 4 3 5 4 4 5" xfId="30118" xr:uid="{00000000-0005-0000-0000-0000AE8D0000}"/>
    <cellStyle name="Normal 4 3 5 4 5" xfId="9926" xr:uid="{00000000-0005-0000-0000-0000AF8D0000}"/>
    <cellStyle name="Normal 4 3 5 4 5 2" xfId="23360" xr:uid="{00000000-0005-0000-0000-0000B08D0000}"/>
    <cellStyle name="Normal 4 3 5 4 5 2 2" xfId="50272" xr:uid="{00000000-0005-0000-0000-0000B18D0000}"/>
    <cellStyle name="Normal 4 3 5 4 5 3" xfId="36838" xr:uid="{00000000-0005-0000-0000-0000B28D0000}"/>
    <cellStyle name="Normal 4 3 5 4 6" xfId="5448" xr:uid="{00000000-0005-0000-0000-0000B38D0000}"/>
    <cellStyle name="Normal 4 3 5 4 6 2" xfId="18882" xr:uid="{00000000-0005-0000-0000-0000B48D0000}"/>
    <cellStyle name="Normal 4 3 5 4 6 2 2" xfId="45794" xr:uid="{00000000-0005-0000-0000-0000B58D0000}"/>
    <cellStyle name="Normal 4 3 5 4 6 3" xfId="32360" xr:uid="{00000000-0005-0000-0000-0000B68D0000}"/>
    <cellStyle name="Normal 4 3 5 4 7" xfId="14403" xr:uid="{00000000-0005-0000-0000-0000B78D0000}"/>
    <cellStyle name="Normal 4 3 5 4 7 2" xfId="41315" xr:uid="{00000000-0005-0000-0000-0000B88D0000}"/>
    <cellStyle name="Normal 4 3 5 4 8" xfId="27881" xr:uid="{00000000-0005-0000-0000-0000B98D0000}"/>
    <cellStyle name="Normal 4 3 5 5" xfId="1193" xr:uid="{00000000-0005-0000-0000-0000BA8D0000}"/>
    <cellStyle name="Normal 4 3 5 5 2" xfId="2311" xr:uid="{00000000-0005-0000-0000-0000BB8D0000}"/>
    <cellStyle name="Normal 4 3 5 5 2 2" xfId="4548" xr:uid="{00000000-0005-0000-0000-0000BC8D0000}"/>
    <cellStyle name="Normal 4 3 5 5 2 2 2" xfId="13505" xr:uid="{00000000-0005-0000-0000-0000BD8D0000}"/>
    <cellStyle name="Normal 4 3 5 5 2 2 2 2" xfId="26939" xr:uid="{00000000-0005-0000-0000-0000BE8D0000}"/>
    <cellStyle name="Normal 4 3 5 5 2 2 2 2 2" xfId="53851" xr:uid="{00000000-0005-0000-0000-0000BF8D0000}"/>
    <cellStyle name="Normal 4 3 5 5 2 2 2 3" xfId="40417" xr:uid="{00000000-0005-0000-0000-0000C08D0000}"/>
    <cellStyle name="Normal 4 3 5 5 2 2 3" xfId="9027" xr:uid="{00000000-0005-0000-0000-0000C18D0000}"/>
    <cellStyle name="Normal 4 3 5 5 2 2 3 2" xfId="22461" xr:uid="{00000000-0005-0000-0000-0000C28D0000}"/>
    <cellStyle name="Normal 4 3 5 5 2 2 3 2 2" xfId="49373" xr:uid="{00000000-0005-0000-0000-0000C38D0000}"/>
    <cellStyle name="Normal 4 3 5 5 2 2 3 3" xfId="35939" xr:uid="{00000000-0005-0000-0000-0000C48D0000}"/>
    <cellStyle name="Normal 4 3 5 5 2 2 4" xfId="17982" xr:uid="{00000000-0005-0000-0000-0000C58D0000}"/>
    <cellStyle name="Normal 4 3 5 5 2 2 4 2" xfId="44894" xr:uid="{00000000-0005-0000-0000-0000C68D0000}"/>
    <cellStyle name="Normal 4 3 5 5 2 2 5" xfId="31460" xr:uid="{00000000-0005-0000-0000-0000C78D0000}"/>
    <cellStyle name="Normal 4 3 5 5 2 3" xfId="11268" xr:uid="{00000000-0005-0000-0000-0000C88D0000}"/>
    <cellStyle name="Normal 4 3 5 5 2 3 2" xfId="24702" xr:uid="{00000000-0005-0000-0000-0000C98D0000}"/>
    <cellStyle name="Normal 4 3 5 5 2 3 2 2" xfId="51614" xr:uid="{00000000-0005-0000-0000-0000CA8D0000}"/>
    <cellStyle name="Normal 4 3 5 5 2 3 3" xfId="38180" xr:uid="{00000000-0005-0000-0000-0000CB8D0000}"/>
    <cellStyle name="Normal 4 3 5 5 2 4" xfId="6790" xr:uid="{00000000-0005-0000-0000-0000CC8D0000}"/>
    <cellStyle name="Normal 4 3 5 5 2 4 2" xfId="20224" xr:uid="{00000000-0005-0000-0000-0000CD8D0000}"/>
    <cellStyle name="Normal 4 3 5 5 2 4 2 2" xfId="47136" xr:uid="{00000000-0005-0000-0000-0000CE8D0000}"/>
    <cellStyle name="Normal 4 3 5 5 2 4 3" xfId="33702" xr:uid="{00000000-0005-0000-0000-0000CF8D0000}"/>
    <cellStyle name="Normal 4 3 5 5 2 5" xfId="15745" xr:uid="{00000000-0005-0000-0000-0000D08D0000}"/>
    <cellStyle name="Normal 4 3 5 5 2 5 2" xfId="42657" xr:uid="{00000000-0005-0000-0000-0000D18D0000}"/>
    <cellStyle name="Normal 4 3 5 5 2 6" xfId="29223" xr:uid="{00000000-0005-0000-0000-0000D28D0000}"/>
    <cellStyle name="Normal 4 3 5 5 3" xfId="3430" xr:uid="{00000000-0005-0000-0000-0000D38D0000}"/>
    <cellStyle name="Normal 4 3 5 5 3 2" xfId="12387" xr:uid="{00000000-0005-0000-0000-0000D48D0000}"/>
    <cellStyle name="Normal 4 3 5 5 3 2 2" xfId="25821" xr:uid="{00000000-0005-0000-0000-0000D58D0000}"/>
    <cellStyle name="Normal 4 3 5 5 3 2 2 2" xfId="52733" xr:uid="{00000000-0005-0000-0000-0000D68D0000}"/>
    <cellStyle name="Normal 4 3 5 5 3 2 3" xfId="39299" xr:uid="{00000000-0005-0000-0000-0000D78D0000}"/>
    <cellStyle name="Normal 4 3 5 5 3 3" xfId="7909" xr:uid="{00000000-0005-0000-0000-0000D88D0000}"/>
    <cellStyle name="Normal 4 3 5 5 3 3 2" xfId="21343" xr:uid="{00000000-0005-0000-0000-0000D98D0000}"/>
    <cellStyle name="Normal 4 3 5 5 3 3 2 2" xfId="48255" xr:uid="{00000000-0005-0000-0000-0000DA8D0000}"/>
    <cellStyle name="Normal 4 3 5 5 3 3 3" xfId="34821" xr:uid="{00000000-0005-0000-0000-0000DB8D0000}"/>
    <cellStyle name="Normal 4 3 5 5 3 4" xfId="16864" xr:uid="{00000000-0005-0000-0000-0000DC8D0000}"/>
    <cellStyle name="Normal 4 3 5 5 3 4 2" xfId="43776" xr:uid="{00000000-0005-0000-0000-0000DD8D0000}"/>
    <cellStyle name="Normal 4 3 5 5 3 5" xfId="30342" xr:uid="{00000000-0005-0000-0000-0000DE8D0000}"/>
    <cellStyle name="Normal 4 3 5 5 4" xfId="10150" xr:uid="{00000000-0005-0000-0000-0000DF8D0000}"/>
    <cellStyle name="Normal 4 3 5 5 4 2" xfId="23584" xr:uid="{00000000-0005-0000-0000-0000E08D0000}"/>
    <cellStyle name="Normal 4 3 5 5 4 2 2" xfId="50496" xr:uid="{00000000-0005-0000-0000-0000E18D0000}"/>
    <cellStyle name="Normal 4 3 5 5 4 3" xfId="37062" xr:uid="{00000000-0005-0000-0000-0000E28D0000}"/>
    <cellStyle name="Normal 4 3 5 5 5" xfId="5672" xr:uid="{00000000-0005-0000-0000-0000E38D0000}"/>
    <cellStyle name="Normal 4 3 5 5 5 2" xfId="19106" xr:uid="{00000000-0005-0000-0000-0000E48D0000}"/>
    <cellStyle name="Normal 4 3 5 5 5 2 2" xfId="46018" xr:uid="{00000000-0005-0000-0000-0000E58D0000}"/>
    <cellStyle name="Normal 4 3 5 5 5 3" xfId="32584" xr:uid="{00000000-0005-0000-0000-0000E68D0000}"/>
    <cellStyle name="Normal 4 3 5 5 6" xfId="14627" xr:uid="{00000000-0005-0000-0000-0000E78D0000}"/>
    <cellStyle name="Normal 4 3 5 5 6 2" xfId="41539" xr:uid="{00000000-0005-0000-0000-0000E88D0000}"/>
    <cellStyle name="Normal 4 3 5 5 7" xfId="28105" xr:uid="{00000000-0005-0000-0000-0000E98D0000}"/>
    <cellStyle name="Normal 4 3 5 6" xfId="1416" xr:uid="{00000000-0005-0000-0000-0000EA8D0000}"/>
    <cellStyle name="Normal 4 3 5 6 2" xfId="2534" xr:uid="{00000000-0005-0000-0000-0000EB8D0000}"/>
    <cellStyle name="Normal 4 3 5 6 2 2" xfId="4771" xr:uid="{00000000-0005-0000-0000-0000EC8D0000}"/>
    <cellStyle name="Normal 4 3 5 6 2 2 2" xfId="13728" xr:uid="{00000000-0005-0000-0000-0000ED8D0000}"/>
    <cellStyle name="Normal 4 3 5 6 2 2 2 2" xfId="27162" xr:uid="{00000000-0005-0000-0000-0000EE8D0000}"/>
    <cellStyle name="Normal 4 3 5 6 2 2 2 2 2" xfId="54074" xr:uid="{00000000-0005-0000-0000-0000EF8D0000}"/>
    <cellStyle name="Normal 4 3 5 6 2 2 2 3" xfId="40640" xr:uid="{00000000-0005-0000-0000-0000F08D0000}"/>
    <cellStyle name="Normal 4 3 5 6 2 2 3" xfId="9250" xr:uid="{00000000-0005-0000-0000-0000F18D0000}"/>
    <cellStyle name="Normal 4 3 5 6 2 2 3 2" xfId="22684" xr:uid="{00000000-0005-0000-0000-0000F28D0000}"/>
    <cellStyle name="Normal 4 3 5 6 2 2 3 2 2" xfId="49596" xr:uid="{00000000-0005-0000-0000-0000F38D0000}"/>
    <cellStyle name="Normal 4 3 5 6 2 2 3 3" xfId="36162" xr:uid="{00000000-0005-0000-0000-0000F48D0000}"/>
    <cellStyle name="Normal 4 3 5 6 2 2 4" xfId="18205" xr:uid="{00000000-0005-0000-0000-0000F58D0000}"/>
    <cellStyle name="Normal 4 3 5 6 2 2 4 2" xfId="45117" xr:uid="{00000000-0005-0000-0000-0000F68D0000}"/>
    <cellStyle name="Normal 4 3 5 6 2 2 5" xfId="31683" xr:uid="{00000000-0005-0000-0000-0000F78D0000}"/>
    <cellStyle name="Normal 4 3 5 6 2 3" xfId="11491" xr:uid="{00000000-0005-0000-0000-0000F88D0000}"/>
    <cellStyle name="Normal 4 3 5 6 2 3 2" xfId="24925" xr:uid="{00000000-0005-0000-0000-0000F98D0000}"/>
    <cellStyle name="Normal 4 3 5 6 2 3 2 2" xfId="51837" xr:uid="{00000000-0005-0000-0000-0000FA8D0000}"/>
    <cellStyle name="Normal 4 3 5 6 2 3 3" xfId="38403" xr:uid="{00000000-0005-0000-0000-0000FB8D0000}"/>
    <cellStyle name="Normal 4 3 5 6 2 4" xfId="7013" xr:uid="{00000000-0005-0000-0000-0000FC8D0000}"/>
    <cellStyle name="Normal 4 3 5 6 2 4 2" xfId="20447" xr:uid="{00000000-0005-0000-0000-0000FD8D0000}"/>
    <cellStyle name="Normal 4 3 5 6 2 4 2 2" xfId="47359" xr:uid="{00000000-0005-0000-0000-0000FE8D0000}"/>
    <cellStyle name="Normal 4 3 5 6 2 4 3" xfId="33925" xr:uid="{00000000-0005-0000-0000-0000FF8D0000}"/>
    <cellStyle name="Normal 4 3 5 6 2 5" xfId="15968" xr:uid="{00000000-0005-0000-0000-0000008E0000}"/>
    <cellStyle name="Normal 4 3 5 6 2 5 2" xfId="42880" xr:uid="{00000000-0005-0000-0000-0000018E0000}"/>
    <cellStyle name="Normal 4 3 5 6 2 6" xfId="29446" xr:uid="{00000000-0005-0000-0000-0000028E0000}"/>
    <cellStyle name="Normal 4 3 5 6 3" xfId="3653" xr:uid="{00000000-0005-0000-0000-0000038E0000}"/>
    <cellStyle name="Normal 4 3 5 6 3 2" xfId="12610" xr:uid="{00000000-0005-0000-0000-0000048E0000}"/>
    <cellStyle name="Normal 4 3 5 6 3 2 2" xfId="26044" xr:uid="{00000000-0005-0000-0000-0000058E0000}"/>
    <cellStyle name="Normal 4 3 5 6 3 2 2 2" xfId="52956" xr:uid="{00000000-0005-0000-0000-0000068E0000}"/>
    <cellStyle name="Normal 4 3 5 6 3 2 3" xfId="39522" xr:uid="{00000000-0005-0000-0000-0000078E0000}"/>
    <cellStyle name="Normal 4 3 5 6 3 3" xfId="8132" xr:uid="{00000000-0005-0000-0000-0000088E0000}"/>
    <cellStyle name="Normal 4 3 5 6 3 3 2" xfId="21566" xr:uid="{00000000-0005-0000-0000-0000098E0000}"/>
    <cellStyle name="Normal 4 3 5 6 3 3 2 2" xfId="48478" xr:uid="{00000000-0005-0000-0000-00000A8E0000}"/>
    <cellStyle name="Normal 4 3 5 6 3 3 3" xfId="35044" xr:uid="{00000000-0005-0000-0000-00000B8E0000}"/>
    <cellStyle name="Normal 4 3 5 6 3 4" xfId="17087" xr:uid="{00000000-0005-0000-0000-00000C8E0000}"/>
    <cellStyle name="Normal 4 3 5 6 3 4 2" xfId="43999" xr:uid="{00000000-0005-0000-0000-00000D8E0000}"/>
    <cellStyle name="Normal 4 3 5 6 3 5" xfId="30565" xr:uid="{00000000-0005-0000-0000-00000E8E0000}"/>
    <cellStyle name="Normal 4 3 5 6 4" xfId="10373" xr:uid="{00000000-0005-0000-0000-00000F8E0000}"/>
    <cellStyle name="Normal 4 3 5 6 4 2" xfId="23807" xr:uid="{00000000-0005-0000-0000-0000108E0000}"/>
    <cellStyle name="Normal 4 3 5 6 4 2 2" xfId="50719" xr:uid="{00000000-0005-0000-0000-0000118E0000}"/>
    <cellStyle name="Normal 4 3 5 6 4 3" xfId="37285" xr:uid="{00000000-0005-0000-0000-0000128E0000}"/>
    <cellStyle name="Normal 4 3 5 6 5" xfId="5895" xr:uid="{00000000-0005-0000-0000-0000138E0000}"/>
    <cellStyle name="Normal 4 3 5 6 5 2" xfId="19329" xr:uid="{00000000-0005-0000-0000-0000148E0000}"/>
    <cellStyle name="Normal 4 3 5 6 5 2 2" xfId="46241" xr:uid="{00000000-0005-0000-0000-0000158E0000}"/>
    <cellStyle name="Normal 4 3 5 6 5 3" xfId="32807" xr:uid="{00000000-0005-0000-0000-0000168E0000}"/>
    <cellStyle name="Normal 4 3 5 6 6" xfId="14850" xr:uid="{00000000-0005-0000-0000-0000178E0000}"/>
    <cellStyle name="Normal 4 3 5 6 6 2" xfId="41762" xr:uid="{00000000-0005-0000-0000-0000188E0000}"/>
    <cellStyle name="Normal 4 3 5 6 7" xfId="28328" xr:uid="{00000000-0005-0000-0000-0000198E0000}"/>
    <cellStyle name="Normal 4 3 5 7" xfId="1864" xr:uid="{00000000-0005-0000-0000-00001A8E0000}"/>
    <cellStyle name="Normal 4 3 5 7 2" xfId="4101" xr:uid="{00000000-0005-0000-0000-00001B8E0000}"/>
    <cellStyle name="Normal 4 3 5 7 2 2" xfId="13058" xr:uid="{00000000-0005-0000-0000-00001C8E0000}"/>
    <cellStyle name="Normal 4 3 5 7 2 2 2" xfId="26492" xr:uid="{00000000-0005-0000-0000-00001D8E0000}"/>
    <cellStyle name="Normal 4 3 5 7 2 2 2 2" xfId="53404" xr:uid="{00000000-0005-0000-0000-00001E8E0000}"/>
    <cellStyle name="Normal 4 3 5 7 2 2 3" xfId="39970" xr:uid="{00000000-0005-0000-0000-00001F8E0000}"/>
    <cellStyle name="Normal 4 3 5 7 2 3" xfId="8580" xr:uid="{00000000-0005-0000-0000-0000208E0000}"/>
    <cellStyle name="Normal 4 3 5 7 2 3 2" xfId="22014" xr:uid="{00000000-0005-0000-0000-0000218E0000}"/>
    <cellStyle name="Normal 4 3 5 7 2 3 2 2" xfId="48926" xr:uid="{00000000-0005-0000-0000-0000228E0000}"/>
    <cellStyle name="Normal 4 3 5 7 2 3 3" xfId="35492" xr:uid="{00000000-0005-0000-0000-0000238E0000}"/>
    <cellStyle name="Normal 4 3 5 7 2 4" xfId="17535" xr:uid="{00000000-0005-0000-0000-0000248E0000}"/>
    <cellStyle name="Normal 4 3 5 7 2 4 2" xfId="44447" xr:uid="{00000000-0005-0000-0000-0000258E0000}"/>
    <cellStyle name="Normal 4 3 5 7 2 5" xfId="31013" xr:uid="{00000000-0005-0000-0000-0000268E0000}"/>
    <cellStyle name="Normal 4 3 5 7 3" xfId="10821" xr:uid="{00000000-0005-0000-0000-0000278E0000}"/>
    <cellStyle name="Normal 4 3 5 7 3 2" xfId="24255" xr:uid="{00000000-0005-0000-0000-0000288E0000}"/>
    <cellStyle name="Normal 4 3 5 7 3 2 2" xfId="51167" xr:uid="{00000000-0005-0000-0000-0000298E0000}"/>
    <cellStyle name="Normal 4 3 5 7 3 3" xfId="37733" xr:uid="{00000000-0005-0000-0000-00002A8E0000}"/>
    <cellStyle name="Normal 4 3 5 7 4" xfId="6343" xr:uid="{00000000-0005-0000-0000-00002B8E0000}"/>
    <cellStyle name="Normal 4 3 5 7 4 2" xfId="19777" xr:uid="{00000000-0005-0000-0000-00002C8E0000}"/>
    <cellStyle name="Normal 4 3 5 7 4 2 2" xfId="46689" xr:uid="{00000000-0005-0000-0000-00002D8E0000}"/>
    <cellStyle name="Normal 4 3 5 7 4 3" xfId="33255" xr:uid="{00000000-0005-0000-0000-00002E8E0000}"/>
    <cellStyle name="Normal 4 3 5 7 5" xfId="15298" xr:uid="{00000000-0005-0000-0000-00002F8E0000}"/>
    <cellStyle name="Normal 4 3 5 7 5 2" xfId="42210" xr:uid="{00000000-0005-0000-0000-0000308E0000}"/>
    <cellStyle name="Normal 4 3 5 7 6" xfId="28776" xr:uid="{00000000-0005-0000-0000-0000318E0000}"/>
    <cellStyle name="Normal 4 3 5 8" xfId="2983" xr:uid="{00000000-0005-0000-0000-0000328E0000}"/>
    <cellStyle name="Normal 4 3 5 8 2" xfId="11940" xr:uid="{00000000-0005-0000-0000-0000338E0000}"/>
    <cellStyle name="Normal 4 3 5 8 2 2" xfId="25374" xr:uid="{00000000-0005-0000-0000-0000348E0000}"/>
    <cellStyle name="Normal 4 3 5 8 2 2 2" xfId="52286" xr:uid="{00000000-0005-0000-0000-0000358E0000}"/>
    <cellStyle name="Normal 4 3 5 8 2 3" xfId="38852" xr:uid="{00000000-0005-0000-0000-0000368E0000}"/>
    <cellStyle name="Normal 4 3 5 8 3" xfId="7462" xr:uid="{00000000-0005-0000-0000-0000378E0000}"/>
    <cellStyle name="Normal 4 3 5 8 3 2" xfId="20896" xr:uid="{00000000-0005-0000-0000-0000388E0000}"/>
    <cellStyle name="Normal 4 3 5 8 3 2 2" xfId="47808" xr:uid="{00000000-0005-0000-0000-0000398E0000}"/>
    <cellStyle name="Normal 4 3 5 8 3 3" xfId="34374" xr:uid="{00000000-0005-0000-0000-00003A8E0000}"/>
    <cellStyle name="Normal 4 3 5 8 4" xfId="16417" xr:uid="{00000000-0005-0000-0000-00003B8E0000}"/>
    <cellStyle name="Normal 4 3 5 8 4 2" xfId="43329" xr:uid="{00000000-0005-0000-0000-00003C8E0000}"/>
    <cellStyle name="Normal 4 3 5 8 5" xfId="29895" xr:uid="{00000000-0005-0000-0000-00003D8E0000}"/>
    <cellStyle name="Normal 4 3 5 9" xfId="9703" xr:uid="{00000000-0005-0000-0000-00003E8E0000}"/>
    <cellStyle name="Normal 4 3 5 9 2" xfId="23137" xr:uid="{00000000-0005-0000-0000-00003F8E0000}"/>
    <cellStyle name="Normal 4 3 5 9 2 2" xfId="50049" xr:uid="{00000000-0005-0000-0000-0000408E0000}"/>
    <cellStyle name="Normal 4 3 5 9 3" xfId="36615" xr:uid="{00000000-0005-0000-0000-0000418E0000}"/>
    <cellStyle name="Normal 4 3 6" xfId="799" xr:uid="{00000000-0005-0000-0000-0000428E0000}"/>
    <cellStyle name="Normal 4 3 6 10" xfId="27757" xr:uid="{00000000-0005-0000-0000-0000438E0000}"/>
    <cellStyle name="Normal 4 3 6 2" xfId="1067" xr:uid="{00000000-0005-0000-0000-0000448E0000}"/>
    <cellStyle name="Normal 4 3 6 2 2" xfId="1738" xr:uid="{00000000-0005-0000-0000-0000458E0000}"/>
    <cellStyle name="Normal 4 3 6 2 2 2" xfId="2856" xr:uid="{00000000-0005-0000-0000-0000468E0000}"/>
    <cellStyle name="Normal 4 3 6 2 2 2 2" xfId="5093" xr:uid="{00000000-0005-0000-0000-0000478E0000}"/>
    <cellStyle name="Normal 4 3 6 2 2 2 2 2" xfId="14050" xr:uid="{00000000-0005-0000-0000-0000488E0000}"/>
    <cellStyle name="Normal 4 3 6 2 2 2 2 2 2" xfId="27484" xr:uid="{00000000-0005-0000-0000-0000498E0000}"/>
    <cellStyle name="Normal 4 3 6 2 2 2 2 2 2 2" xfId="54396" xr:uid="{00000000-0005-0000-0000-00004A8E0000}"/>
    <cellStyle name="Normal 4 3 6 2 2 2 2 2 3" xfId="40962" xr:uid="{00000000-0005-0000-0000-00004B8E0000}"/>
    <cellStyle name="Normal 4 3 6 2 2 2 2 3" xfId="9572" xr:uid="{00000000-0005-0000-0000-00004C8E0000}"/>
    <cellStyle name="Normal 4 3 6 2 2 2 2 3 2" xfId="23006" xr:uid="{00000000-0005-0000-0000-00004D8E0000}"/>
    <cellStyle name="Normal 4 3 6 2 2 2 2 3 2 2" xfId="49918" xr:uid="{00000000-0005-0000-0000-00004E8E0000}"/>
    <cellStyle name="Normal 4 3 6 2 2 2 2 3 3" xfId="36484" xr:uid="{00000000-0005-0000-0000-00004F8E0000}"/>
    <cellStyle name="Normal 4 3 6 2 2 2 2 4" xfId="18527" xr:uid="{00000000-0005-0000-0000-0000508E0000}"/>
    <cellStyle name="Normal 4 3 6 2 2 2 2 4 2" xfId="45439" xr:uid="{00000000-0005-0000-0000-0000518E0000}"/>
    <cellStyle name="Normal 4 3 6 2 2 2 2 5" xfId="32005" xr:uid="{00000000-0005-0000-0000-0000528E0000}"/>
    <cellStyle name="Normal 4 3 6 2 2 2 3" xfId="11813" xr:uid="{00000000-0005-0000-0000-0000538E0000}"/>
    <cellStyle name="Normal 4 3 6 2 2 2 3 2" xfId="25247" xr:uid="{00000000-0005-0000-0000-0000548E0000}"/>
    <cellStyle name="Normal 4 3 6 2 2 2 3 2 2" xfId="52159" xr:uid="{00000000-0005-0000-0000-0000558E0000}"/>
    <cellStyle name="Normal 4 3 6 2 2 2 3 3" xfId="38725" xr:uid="{00000000-0005-0000-0000-0000568E0000}"/>
    <cellStyle name="Normal 4 3 6 2 2 2 4" xfId="7335" xr:uid="{00000000-0005-0000-0000-0000578E0000}"/>
    <cellStyle name="Normal 4 3 6 2 2 2 4 2" xfId="20769" xr:uid="{00000000-0005-0000-0000-0000588E0000}"/>
    <cellStyle name="Normal 4 3 6 2 2 2 4 2 2" xfId="47681" xr:uid="{00000000-0005-0000-0000-0000598E0000}"/>
    <cellStyle name="Normal 4 3 6 2 2 2 4 3" xfId="34247" xr:uid="{00000000-0005-0000-0000-00005A8E0000}"/>
    <cellStyle name="Normal 4 3 6 2 2 2 5" xfId="16290" xr:uid="{00000000-0005-0000-0000-00005B8E0000}"/>
    <cellStyle name="Normal 4 3 6 2 2 2 5 2" xfId="43202" xr:uid="{00000000-0005-0000-0000-00005C8E0000}"/>
    <cellStyle name="Normal 4 3 6 2 2 2 6" xfId="29768" xr:uid="{00000000-0005-0000-0000-00005D8E0000}"/>
    <cellStyle name="Normal 4 3 6 2 2 3" xfId="3975" xr:uid="{00000000-0005-0000-0000-00005E8E0000}"/>
    <cellStyle name="Normal 4 3 6 2 2 3 2" xfId="12932" xr:uid="{00000000-0005-0000-0000-00005F8E0000}"/>
    <cellStyle name="Normal 4 3 6 2 2 3 2 2" xfId="26366" xr:uid="{00000000-0005-0000-0000-0000608E0000}"/>
    <cellStyle name="Normal 4 3 6 2 2 3 2 2 2" xfId="53278" xr:uid="{00000000-0005-0000-0000-0000618E0000}"/>
    <cellStyle name="Normal 4 3 6 2 2 3 2 3" xfId="39844" xr:uid="{00000000-0005-0000-0000-0000628E0000}"/>
    <cellStyle name="Normal 4 3 6 2 2 3 3" xfId="8454" xr:uid="{00000000-0005-0000-0000-0000638E0000}"/>
    <cellStyle name="Normal 4 3 6 2 2 3 3 2" xfId="21888" xr:uid="{00000000-0005-0000-0000-0000648E0000}"/>
    <cellStyle name="Normal 4 3 6 2 2 3 3 2 2" xfId="48800" xr:uid="{00000000-0005-0000-0000-0000658E0000}"/>
    <cellStyle name="Normal 4 3 6 2 2 3 3 3" xfId="35366" xr:uid="{00000000-0005-0000-0000-0000668E0000}"/>
    <cellStyle name="Normal 4 3 6 2 2 3 4" xfId="17409" xr:uid="{00000000-0005-0000-0000-0000678E0000}"/>
    <cellStyle name="Normal 4 3 6 2 2 3 4 2" xfId="44321" xr:uid="{00000000-0005-0000-0000-0000688E0000}"/>
    <cellStyle name="Normal 4 3 6 2 2 3 5" xfId="30887" xr:uid="{00000000-0005-0000-0000-0000698E0000}"/>
    <cellStyle name="Normal 4 3 6 2 2 4" xfId="10695" xr:uid="{00000000-0005-0000-0000-00006A8E0000}"/>
    <cellStyle name="Normal 4 3 6 2 2 4 2" xfId="24129" xr:uid="{00000000-0005-0000-0000-00006B8E0000}"/>
    <cellStyle name="Normal 4 3 6 2 2 4 2 2" xfId="51041" xr:uid="{00000000-0005-0000-0000-00006C8E0000}"/>
    <cellStyle name="Normal 4 3 6 2 2 4 3" xfId="37607" xr:uid="{00000000-0005-0000-0000-00006D8E0000}"/>
    <cellStyle name="Normal 4 3 6 2 2 5" xfId="6217" xr:uid="{00000000-0005-0000-0000-00006E8E0000}"/>
    <cellStyle name="Normal 4 3 6 2 2 5 2" xfId="19651" xr:uid="{00000000-0005-0000-0000-00006F8E0000}"/>
    <cellStyle name="Normal 4 3 6 2 2 5 2 2" xfId="46563" xr:uid="{00000000-0005-0000-0000-0000708E0000}"/>
    <cellStyle name="Normal 4 3 6 2 2 5 3" xfId="33129" xr:uid="{00000000-0005-0000-0000-0000718E0000}"/>
    <cellStyle name="Normal 4 3 6 2 2 6" xfId="15172" xr:uid="{00000000-0005-0000-0000-0000728E0000}"/>
    <cellStyle name="Normal 4 3 6 2 2 6 2" xfId="42084" xr:uid="{00000000-0005-0000-0000-0000738E0000}"/>
    <cellStyle name="Normal 4 3 6 2 2 7" xfId="28650" xr:uid="{00000000-0005-0000-0000-0000748E0000}"/>
    <cellStyle name="Normal 4 3 6 2 3" xfId="2186" xr:uid="{00000000-0005-0000-0000-0000758E0000}"/>
    <cellStyle name="Normal 4 3 6 2 3 2" xfId="4423" xr:uid="{00000000-0005-0000-0000-0000768E0000}"/>
    <cellStyle name="Normal 4 3 6 2 3 2 2" xfId="13380" xr:uid="{00000000-0005-0000-0000-0000778E0000}"/>
    <cellStyle name="Normal 4 3 6 2 3 2 2 2" xfId="26814" xr:uid="{00000000-0005-0000-0000-0000788E0000}"/>
    <cellStyle name="Normal 4 3 6 2 3 2 2 2 2" xfId="53726" xr:uid="{00000000-0005-0000-0000-0000798E0000}"/>
    <cellStyle name="Normal 4 3 6 2 3 2 2 3" xfId="40292" xr:uid="{00000000-0005-0000-0000-00007A8E0000}"/>
    <cellStyle name="Normal 4 3 6 2 3 2 3" xfId="8902" xr:uid="{00000000-0005-0000-0000-00007B8E0000}"/>
    <cellStyle name="Normal 4 3 6 2 3 2 3 2" xfId="22336" xr:uid="{00000000-0005-0000-0000-00007C8E0000}"/>
    <cellStyle name="Normal 4 3 6 2 3 2 3 2 2" xfId="49248" xr:uid="{00000000-0005-0000-0000-00007D8E0000}"/>
    <cellStyle name="Normal 4 3 6 2 3 2 3 3" xfId="35814" xr:uid="{00000000-0005-0000-0000-00007E8E0000}"/>
    <cellStyle name="Normal 4 3 6 2 3 2 4" xfId="17857" xr:uid="{00000000-0005-0000-0000-00007F8E0000}"/>
    <cellStyle name="Normal 4 3 6 2 3 2 4 2" xfId="44769" xr:uid="{00000000-0005-0000-0000-0000808E0000}"/>
    <cellStyle name="Normal 4 3 6 2 3 2 5" xfId="31335" xr:uid="{00000000-0005-0000-0000-0000818E0000}"/>
    <cellStyle name="Normal 4 3 6 2 3 3" xfId="11143" xr:uid="{00000000-0005-0000-0000-0000828E0000}"/>
    <cellStyle name="Normal 4 3 6 2 3 3 2" xfId="24577" xr:uid="{00000000-0005-0000-0000-0000838E0000}"/>
    <cellStyle name="Normal 4 3 6 2 3 3 2 2" xfId="51489" xr:uid="{00000000-0005-0000-0000-0000848E0000}"/>
    <cellStyle name="Normal 4 3 6 2 3 3 3" xfId="38055" xr:uid="{00000000-0005-0000-0000-0000858E0000}"/>
    <cellStyle name="Normal 4 3 6 2 3 4" xfId="6665" xr:uid="{00000000-0005-0000-0000-0000868E0000}"/>
    <cellStyle name="Normal 4 3 6 2 3 4 2" xfId="20099" xr:uid="{00000000-0005-0000-0000-0000878E0000}"/>
    <cellStyle name="Normal 4 3 6 2 3 4 2 2" xfId="47011" xr:uid="{00000000-0005-0000-0000-0000888E0000}"/>
    <cellStyle name="Normal 4 3 6 2 3 4 3" xfId="33577" xr:uid="{00000000-0005-0000-0000-0000898E0000}"/>
    <cellStyle name="Normal 4 3 6 2 3 5" xfId="15620" xr:uid="{00000000-0005-0000-0000-00008A8E0000}"/>
    <cellStyle name="Normal 4 3 6 2 3 5 2" xfId="42532" xr:uid="{00000000-0005-0000-0000-00008B8E0000}"/>
    <cellStyle name="Normal 4 3 6 2 3 6" xfId="29098" xr:uid="{00000000-0005-0000-0000-00008C8E0000}"/>
    <cellStyle name="Normal 4 3 6 2 4" xfId="3305" xr:uid="{00000000-0005-0000-0000-00008D8E0000}"/>
    <cellStyle name="Normal 4 3 6 2 4 2" xfId="12262" xr:uid="{00000000-0005-0000-0000-00008E8E0000}"/>
    <cellStyle name="Normal 4 3 6 2 4 2 2" xfId="25696" xr:uid="{00000000-0005-0000-0000-00008F8E0000}"/>
    <cellStyle name="Normal 4 3 6 2 4 2 2 2" xfId="52608" xr:uid="{00000000-0005-0000-0000-0000908E0000}"/>
    <cellStyle name="Normal 4 3 6 2 4 2 3" xfId="39174" xr:uid="{00000000-0005-0000-0000-0000918E0000}"/>
    <cellStyle name="Normal 4 3 6 2 4 3" xfId="7784" xr:uid="{00000000-0005-0000-0000-0000928E0000}"/>
    <cellStyle name="Normal 4 3 6 2 4 3 2" xfId="21218" xr:uid="{00000000-0005-0000-0000-0000938E0000}"/>
    <cellStyle name="Normal 4 3 6 2 4 3 2 2" xfId="48130" xr:uid="{00000000-0005-0000-0000-0000948E0000}"/>
    <cellStyle name="Normal 4 3 6 2 4 3 3" xfId="34696" xr:uid="{00000000-0005-0000-0000-0000958E0000}"/>
    <cellStyle name="Normal 4 3 6 2 4 4" xfId="16739" xr:uid="{00000000-0005-0000-0000-0000968E0000}"/>
    <cellStyle name="Normal 4 3 6 2 4 4 2" xfId="43651" xr:uid="{00000000-0005-0000-0000-0000978E0000}"/>
    <cellStyle name="Normal 4 3 6 2 4 5" xfId="30217" xr:uid="{00000000-0005-0000-0000-0000988E0000}"/>
    <cellStyle name="Normal 4 3 6 2 5" xfId="10025" xr:uid="{00000000-0005-0000-0000-0000998E0000}"/>
    <cellStyle name="Normal 4 3 6 2 5 2" xfId="23459" xr:uid="{00000000-0005-0000-0000-00009A8E0000}"/>
    <cellStyle name="Normal 4 3 6 2 5 2 2" xfId="50371" xr:uid="{00000000-0005-0000-0000-00009B8E0000}"/>
    <cellStyle name="Normal 4 3 6 2 5 3" xfId="36937" xr:uid="{00000000-0005-0000-0000-00009C8E0000}"/>
    <cellStyle name="Normal 4 3 6 2 6" xfId="5547" xr:uid="{00000000-0005-0000-0000-00009D8E0000}"/>
    <cellStyle name="Normal 4 3 6 2 6 2" xfId="18981" xr:uid="{00000000-0005-0000-0000-00009E8E0000}"/>
    <cellStyle name="Normal 4 3 6 2 6 2 2" xfId="45893" xr:uid="{00000000-0005-0000-0000-00009F8E0000}"/>
    <cellStyle name="Normal 4 3 6 2 6 3" xfId="32459" xr:uid="{00000000-0005-0000-0000-0000A08E0000}"/>
    <cellStyle name="Normal 4 3 6 2 7" xfId="14502" xr:uid="{00000000-0005-0000-0000-0000A18E0000}"/>
    <cellStyle name="Normal 4 3 6 2 7 2" xfId="41414" xr:uid="{00000000-0005-0000-0000-0000A28E0000}"/>
    <cellStyle name="Normal 4 3 6 2 8" xfId="27980" xr:uid="{00000000-0005-0000-0000-0000A38E0000}"/>
    <cellStyle name="Normal 4 3 6 3" xfId="1292" xr:uid="{00000000-0005-0000-0000-0000A48E0000}"/>
    <cellStyle name="Normal 4 3 6 3 2" xfId="2410" xr:uid="{00000000-0005-0000-0000-0000A58E0000}"/>
    <cellStyle name="Normal 4 3 6 3 2 2" xfId="4647" xr:uid="{00000000-0005-0000-0000-0000A68E0000}"/>
    <cellStyle name="Normal 4 3 6 3 2 2 2" xfId="13604" xr:uid="{00000000-0005-0000-0000-0000A78E0000}"/>
    <cellStyle name="Normal 4 3 6 3 2 2 2 2" xfId="27038" xr:uid="{00000000-0005-0000-0000-0000A88E0000}"/>
    <cellStyle name="Normal 4 3 6 3 2 2 2 2 2" xfId="53950" xr:uid="{00000000-0005-0000-0000-0000A98E0000}"/>
    <cellStyle name="Normal 4 3 6 3 2 2 2 3" xfId="40516" xr:uid="{00000000-0005-0000-0000-0000AA8E0000}"/>
    <cellStyle name="Normal 4 3 6 3 2 2 3" xfId="9126" xr:uid="{00000000-0005-0000-0000-0000AB8E0000}"/>
    <cellStyle name="Normal 4 3 6 3 2 2 3 2" xfId="22560" xr:uid="{00000000-0005-0000-0000-0000AC8E0000}"/>
    <cellStyle name="Normal 4 3 6 3 2 2 3 2 2" xfId="49472" xr:uid="{00000000-0005-0000-0000-0000AD8E0000}"/>
    <cellStyle name="Normal 4 3 6 3 2 2 3 3" xfId="36038" xr:uid="{00000000-0005-0000-0000-0000AE8E0000}"/>
    <cellStyle name="Normal 4 3 6 3 2 2 4" xfId="18081" xr:uid="{00000000-0005-0000-0000-0000AF8E0000}"/>
    <cellStyle name="Normal 4 3 6 3 2 2 4 2" xfId="44993" xr:uid="{00000000-0005-0000-0000-0000B08E0000}"/>
    <cellStyle name="Normal 4 3 6 3 2 2 5" xfId="31559" xr:uid="{00000000-0005-0000-0000-0000B18E0000}"/>
    <cellStyle name="Normal 4 3 6 3 2 3" xfId="11367" xr:uid="{00000000-0005-0000-0000-0000B28E0000}"/>
    <cellStyle name="Normal 4 3 6 3 2 3 2" xfId="24801" xr:uid="{00000000-0005-0000-0000-0000B38E0000}"/>
    <cellStyle name="Normal 4 3 6 3 2 3 2 2" xfId="51713" xr:uid="{00000000-0005-0000-0000-0000B48E0000}"/>
    <cellStyle name="Normal 4 3 6 3 2 3 3" xfId="38279" xr:uid="{00000000-0005-0000-0000-0000B58E0000}"/>
    <cellStyle name="Normal 4 3 6 3 2 4" xfId="6889" xr:uid="{00000000-0005-0000-0000-0000B68E0000}"/>
    <cellStyle name="Normal 4 3 6 3 2 4 2" xfId="20323" xr:uid="{00000000-0005-0000-0000-0000B78E0000}"/>
    <cellStyle name="Normal 4 3 6 3 2 4 2 2" xfId="47235" xr:uid="{00000000-0005-0000-0000-0000B88E0000}"/>
    <cellStyle name="Normal 4 3 6 3 2 4 3" xfId="33801" xr:uid="{00000000-0005-0000-0000-0000B98E0000}"/>
    <cellStyle name="Normal 4 3 6 3 2 5" xfId="15844" xr:uid="{00000000-0005-0000-0000-0000BA8E0000}"/>
    <cellStyle name="Normal 4 3 6 3 2 5 2" xfId="42756" xr:uid="{00000000-0005-0000-0000-0000BB8E0000}"/>
    <cellStyle name="Normal 4 3 6 3 2 6" xfId="29322" xr:uid="{00000000-0005-0000-0000-0000BC8E0000}"/>
    <cellStyle name="Normal 4 3 6 3 3" xfId="3529" xr:uid="{00000000-0005-0000-0000-0000BD8E0000}"/>
    <cellStyle name="Normal 4 3 6 3 3 2" xfId="12486" xr:uid="{00000000-0005-0000-0000-0000BE8E0000}"/>
    <cellStyle name="Normal 4 3 6 3 3 2 2" xfId="25920" xr:uid="{00000000-0005-0000-0000-0000BF8E0000}"/>
    <cellStyle name="Normal 4 3 6 3 3 2 2 2" xfId="52832" xr:uid="{00000000-0005-0000-0000-0000C08E0000}"/>
    <cellStyle name="Normal 4 3 6 3 3 2 3" xfId="39398" xr:uid="{00000000-0005-0000-0000-0000C18E0000}"/>
    <cellStyle name="Normal 4 3 6 3 3 3" xfId="8008" xr:uid="{00000000-0005-0000-0000-0000C28E0000}"/>
    <cellStyle name="Normal 4 3 6 3 3 3 2" xfId="21442" xr:uid="{00000000-0005-0000-0000-0000C38E0000}"/>
    <cellStyle name="Normal 4 3 6 3 3 3 2 2" xfId="48354" xr:uid="{00000000-0005-0000-0000-0000C48E0000}"/>
    <cellStyle name="Normal 4 3 6 3 3 3 3" xfId="34920" xr:uid="{00000000-0005-0000-0000-0000C58E0000}"/>
    <cellStyle name="Normal 4 3 6 3 3 4" xfId="16963" xr:uid="{00000000-0005-0000-0000-0000C68E0000}"/>
    <cellStyle name="Normal 4 3 6 3 3 4 2" xfId="43875" xr:uid="{00000000-0005-0000-0000-0000C78E0000}"/>
    <cellStyle name="Normal 4 3 6 3 3 5" xfId="30441" xr:uid="{00000000-0005-0000-0000-0000C88E0000}"/>
    <cellStyle name="Normal 4 3 6 3 4" xfId="10249" xr:uid="{00000000-0005-0000-0000-0000C98E0000}"/>
    <cellStyle name="Normal 4 3 6 3 4 2" xfId="23683" xr:uid="{00000000-0005-0000-0000-0000CA8E0000}"/>
    <cellStyle name="Normal 4 3 6 3 4 2 2" xfId="50595" xr:uid="{00000000-0005-0000-0000-0000CB8E0000}"/>
    <cellStyle name="Normal 4 3 6 3 4 3" xfId="37161" xr:uid="{00000000-0005-0000-0000-0000CC8E0000}"/>
    <cellStyle name="Normal 4 3 6 3 5" xfId="5771" xr:uid="{00000000-0005-0000-0000-0000CD8E0000}"/>
    <cellStyle name="Normal 4 3 6 3 5 2" xfId="19205" xr:uid="{00000000-0005-0000-0000-0000CE8E0000}"/>
    <cellStyle name="Normal 4 3 6 3 5 2 2" xfId="46117" xr:uid="{00000000-0005-0000-0000-0000CF8E0000}"/>
    <cellStyle name="Normal 4 3 6 3 5 3" xfId="32683" xr:uid="{00000000-0005-0000-0000-0000D08E0000}"/>
    <cellStyle name="Normal 4 3 6 3 6" xfId="14726" xr:uid="{00000000-0005-0000-0000-0000D18E0000}"/>
    <cellStyle name="Normal 4 3 6 3 6 2" xfId="41638" xr:uid="{00000000-0005-0000-0000-0000D28E0000}"/>
    <cellStyle name="Normal 4 3 6 3 7" xfId="28204" xr:uid="{00000000-0005-0000-0000-0000D38E0000}"/>
    <cellStyle name="Normal 4 3 6 4" xfId="1515" xr:uid="{00000000-0005-0000-0000-0000D48E0000}"/>
    <cellStyle name="Normal 4 3 6 4 2" xfId="2633" xr:uid="{00000000-0005-0000-0000-0000D58E0000}"/>
    <cellStyle name="Normal 4 3 6 4 2 2" xfId="4870" xr:uid="{00000000-0005-0000-0000-0000D68E0000}"/>
    <cellStyle name="Normal 4 3 6 4 2 2 2" xfId="13827" xr:uid="{00000000-0005-0000-0000-0000D78E0000}"/>
    <cellStyle name="Normal 4 3 6 4 2 2 2 2" xfId="27261" xr:uid="{00000000-0005-0000-0000-0000D88E0000}"/>
    <cellStyle name="Normal 4 3 6 4 2 2 2 2 2" xfId="54173" xr:uid="{00000000-0005-0000-0000-0000D98E0000}"/>
    <cellStyle name="Normal 4 3 6 4 2 2 2 3" xfId="40739" xr:uid="{00000000-0005-0000-0000-0000DA8E0000}"/>
    <cellStyle name="Normal 4 3 6 4 2 2 3" xfId="9349" xr:uid="{00000000-0005-0000-0000-0000DB8E0000}"/>
    <cellStyle name="Normal 4 3 6 4 2 2 3 2" xfId="22783" xr:uid="{00000000-0005-0000-0000-0000DC8E0000}"/>
    <cellStyle name="Normal 4 3 6 4 2 2 3 2 2" xfId="49695" xr:uid="{00000000-0005-0000-0000-0000DD8E0000}"/>
    <cellStyle name="Normal 4 3 6 4 2 2 3 3" xfId="36261" xr:uid="{00000000-0005-0000-0000-0000DE8E0000}"/>
    <cellStyle name="Normal 4 3 6 4 2 2 4" xfId="18304" xr:uid="{00000000-0005-0000-0000-0000DF8E0000}"/>
    <cellStyle name="Normal 4 3 6 4 2 2 4 2" xfId="45216" xr:uid="{00000000-0005-0000-0000-0000E08E0000}"/>
    <cellStyle name="Normal 4 3 6 4 2 2 5" xfId="31782" xr:uid="{00000000-0005-0000-0000-0000E18E0000}"/>
    <cellStyle name="Normal 4 3 6 4 2 3" xfId="11590" xr:uid="{00000000-0005-0000-0000-0000E28E0000}"/>
    <cellStyle name="Normal 4 3 6 4 2 3 2" xfId="25024" xr:uid="{00000000-0005-0000-0000-0000E38E0000}"/>
    <cellStyle name="Normal 4 3 6 4 2 3 2 2" xfId="51936" xr:uid="{00000000-0005-0000-0000-0000E48E0000}"/>
    <cellStyle name="Normal 4 3 6 4 2 3 3" xfId="38502" xr:uid="{00000000-0005-0000-0000-0000E58E0000}"/>
    <cellStyle name="Normal 4 3 6 4 2 4" xfId="7112" xr:uid="{00000000-0005-0000-0000-0000E68E0000}"/>
    <cellStyle name="Normal 4 3 6 4 2 4 2" xfId="20546" xr:uid="{00000000-0005-0000-0000-0000E78E0000}"/>
    <cellStyle name="Normal 4 3 6 4 2 4 2 2" xfId="47458" xr:uid="{00000000-0005-0000-0000-0000E88E0000}"/>
    <cellStyle name="Normal 4 3 6 4 2 4 3" xfId="34024" xr:uid="{00000000-0005-0000-0000-0000E98E0000}"/>
    <cellStyle name="Normal 4 3 6 4 2 5" xfId="16067" xr:uid="{00000000-0005-0000-0000-0000EA8E0000}"/>
    <cellStyle name="Normal 4 3 6 4 2 5 2" xfId="42979" xr:uid="{00000000-0005-0000-0000-0000EB8E0000}"/>
    <cellStyle name="Normal 4 3 6 4 2 6" xfId="29545" xr:uid="{00000000-0005-0000-0000-0000EC8E0000}"/>
    <cellStyle name="Normal 4 3 6 4 3" xfId="3752" xr:uid="{00000000-0005-0000-0000-0000ED8E0000}"/>
    <cellStyle name="Normal 4 3 6 4 3 2" xfId="12709" xr:uid="{00000000-0005-0000-0000-0000EE8E0000}"/>
    <cellStyle name="Normal 4 3 6 4 3 2 2" xfId="26143" xr:uid="{00000000-0005-0000-0000-0000EF8E0000}"/>
    <cellStyle name="Normal 4 3 6 4 3 2 2 2" xfId="53055" xr:uid="{00000000-0005-0000-0000-0000F08E0000}"/>
    <cellStyle name="Normal 4 3 6 4 3 2 3" xfId="39621" xr:uid="{00000000-0005-0000-0000-0000F18E0000}"/>
    <cellStyle name="Normal 4 3 6 4 3 3" xfId="8231" xr:uid="{00000000-0005-0000-0000-0000F28E0000}"/>
    <cellStyle name="Normal 4 3 6 4 3 3 2" xfId="21665" xr:uid="{00000000-0005-0000-0000-0000F38E0000}"/>
    <cellStyle name="Normal 4 3 6 4 3 3 2 2" xfId="48577" xr:uid="{00000000-0005-0000-0000-0000F48E0000}"/>
    <cellStyle name="Normal 4 3 6 4 3 3 3" xfId="35143" xr:uid="{00000000-0005-0000-0000-0000F58E0000}"/>
    <cellStyle name="Normal 4 3 6 4 3 4" xfId="17186" xr:uid="{00000000-0005-0000-0000-0000F68E0000}"/>
    <cellStyle name="Normal 4 3 6 4 3 4 2" xfId="44098" xr:uid="{00000000-0005-0000-0000-0000F78E0000}"/>
    <cellStyle name="Normal 4 3 6 4 3 5" xfId="30664" xr:uid="{00000000-0005-0000-0000-0000F88E0000}"/>
    <cellStyle name="Normal 4 3 6 4 4" xfId="10472" xr:uid="{00000000-0005-0000-0000-0000F98E0000}"/>
    <cellStyle name="Normal 4 3 6 4 4 2" xfId="23906" xr:uid="{00000000-0005-0000-0000-0000FA8E0000}"/>
    <cellStyle name="Normal 4 3 6 4 4 2 2" xfId="50818" xr:uid="{00000000-0005-0000-0000-0000FB8E0000}"/>
    <cellStyle name="Normal 4 3 6 4 4 3" xfId="37384" xr:uid="{00000000-0005-0000-0000-0000FC8E0000}"/>
    <cellStyle name="Normal 4 3 6 4 5" xfId="5994" xr:uid="{00000000-0005-0000-0000-0000FD8E0000}"/>
    <cellStyle name="Normal 4 3 6 4 5 2" xfId="19428" xr:uid="{00000000-0005-0000-0000-0000FE8E0000}"/>
    <cellStyle name="Normal 4 3 6 4 5 2 2" xfId="46340" xr:uid="{00000000-0005-0000-0000-0000FF8E0000}"/>
    <cellStyle name="Normal 4 3 6 4 5 3" xfId="32906" xr:uid="{00000000-0005-0000-0000-0000008F0000}"/>
    <cellStyle name="Normal 4 3 6 4 6" xfId="14949" xr:uid="{00000000-0005-0000-0000-0000018F0000}"/>
    <cellStyle name="Normal 4 3 6 4 6 2" xfId="41861" xr:uid="{00000000-0005-0000-0000-0000028F0000}"/>
    <cellStyle name="Normal 4 3 6 4 7" xfId="28427" xr:uid="{00000000-0005-0000-0000-0000038F0000}"/>
    <cellStyle name="Normal 4 3 6 5" xfId="1963" xr:uid="{00000000-0005-0000-0000-0000048F0000}"/>
    <cellStyle name="Normal 4 3 6 5 2" xfId="4200" xr:uid="{00000000-0005-0000-0000-0000058F0000}"/>
    <cellStyle name="Normal 4 3 6 5 2 2" xfId="13157" xr:uid="{00000000-0005-0000-0000-0000068F0000}"/>
    <cellStyle name="Normal 4 3 6 5 2 2 2" xfId="26591" xr:uid="{00000000-0005-0000-0000-0000078F0000}"/>
    <cellStyle name="Normal 4 3 6 5 2 2 2 2" xfId="53503" xr:uid="{00000000-0005-0000-0000-0000088F0000}"/>
    <cellStyle name="Normal 4 3 6 5 2 2 3" xfId="40069" xr:uid="{00000000-0005-0000-0000-0000098F0000}"/>
    <cellStyle name="Normal 4 3 6 5 2 3" xfId="8679" xr:uid="{00000000-0005-0000-0000-00000A8F0000}"/>
    <cellStyle name="Normal 4 3 6 5 2 3 2" xfId="22113" xr:uid="{00000000-0005-0000-0000-00000B8F0000}"/>
    <cellStyle name="Normal 4 3 6 5 2 3 2 2" xfId="49025" xr:uid="{00000000-0005-0000-0000-00000C8F0000}"/>
    <cellStyle name="Normal 4 3 6 5 2 3 3" xfId="35591" xr:uid="{00000000-0005-0000-0000-00000D8F0000}"/>
    <cellStyle name="Normal 4 3 6 5 2 4" xfId="17634" xr:uid="{00000000-0005-0000-0000-00000E8F0000}"/>
    <cellStyle name="Normal 4 3 6 5 2 4 2" xfId="44546" xr:uid="{00000000-0005-0000-0000-00000F8F0000}"/>
    <cellStyle name="Normal 4 3 6 5 2 5" xfId="31112" xr:uid="{00000000-0005-0000-0000-0000108F0000}"/>
    <cellStyle name="Normal 4 3 6 5 3" xfId="10920" xr:uid="{00000000-0005-0000-0000-0000118F0000}"/>
    <cellStyle name="Normal 4 3 6 5 3 2" xfId="24354" xr:uid="{00000000-0005-0000-0000-0000128F0000}"/>
    <cellStyle name="Normal 4 3 6 5 3 2 2" xfId="51266" xr:uid="{00000000-0005-0000-0000-0000138F0000}"/>
    <cellStyle name="Normal 4 3 6 5 3 3" xfId="37832" xr:uid="{00000000-0005-0000-0000-0000148F0000}"/>
    <cellStyle name="Normal 4 3 6 5 4" xfId="6442" xr:uid="{00000000-0005-0000-0000-0000158F0000}"/>
    <cellStyle name="Normal 4 3 6 5 4 2" xfId="19876" xr:uid="{00000000-0005-0000-0000-0000168F0000}"/>
    <cellStyle name="Normal 4 3 6 5 4 2 2" xfId="46788" xr:uid="{00000000-0005-0000-0000-0000178F0000}"/>
    <cellStyle name="Normal 4 3 6 5 4 3" xfId="33354" xr:uid="{00000000-0005-0000-0000-0000188F0000}"/>
    <cellStyle name="Normal 4 3 6 5 5" xfId="15397" xr:uid="{00000000-0005-0000-0000-0000198F0000}"/>
    <cellStyle name="Normal 4 3 6 5 5 2" xfId="42309" xr:uid="{00000000-0005-0000-0000-00001A8F0000}"/>
    <cellStyle name="Normal 4 3 6 5 6" xfId="28875" xr:uid="{00000000-0005-0000-0000-00001B8F0000}"/>
    <cellStyle name="Normal 4 3 6 6" xfId="3082" xr:uid="{00000000-0005-0000-0000-00001C8F0000}"/>
    <cellStyle name="Normal 4 3 6 6 2" xfId="12039" xr:uid="{00000000-0005-0000-0000-00001D8F0000}"/>
    <cellStyle name="Normal 4 3 6 6 2 2" xfId="25473" xr:uid="{00000000-0005-0000-0000-00001E8F0000}"/>
    <cellStyle name="Normal 4 3 6 6 2 2 2" xfId="52385" xr:uid="{00000000-0005-0000-0000-00001F8F0000}"/>
    <cellStyle name="Normal 4 3 6 6 2 3" xfId="38951" xr:uid="{00000000-0005-0000-0000-0000208F0000}"/>
    <cellStyle name="Normal 4 3 6 6 3" xfId="7561" xr:uid="{00000000-0005-0000-0000-0000218F0000}"/>
    <cellStyle name="Normal 4 3 6 6 3 2" xfId="20995" xr:uid="{00000000-0005-0000-0000-0000228F0000}"/>
    <cellStyle name="Normal 4 3 6 6 3 2 2" xfId="47907" xr:uid="{00000000-0005-0000-0000-0000238F0000}"/>
    <cellStyle name="Normal 4 3 6 6 3 3" xfId="34473" xr:uid="{00000000-0005-0000-0000-0000248F0000}"/>
    <cellStyle name="Normal 4 3 6 6 4" xfId="16516" xr:uid="{00000000-0005-0000-0000-0000258F0000}"/>
    <cellStyle name="Normal 4 3 6 6 4 2" xfId="43428" xr:uid="{00000000-0005-0000-0000-0000268F0000}"/>
    <cellStyle name="Normal 4 3 6 6 5" xfId="29994" xr:uid="{00000000-0005-0000-0000-0000278F0000}"/>
    <cellStyle name="Normal 4 3 6 7" xfId="9802" xr:uid="{00000000-0005-0000-0000-0000288F0000}"/>
    <cellStyle name="Normal 4 3 6 7 2" xfId="23236" xr:uid="{00000000-0005-0000-0000-0000298F0000}"/>
    <cellStyle name="Normal 4 3 6 7 2 2" xfId="50148" xr:uid="{00000000-0005-0000-0000-00002A8F0000}"/>
    <cellStyle name="Normal 4 3 6 7 3" xfId="36714" xr:uid="{00000000-0005-0000-0000-00002B8F0000}"/>
    <cellStyle name="Normal 4 3 6 8" xfId="5324" xr:uid="{00000000-0005-0000-0000-00002C8F0000}"/>
    <cellStyle name="Normal 4 3 6 8 2" xfId="18758" xr:uid="{00000000-0005-0000-0000-00002D8F0000}"/>
    <cellStyle name="Normal 4 3 6 8 2 2" xfId="45670" xr:uid="{00000000-0005-0000-0000-00002E8F0000}"/>
    <cellStyle name="Normal 4 3 6 8 3" xfId="32236" xr:uid="{00000000-0005-0000-0000-00002F8F0000}"/>
    <cellStyle name="Normal 4 3 6 9" xfId="14279" xr:uid="{00000000-0005-0000-0000-0000308F0000}"/>
    <cellStyle name="Normal 4 3 6 9 2" xfId="41191" xr:uid="{00000000-0005-0000-0000-0000318F0000}"/>
    <cellStyle name="Normal 4 3 7" xfId="727" xr:uid="{00000000-0005-0000-0000-0000328F0000}"/>
    <cellStyle name="Normal 4 3 7 10" xfId="27685" xr:uid="{00000000-0005-0000-0000-0000338F0000}"/>
    <cellStyle name="Normal 4 3 7 2" xfId="995" xr:uid="{00000000-0005-0000-0000-0000348F0000}"/>
    <cellStyle name="Normal 4 3 7 2 2" xfId="1666" xr:uid="{00000000-0005-0000-0000-0000358F0000}"/>
    <cellStyle name="Normal 4 3 7 2 2 2" xfId="2784" xr:uid="{00000000-0005-0000-0000-0000368F0000}"/>
    <cellStyle name="Normal 4 3 7 2 2 2 2" xfId="5021" xr:uid="{00000000-0005-0000-0000-0000378F0000}"/>
    <cellStyle name="Normal 4 3 7 2 2 2 2 2" xfId="13978" xr:uid="{00000000-0005-0000-0000-0000388F0000}"/>
    <cellStyle name="Normal 4 3 7 2 2 2 2 2 2" xfId="27412" xr:uid="{00000000-0005-0000-0000-0000398F0000}"/>
    <cellStyle name="Normal 4 3 7 2 2 2 2 2 2 2" xfId="54324" xr:uid="{00000000-0005-0000-0000-00003A8F0000}"/>
    <cellStyle name="Normal 4 3 7 2 2 2 2 2 3" xfId="40890" xr:uid="{00000000-0005-0000-0000-00003B8F0000}"/>
    <cellStyle name="Normal 4 3 7 2 2 2 2 3" xfId="9500" xr:uid="{00000000-0005-0000-0000-00003C8F0000}"/>
    <cellStyle name="Normal 4 3 7 2 2 2 2 3 2" xfId="22934" xr:uid="{00000000-0005-0000-0000-00003D8F0000}"/>
    <cellStyle name="Normal 4 3 7 2 2 2 2 3 2 2" xfId="49846" xr:uid="{00000000-0005-0000-0000-00003E8F0000}"/>
    <cellStyle name="Normal 4 3 7 2 2 2 2 3 3" xfId="36412" xr:uid="{00000000-0005-0000-0000-00003F8F0000}"/>
    <cellStyle name="Normal 4 3 7 2 2 2 2 4" xfId="18455" xr:uid="{00000000-0005-0000-0000-0000408F0000}"/>
    <cellStyle name="Normal 4 3 7 2 2 2 2 4 2" xfId="45367" xr:uid="{00000000-0005-0000-0000-0000418F0000}"/>
    <cellStyle name="Normal 4 3 7 2 2 2 2 5" xfId="31933" xr:uid="{00000000-0005-0000-0000-0000428F0000}"/>
    <cellStyle name="Normal 4 3 7 2 2 2 3" xfId="11741" xr:uid="{00000000-0005-0000-0000-0000438F0000}"/>
    <cellStyle name="Normal 4 3 7 2 2 2 3 2" xfId="25175" xr:uid="{00000000-0005-0000-0000-0000448F0000}"/>
    <cellStyle name="Normal 4 3 7 2 2 2 3 2 2" xfId="52087" xr:uid="{00000000-0005-0000-0000-0000458F0000}"/>
    <cellStyle name="Normal 4 3 7 2 2 2 3 3" xfId="38653" xr:uid="{00000000-0005-0000-0000-0000468F0000}"/>
    <cellStyle name="Normal 4 3 7 2 2 2 4" xfId="7263" xr:uid="{00000000-0005-0000-0000-0000478F0000}"/>
    <cellStyle name="Normal 4 3 7 2 2 2 4 2" xfId="20697" xr:uid="{00000000-0005-0000-0000-0000488F0000}"/>
    <cellStyle name="Normal 4 3 7 2 2 2 4 2 2" xfId="47609" xr:uid="{00000000-0005-0000-0000-0000498F0000}"/>
    <cellStyle name="Normal 4 3 7 2 2 2 4 3" xfId="34175" xr:uid="{00000000-0005-0000-0000-00004A8F0000}"/>
    <cellStyle name="Normal 4 3 7 2 2 2 5" xfId="16218" xr:uid="{00000000-0005-0000-0000-00004B8F0000}"/>
    <cellStyle name="Normal 4 3 7 2 2 2 5 2" xfId="43130" xr:uid="{00000000-0005-0000-0000-00004C8F0000}"/>
    <cellStyle name="Normal 4 3 7 2 2 2 6" xfId="29696" xr:uid="{00000000-0005-0000-0000-00004D8F0000}"/>
    <cellStyle name="Normal 4 3 7 2 2 3" xfId="3903" xr:uid="{00000000-0005-0000-0000-00004E8F0000}"/>
    <cellStyle name="Normal 4 3 7 2 2 3 2" xfId="12860" xr:uid="{00000000-0005-0000-0000-00004F8F0000}"/>
    <cellStyle name="Normal 4 3 7 2 2 3 2 2" xfId="26294" xr:uid="{00000000-0005-0000-0000-0000508F0000}"/>
    <cellStyle name="Normal 4 3 7 2 2 3 2 2 2" xfId="53206" xr:uid="{00000000-0005-0000-0000-0000518F0000}"/>
    <cellStyle name="Normal 4 3 7 2 2 3 2 3" xfId="39772" xr:uid="{00000000-0005-0000-0000-0000528F0000}"/>
    <cellStyle name="Normal 4 3 7 2 2 3 3" xfId="8382" xr:uid="{00000000-0005-0000-0000-0000538F0000}"/>
    <cellStyle name="Normal 4 3 7 2 2 3 3 2" xfId="21816" xr:uid="{00000000-0005-0000-0000-0000548F0000}"/>
    <cellStyle name="Normal 4 3 7 2 2 3 3 2 2" xfId="48728" xr:uid="{00000000-0005-0000-0000-0000558F0000}"/>
    <cellStyle name="Normal 4 3 7 2 2 3 3 3" xfId="35294" xr:uid="{00000000-0005-0000-0000-0000568F0000}"/>
    <cellStyle name="Normal 4 3 7 2 2 3 4" xfId="17337" xr:uid="{00000000-0005-0000-0000-0000578F0000}"/>
    <cellStyle name="Normal 4 3 7 2 2 3 4 2" xfId="44249" xr:uid="{00000000-0005-0000-0000-0000588F0000}"/>
    <cellStyle name="Normal 4 3 7 2 2 3 5" xfId="30815" xr:uid="{00000000-0005-0000-0000-0000598F0000}"/>
    <cellStyle name="Normal 4 3 7 2 2 4" xfId="10623" xr:uid="{00000000-0005-0000-0000-00005A8F0000}"/>
    <cellStyle name="Normal 4 3 7 2 2 4 2" xfId="24057" xr:uid="{00000000-0005-0000-0000-00005B8F0000}"/>
    <cellStyle name="Normal 4 3 7 2 2 4 2 2" xfId="50969" xr:uid="{00000000-0005-0000-0000-00005C8F0000}"/>
    <cellStyle name="Normal 4 3 7 2 2 4 3" xfId="37535" xr:uid="{00000000-0005-0000-0000-00005D8F0000}"/>
    <cellStyle name="Normal 4 3 7 2 2 5" xfId="6145" xr:uid="{00000000-0005-0000-0000-00005E8F0000}"/>
    <cellStyle name="Normal 4 3 7 2 2 5 2" xfId="19579" xr:uid="{00000000-0005-0000-0000-00005F8F0000}"/>
    <cellStyle name="Normal 4 3 7 2 2 5 2 2" xfId="46491" xr:uid="{00000000-0005-0000-0000-0000608F0000}"/>
    <cellStyle name="Normal 4 3 7 2 2 5 3" xfId="33057" xr:uid="{00000000-0005-0000-0000-0000618F0000}"/>
    <cellStyle name="Normal 4 3 7 2 2 6" xfId="15100" xr:uid="{00000000-0005-0000-0000-0000628F0000}"/>
    <cellStyle name="Normal 4 3 7 2 2 6 2" xfId="42012" xr:uid="{00000000-0005-0000-0000-0000638F0000}"/>
    <cellStyle name="Normal 4 3 7 2 2 7" xfId="28578" xr:uid="{00000000-0005-0000-0000-0000648F0000}"/>
    <cellStyle name="Normal 4 3 7 2 3" xfId="2114" xr:uid="{00000000-0005-0000-0000-0000658F0000}"/>
    <cellStyle name="Normal 4 3 7 2 3 2" xfId="4351" xr:uid="{00000000-0005-0000-0000-0000668F0000}"/>
    <cellStyle name="Normal 4 3 7 2 3 2 2" xfId="13308" xr:uid="{00000000-0005-0000-0000-0000678F0000}"/>
    <cellStyle name="Normal 4 3 7 2 3 2 2 2" xfId="26742" xr:uid="{00000000-0005-0000-0000-0000688F0000}"/>
    <cellStyle name="Normal 4 3 7 2 3 2 2 2 2" xfId="53654" xr:uid="{00000000-0005-0000-0000-0000698F0000}"/>
    <cellStyle name="Normal 4 3 7 2 3 2 2 3" xfId="40220" xr:uid="{00000000-0005-0000-0000-00006A8F0000}"/>
    <cellStyle name="Normal 4 3 7 2 3 2 3" xfId="8830" xr:uid="{00000000-0005-0000-0000-00006B8F0000}"/>
    <cellStyle name="Normal 4 3 7 2 3 2 3 2" xfId="22264" xr:uid="{00000000-0005-0000-0000-00006C8F0000}"/>
    <cellStyle name="Normal 4 3 7 2 3 2 3 2 2" xfId="49176" xr:uid="{00000000-0005-0000-0000-00006D8F0000}"/>
    <cellStyle name="Normal 4 3 7 2 3 2 3 3" xfId="35742" xr:uid="{00000000-0005-0000-0000-00006E8F0000}"/>
    <cellStyle name="Normal 4 3 7 2 3 2 4" xfId="17785" xr:uid="{00000000-0005-0000-0000-00006F8F0000}"/>
    <cellStyle name="Normal 4 3 7 2 3 2 4 2" xfId="44697" xr:uid="{00000000-0005-0000-0000-0000708F0000}"/>
    <cellStyle name="Normal 4 3 7 2 3 2 5" xfId="31263" xr:uid="{00000000-0005-0000-0000-0000718F0000}"/>
    <cellStyle name="Normal 4 3 7 2 3 3" xfId="11071" xr:uid="{00000000-0005-0000-0000-0000728F0000}"/>
    <cellStyle name="Normal 4 3 7 2 3 3 2" xfId="24505" xr:uid="{00000000-0005-0000-0000-0000738F0000}"/>
    <cellStyle name="Normal 4 3 7 2 3 3 2 2" xfId="51417" xr:uid="{00000000-0005-0000-0000-0000748F0000}"/>
    <cellStyle name="Normal 4 3 7 2 3 3 3" xfId="37983" xr:uid="{00000000-0005-0000-0000-0000758F0000}"/>
    <cellStyle name="Normal 4 3 7 2 3 4" xfId="6593" xr:uid="{00000000-0005-0000-0000-0000768F0000}"/>
    <cellStyle name="Normal 4 3 7 2 3 4 2" xfId="20027" xr:uid="{00000000-0005-0000-0000-0000778F0000}"/>
    <cellStyle name="Normal 4 3 7 2 3 4 2 2" xfId="46939" xr:uid="{00000000-0005-0000-0000-0000788F0000}"/>
    <cellStyle name="Normal 4 3 7 2 3 4 3" xfId="33505" xr:uid="{00000000-0005-0000-0000-0000798F0000}"/>
    <cellStyle name="Normal 4 3 7 2 3 5" xfId="15548" xr:uid="{00000000-0005-0000-0000-00007A8F0000}"/>
    <cellStyle name="Normal 4 3 7 2 3 5 2" xfId="42460" xr:uid="{00000000-0005-0000-0000-00007B8F0000}"/>
    <cellStyle name="Normal 4 3 7 2 3 6" xfId="29026" xr:uid="{00000000-0005-0000-0000-00007C8F0000}"/>
    <cellStyle name="Normal 4 3 7 2 4" xfId="3233" xr:uid="{00000000-0005-0000-0000-00007D8F0000}"/>
    <cellStyle name="Normal 4 3 7 2 4 2" xfId="12190" xr:uid="{00000000-0005-0000-0000-00007E8F0000}"/>
    <cellStyle name="Normal 4 3 7 2 4 2 2" xfId="25624" xr:uid="{00000000-0005-0000-0000-00007F8F0000}"/>
    <cellStyle name="Normal 4 3 7 2 4 2 2 2" xfId="52536" xr:uid="{00000000-0005-0000-0000-0000808F0000}"/>
    <cellStyle name="Normal 4 3 7 2 4 2 3" xfId="39102" xr:uid="{00000000-0005-0000-0000-0000818F0000}"/>
    <cellStyle name="Normal 4 3 7 2 4 3" xfId="7712" xr:uid="{00000000-0005-0000-0000-0000828F0000}"/>
    <cellStyle name="Normal 4 3 7 2 4 3 2" xfId="21146" xr:uid="{00000000-0005-0000-0000-0000838F0000}"/>
    <cellStyle name="Normal 4 3 7 2 4 3 2 2" xfId="48058" xr:uid="{00000000-0005-0000-0000-0000848F0000}"/>
    <cellStyle name="Normal 4 3 7 2 4 3 3" xfId="34624" xr:uid="{00000000-0005-0000-0000-0000858F0000}"/>
    <cellStyle name="Normal 4 3 7 2 4 4" xfId="16667" xr:uid="{00000000-0005-0000-0000-0000868F0000}"/>
    <cellStyle name="Normal 4 3 7 2 4 4 2" xfId="43579" xr:uid="{00000000-0005-0000-0000-0000878F0000}"/>
    <cellStyle name="Normal 4 3 7 2 4 5" xfId="30145" xr:uid="{00000000-0005-0000-0000-0000888F0000}"/>
    <cellStyle name="Normal 4 3 7 2 5" xfId="9953" xr:uid="{00000000-0005-0000-0000-0000898F0000}"/>
    <cellStyle name="Normal 4 3 7 2 5 2" xfId="23387" xr:uid="{00000000-0005-0000-0000-00008A8F0000}"/>
    <cellStyle name="Normal 4 3 7 2 5 2 2" xfId="50299" xr:uid="{00000000-0005-0000-0000-00008B8F0000}"/>
    <cellStyle name="Normal 4 3 7 2 5 3" xfId="36865" xr:uid="{00000000-0005-0000-0000-00008C8F0000}"/>
    <cellStyle name="Normal 4 3 7 2 6" xfId="5475" xr:uid="{00000000-0005-0000-0000-00008D8F0000}"/>
    <cellStyle name="Normal 4 3 7 2 6 2" xfId="18909" xr:uid="{00000000-0005-0000-0000-00008E8F0000}"/>
    <cellStyle name="Normal 4 3 7 2 6 2 2" xfId="45821" xr:uid="{00000000-0005-0000-0000-00008F8F0000}"/>
    <cellStyle name="Normal 4 3 7 2 6 3" xfId="32387" xr:uid="{00000000-0005-0000-0000-0000908F0000}"/>
    <cellStyle name="Normal 4 3 7 2 7" xfId="14430" xr:uid="{00000000-0005-0000-0000-0000918F0000}"/>
    <cellStyle name="Normal 4 3 7 2 7 2" xfId="41342" xr:uid="{00000000-0005-0000-0000-0000928F0000}"/>
    <cellStyle name="Normal 4 3 7 2 8" xfId="27908" xr:uid="{00000000-0005-0000-0000-0000938F0000}"/>
    <cellStyle name="Normal 4 3 7 3" xfId="1220" xr:uid="{00000000-0005-0000-0000-0000948F0000}"/>
    <cellStyle name="Normal 4 3 7 3 2" xfId="2338" xr:uid="{00000000-0005-0000-0000-0000958F0000}"/>
    <cellStyle name="Normal 4 3 7 3 2 2" xfId="4575" xr:uid="{00000000-0005-0000-0000-0000968F0000}"/>
    <cellStyle name="Normal 4 3 7 3 2 2 2" xfId="13532" xr:uid="{00000000-0005-0000-0000-0000978F0000}"/>
    <cellStyle name="Normal 4 3 7 3 2 2 2 2" xfId="26966" xr:uid="{00000000-0005-0000-0000-0000988F0000}"/>
    <cellStyle name="Normal 4 3 7 3 2 2 2 2 2" xfId="53878" xr:uid="{00000000-0005-0000-0000-0000998F0000}"/>
    <cellStyle name="Normal 4 3 7 3 2 2 2 3" xfId="40444" xr:uid="{00000000-0005-0000-0000-00009A8F0000}"/>
    <cellStyle name="Normal 4 3 7 3 2 2 3" xfId="9054" xr:uid="{00000000-0005-0000-0000-00009B8F0000}"/>
    <cellStyle name="Normal 4 3 7 3 2 2 3 2" xfId="22488" xr:uid="{00000000-0005-0000-0000-00009C8F0000}"/>
    <cellStyle name="Normal 4 3 7 3 2 2 3 2 2" xfId="49400" xr:uid="{00000000-0005-0000-0000-00009D8F0000}"/>
    <cellStyle name="Normal 4 3 7 3 2 2 3 3" xfId="35966" xr:uid="{00000000-0005-0000-0000-00009E8F0000}"/>
    <cellStyle name="Normal 4 3 7 3 2 2 4" xfId="18009" xr:uid="{00000000-0005-0000-0000-00009F8F0000}"/>
    <cellStyle name="Normal 4 3 7 3 2 2 4 2" xfId="44921" xr:uid="{00000000-0005-0000-0000-0000A08F0000}"/>
    <cellStyle name="Normal 4 3 7 3 2 2 5" xfId="31487" xr:uid="{00000000-0005-0000-0000-0000A18F0000}"/>
    <cellStyle name="Normal 4 3 7 3 2 3" xfId="11295" xr:uid="{00000000-0005-0000-0000-0000A28F0000}"/>
    <cellStyle name="Normal 4 3 7 3 2 3 2" xfId="24729" xr:uid="{00000000-0005-0000-0000-0000A38F0000}"/>
    <cellStyle name="Normal 4 3 7 3 2 3 2 2" xfId="51641" xr:uid="{00000000-0005-0000-0000-0000A48F0000}"/>
    <cellStyle name="Normal 4 3 7 3 2 3 3" xfId="38207" xr:uid="{00000000-0005-0000-0000-0000A58F0000}"/>
    <cellStyle name="Normal 4 3 7 3 2 4" xfId="6817" xr:uid="{00000000-0005-0000-0000-0000A68F0000}"/>
    <cellStyle name="Normal 4 3 7 3 2 4 2" xfId="20251" xr:uid="{00000000-0005-0000-0000-0000A78F0000}"/>
    <cellStyle name="Normal 4 3 7 3 2 4 2 2" xfId="47163" xr:uid="{00000000-0005-0000-0000-0000A88F0000}"/>
    <cellStyle name="Normal 4 3 7 3 2 4 3" xfId="33729" xr:uid="{00000000-0005-0000-0000-0000A98F0000}"/>
    <cellStyle name="Normal 4 3 7 3 2 5" xfId="15772" xr:uid="{00000000-0005-0000-0000-0000AA8F0000}"/>
    <cellStyle name="Normal 4 3 7 3 2 5 2" xfId="42684" xr:uid="{00000000-0005-0000-0000-0000AB8F0000}"/>
    <cellStyle name="Normal 4 3 7 3 2 6" xfId="29250" xr:uid="{00000000-0005-0000-0000-0000AC8F0000}"/>
    <cellStyle name="Normal 4 3 7 3 3" xfId="3457" xr:uid="{00000000-0005-0000-0000-0000AD8F0000}"/>
    <cellStyle name="Normal 4 3 7 3 3 2" xfId="12414" xr:uid="{00000000-0005-0000-0000-0000AE8F0000}"/>
    <cellStyle name="Normal 4 3 7 3 3 2 2" xfId="25848" xr:uid="{00000000-0005-0000-0000-0000AF8F0000}"/>
    <cellStyle name="Normal 4 3 7 3 3 2 2 2" xfId="52760" xr:uid="{00000000-0005-0000-0000-0000B08F0000}"/>
    <cellStyle name="Normal 4 3 7 3 3 2 3" xfId="39326" xr:uid="{00000000-0005-0000-0000-0000B18F0000}"/>
    <cellStyle name="Normal 4 3 7 3 3 3" xfId="7936" xr:uid="{00000000-0005-0000-0000-0000B28F0000}"/>
    <cellStyle name="Normal 4 3 7 3 3 3 2" xfId="21370" xr:uid="{00000000-0005-0000-0000-0000B38F0000}"/>
    <cellStyle name="Normal 4 3 7 3 3 3 2 2" xfId="48282" xr:uid="{00000000-0005-0000-0000-0000B48F0000}"/>
    <cellStyle name="Normal 4 3 7 3 3 3 3" xfId="34848" xr:uid="{00000000-0005-0000-0000-0000B58F0000}"/>
    <cellStyle name="Normal 4 3 7 3 3 4" xfId="16891" xr:uid="{00000000-0005-0000-0000-0000B68F0000}"/>
    <cellStyle name="Normal 4 3 7 3 3 4 2" xfId="43803" xr:uid="{00000000-0005-0000-0000-0000B78F0000}"/>
    <cellStyle name="Normal 4 3 7 3 3 5" xfId="30369" xr:uid="{00000000-0005-0000-0000-0000B88F0000}"/>
    <cellStyle name="Normal 4 3 7 3 4" xfId="10177" xr:uid="{00000000-0005-0000-0000-0000B98F0000}"/>
    <cellStyle name="Normal 4 3 7 3 4 2" xfId="23611" xr:uid="{00000000-0005-0000-0000-0000BA8F0000}"/>
    <cellStyle name="Normal 4 3 7 3 4 2 2" xfId="50523" xr:uid="{00000000-0005-0000-0000-0000BB8F0000}"/>
    <cellStyle name="Normal 4 3 7 3 4 3" xfId="37089" xr:uid="{00000000-0005-0000-0000-0000BC8F0000}"/>
    <cellStyle name="Normal 4 3 7 3 5" xfId="5699" xr:uid="{00000000-0005-0000-0000-0000BD8F0000}"/>
    <cellStyle name="Normal 4 3 7 3 5 2" xfId="19133" xr:uid="{00000000-0005-0000-0000-0000BE8F0000}"/>
    <cellStyle name="Normal 4 3 7 3 5 2 2" xfId="46045" xr:uid="{00000000-0005-0000-0000-0000BF8F0000}"/>
    <cellStyle name="Normal 4 3 7 3 5 3" xfId="32611" xr:uid="{00000000-0005-0000-0000-0000C08F0000}"/>
    <cellStyle name="Normal 4 3 7 3 6" xfId="14654" xr:uid="{00000000-0005-0000-0000-0000C18F0000}"/>
    <cellStyle name="Normal 4 3 7 3 6 2" xfId="41566" xr:uid="{00000000-0005-0000-0000-0000C28F0000}"/>
    <cellStyle name="Normal 4 3 7 3 7" xfId="28132" xr:uid="{00000000-0005-0000-0000-0000C38F0000}"/>
    <cellStyle name="Normal 4 3 7 4" xfId="1443" xr:uid="{00000000-0005-0000-0000-0000C48F0000}"/>
    <cellStyle name="Normal 4 3 7 4 2" xfId="2561" xr:uid="{00000000-0005-0000-0000-0000C58F0000}"/>
    <cellStyle name="Normal 4 3 7 4 2 2" xfId="4798" xr:uid="{00000000-0005-0000-0000-0000C68F0000}"/>
    <cellStyle name="Normal 4 3 7 4 2 2 2" xfId="13755" xr:uid="{00000000-0005-0000-0000-0000C78F0000}"/>
    <cellStyle name="Normal 4 3 7 4 2 2 2 2" xfId="27189" xr:uid="{00000000-0005-0000-0000-0000C88F0000}"/>
    <cellStyle name="Normal 4 3 7 4 2 2 2 2 2" xfId="54101" xr:uid="{00000000-0005-0000-0000-0000C98F0000}"/>
    <cellStyle name="Normal 4 3 7 4 2 2 2 3" xfId="40667" xr:uid="{00000000-0005-0000-0000-0000CA8F0000}"/>
    <cellStyle name="Normal 4 3 7 4 2 2 3" xfId="9277" xr:uid="{00000000-0005-0000-0000-0000CB8F0000}"/>
    <cellStyle name="Normal 4 3 7 4 2 2 3 2" xfId="22711" xr:uid="{00000000-0005-0000-0000-0000CC8F0000}"/>
    <cellStyle name="Normal 4 3 7 4 2 2 3 2 2" xfId="49623" xr:uid="{00000000-0005-0000-0000-0000CD8F0000}"/>
    <cellStyle name="Normal 4 3 7 4 2 2 3 3" xfId="36189" xr:uid="{00000000-0005-0000-0000-0000CE8F0000}"/>
    <cellStyle name="Normal 4 3 7 4 2 2 4" xfId="18232" xr:uid="{00000000-0005-0000-0000-0000CF8F0000}"/>
    <cellStyle name="Normal 4 3 7 4 2 2 4 2" xfId="45144" xr:uid="{00000000-0005-0000-0000-0000D08F0000}"/>
    <cellStyle name="Normal 4 3 7 4 2 2 5" xfId="31710" xr:uid="{00000000-0005-0000-0000-0000D18F0000}"/>
    <cellStyle name="Normal 4 3 7 4 2 3" xfId="11518" xr:uid="{00000000-0005-0000-0000-0000D28F0000}"/>
    <cellStyle name="Normal 4 3 7 4 2 3 2" xfId="24952" xr:uid="{00000000-0005-0000-0000-0000D38F0000}"/>
    <cellStyle name="Normal 4 3 7 4 2 3 2 2" xfId="51864" xr:uid="{00000000-0005-0000-0000-0000D48F0000}"/>
    <cellStyle name="Normal 4 3 7 4 2 3 3" xfId="38430" xr:uid="{00000000-0005-0000-0000-0000D58F0000}"/>
    <cellStyle name="Normal 4 3 7 4 2 4" xfId="7040" xr:uid="{00000000-0005-0000-0000-0000D68F0000}"/>
    <cellStyle name="Normal 4 3 7 4 2 4 2" xfId="20474" xr:uid="{00000000-0005-0000-0000-0000D78F0000}"/>
    <cellStyle name="Normal 4 3 7 4 2 4 2 2" xfId="47386" xr:uid="{00000000-0005-0000-0000-0000D88F0000}"/>
    <cellStyle name="Normal 4 3 7 4 2 4 3" xfId="33952" xr:uid="{00000000-0005-0000-0000-0000D98F0000}"/>
    <cellStyle name="Normal 4 3 7 4 2 5" xfId="15995" xr:uid="{00000000-0005-0000-0000-0000DA8F0000}"/>
    <cellStyle name="Normal 4 3 7 4 2 5 2" xfId="42907" xr:uid="{00000000-0005-0000-0000-0000DB8F0000}"/>
    <cellStyle name="Normal 4 3 7 4 2 6" xfId="29473" xr:uid="{00000000-0005-0000-0000-0000DC8F0000}"/>
    <cellStyle name="Normal 4 3 7 4 3" xfId="3680" xr:uid="{00000000-0005-0000-0000-0000DD8F0000}"/>
    <cellStyle name="Normal 4 3 7 4 3 2" xfId="12637" xr:uid="{00000000-0005-0000-0000-0000DE8F0000}"/>
    <cellStyle name="Normal 4 3 7 4 3 2 2" xfId="26071" xr:uid="{00000000-0005-0000-0000-0000DF8F0000}"/>
    <cellStyle name="Normal 4 3 7 4 3 2 2 2" xfId="52983" xr:uid="{00000000-0005-0000-0000-0000E08F0000}"/>
    <cellStyle name="Normal 4 3 7 4 3 2 3" xfId="39549" xr:uid="{00000000-0005-0000-0000-0000E18F0000}"/>
    <cellStyle name="Normal 4 3 7 4 3 3" xfId="8159" xr:uid="{00000000-0005-0000-0000-0000E28F0000}"/>
    <cellStyle name="Normal 4 3 7 4 3 3 2" xfId="21593" xr:uid="{00000000-0005-0000-0000-0000E38F0000}"/>
    <cellStyle name="Normal 4 3 7 4 3 3 2 2" xfId="48505" xr:uid="{00000000-0005-0000-0000-0000E48F0000}"/>
    <cellStyle name="Normal 4 3 7 4 3 3 3" xfId="35071" xr:uid="{00000000-0005-0000-0000-0000E58F0000}"/>
    <cellStyle name="Normal 4 3 7 4 3 4" xfId="17114" xr:uid="{00000000-0005-0000-0000-0000E68F0000}"/>
    <cellStyle name="Normal 4 3 7 4 3 4 2" xfId="44026" xr:uid="{00000000-0005-0000-0000-0000E78F0000}"/>
    <cellStyle name="Normal 4 3 7 4 3 5" xfId="30592" xr:uid="{00000000-0005-0000-0000-0000E88F0000}"/>
    <cellStyle name="Normal 4 3 7 4 4" xfId="10400" xr:uid="{00000000-0005-0000-0000-0000E98F0000}"/>
    <cellStyle name="Normal 4 3 7 4 4 2" xfId="23834" xr:uid="{00000000-0005-0000-0000-0000EA8F0000}"/>
    <cellStyle name="Normal 4 3 7 4 4 2 2" xfId="50746" xr:uid="{00000000-0005-0000-0000-0000EB8F0000}"/>
    <cellStyle name="Normal 4 3 7 4 4 3" xfId="37312" xr:uid="{00000000-0005-0000-0000-0000EC8F0000}"/>
    <cellStyle name="Normal 4 3 7 4 5" xfId="5922" xr:uid="{00000000-0005-0000-0000-0000ED8F0000}"/>
    <cellStyle name="Normal 4 3 7 4 5 2" xfId="19356" xr:uid="{00000000-0005-0000-0000-0000EE8F0000}"/>
    <cellStyle name="Normal 4 3 7 4 5 2 2" xfId="46268" xr:uid="{00000000-0005-0000-0000-0000EF8F0000}"/>
    <cellStyle name="Normal 4 3 7 4 5 3" xfId="32834" xr:uid="{00000000-0005-0000-0000-0000F08F0000}"/>
    <cellStyle name="Normal 4 3 7 4 6" xfId="14877" xr:uid="{00000000-0005-0000-0000-0000F18F0000}"/>
    <cellStyle name="Normal 4 3 7 4 6 2" xfId="41789" xr:uid="{00000000-0005-0000-0000-0000F28F0000}"/>
    <cellStyle name="Normal 4 3 7 4 7" xfId="28355" xr:uid="{00000000-0005-0000-0000-0000F38F0000}"/>
    <cellStyle name="Normal 4 3 7 5" xfId="1891" xr:uid="{00000000-0005-0000-0000-0000F48F0000}"/>
    <cellStyle name="Normal 4 3 7 5 2" xfId="4128" xr:uid="{00000000-0005-0000-0000-0000F58F0000}"/>
    <cellStyle name="Normal 4 3 7 5 2 2" xfId="13085" xr:uid="{00000000-0005-0000-0000-0000F68F0000}"/>
    <cellStyle name="Normal 4 3 7 5 2 2 2" xfId="26519" xr:uid="{00000000-0005-0000-0000-0000F78F0000}"/>
    <cellStyle name="Normal 4 3 7 5 2 2 2 2" xfId="53431" xr:uid="{00000000-0005-0000-0000-0000F88F0000}"/>
    <cellStyle name="Normal 4 3 7 5 2 2 3" xfId="39997" xr:uid="{00000000-0005-0000-0000-0000F98F0000}"/>
    <cellStyle name="Normal 4 3 7 5 2 3" xfId="8607" xr:uid="{00000000-0005-0000-0000-0000FA8F0000}"/>
    <cellStyle name="Normal 4 3 7 5 2 3 2" xfId="22041" xr:uid="{00000000-0005-0000-0000-0000FB8F0000}"/>
    <cellStyle name="Normal 4 3 7 5 2 3 2 2" xfId="48953" xr:uid="{00000000-0005-0000-0000-0000FC8F0000}"/>
    <cellStyle name="Normal 4 3 7 5 2 3 3" xfId="35519" xr:uid="{00000000-0005-0000-0000-0000FD8F0000}"/>
    <cellStyle name="Normal 4 3 7 5 2 4" xfId="17562" xr:uid="{00000000-0005-0000-0000-0000FE8F0000}"/>
    <cellStyle name="Normal 4 3 7 5 2 4 2" xfId="44474" xr:uid="{00000000-0005-0000-0000-0000FF8F0000}"/>
    <cellStyle name="Normal 4 3 7 5 2 5" xfId="31040" xr:uid="{00000000-0005-0000-0000-000000900000}"/>
    <cellStyle name="Normal 4 3 7 5 3" xfId="10848" xr:uid="{00000000-0005-0000-0000-000001900000}"/>
    <cellStyle name="Normal 4 3 7 5 3 2" xfId="24282" xr:uid="{00000000-0005-0000-0000-000002900000}"/>
    <cellStyle name="Normal 4 3 7 5 3 2 2" xfId="51194" xr:uid="{00000000-0005-0000-0000-000003900000}"/>
    <cellStyle name="Normal 4 3 7 5 3 3" xfId="37760" xr:uid="{00000000-0005-0000-0000-000004900000}"/>
    <cellStyle name="Normal 4 3 7 5 4" xfId="6370" xr:uid="{00000000-0005-0000-0000-000005900000}"/>
    <cellStyle name="Normal 4 3 7 5 4 2" xfId="19804" xr:uid="{00000000-0005-0000-0000-000006900000}"/>
    <cellStyle name="Normal 4 3 7 5 4 2 2" xfId="46716" xr:uid="{00000000-0005-0000-0000-000007900000}"/>
    <cellStyle name="Normal 4 3 7 5 4 3" xfId="33282" xr:uid="{00000000-0005-0000-0000-000008900000}"/>
    <cellStyle name="Normal 4 3 7 5 5" xfId="15325" xr:uid="{00000000-0005-0000-0000-000009900000}"/>
    <cellStyle name="Normal 4 3 7 5 5 2" xfId="42237" xr:uid="{00000000-0005-0000-0000-00000A900000}"/>
    <cellStyle name="Normal 4 3 7 5 6" xfId="28803" xr:uid="{00000000-0005-0000-0000-00000B900000}"/>
    <cellStyle name="Normal 4 3 7 6" xfId="3010" xr:uid="{00000000-0005-0000-0000-00000C900000}"/>
    <cellStyle name="Normal 4 3 7 6 2" xfId="11967" xr:uid="{00000000-0005-0000-0000-00000D900000}"/>
    <cellStyle name="Normal 4 3 7 6 2 2" xfId="25401" xr:uid="{00000000-0005-0000-0000-00000E900000}"/>
    <cellStyle name="Normal 4 3 7 6 2 2 2" xfId="52313" xr:uid="{00000000-0005-0000-0000-00000F900000}"/>
    <cellStyle name="Normal 4 3 7 6 2 3" xfId="38879" xr:uid="{00000000-0005-0000-0000-000010900000}"/>
    <cellStyle name="Normal 4 3 7 6 3" xfId="7489" xr:uid="{00000000-0005-0000-0000-000011900000}"/>
    <cellStyle name="Normal 4 3 7 6 3 2" xfId="20923" xr:uid="{00000000-0005-0000-0000-000012900000}"/>
    <cellStyle name="Normal 4 3 7 6 3 2 2" xfId="47835" xr:uid="{00000000-0005-0000-0000-000013900000}"/>
    <cellStyle name="Normal 4 3 7 6 3 3" xfId="34401" xr:uid="{00000000-0005-0000-0000-000014900000}"/>
    <cellStyle name="Normal 4 3 7 6 4" xfId="16444" xr:uid="{00000000-0005-0000-0000-000015900000}"/>
    <cellStyle name="Normal 4 3 7 6 4 2" xfId="43356" xr:uid="{00000000-0005-0000-0000-000016900000}"/>
    <cellStyle name="Normal 4 3 7 6 5" xfId="29922" xr:uid="{00000000-0005-0000-0000-000017900000}"/>
    <cellStyle name="Normal 4 3 7 7" xfId="9730" xr:uid="{00000000-0005-0000-0000-000018900000}"/>
    <cellStyle name="Normal 4 3 7 7 2" xfId="23164" xr:uid="{00000000-0005-0000-0000-000019900000}"/>
    <cellStyle name="Normal 4 3 7 7 2 2" xfId="50076" xr:uid="{00000000-0005-0000-0000-00001A900000}"/>
    <cellStyle name="Normal 4 3 7 7 3" xfId="36642" xr:uid="{00000000-0005-0000-0000-00001B900000}"/>
    <cellStyle name="Normal 4 3 7 8" xfId="5252" xr:uid="{00000000-0005-0000-0000-00001C900000}"/>
    <cellStyle name="Normal 4 3 7 8 2" xfId="18686" xr:uid="{00000000-0005-0000-0000-00001D900000}"/>
    <cellStyle name="Normal 4 3 7 8 2 2" xfId="45598" xr:uid="{00000000-0005-0000-0000-00001E900000}"/>
    <cellStyle name="Normal 4 3 7 8 3" xfId="32164" xr:uid="{00000000-0005-0000-0000-00001F900000}"/>
    <cellStyle name="Normal 4 3 7 9" xfId="14207" xr:uid="{00000000-0005-0000-0000-000020900000}"/>
    <cellStyle name="Normal 4 3 7 9 2" xfId="41119" xr:uid="{00000000-0005-0000-0000-000021900000}"/>
    <cellStyle name="Normal 4 3 8" xfId="923" xr:uid="{00000000-0005-0000-0000-000022900000}"/>
    <cellStyle name="Normal 4 3 8 2" xfId="1594" xr:uid="{00000000-0005-0000-0000-000023900000}"/>
    <cellStyle name="Normal 4 3 8 2 2" xfId="2712" xr:uid="{00000000-0005-0000-0000-000024900000}"/>
    <cellStyle name="Normal 4 3 8 2 2 2" xfId="4949" xr:uid="{00000000-0005-0000-0000-000025900000}"/>
    <cellStyle name="Normal 4 3 8 2 2 2 2" xfId="13906" xr:uid="{00000000-0005-0000-0000-000026900000}"/>
    <cellStyle name="Normal 4 3 8 2 2 2 2 2" xfId="27340" xr:uid="{00000000-0005-0000-0000-000027900000}"/>
    <cellStyle name="Normal 4 3 8 2 2 2 2 2 2" xfId="54252" xr:uid="{00000000-0005-0000-0000-000028900000}"/>
    <cellStyle name="Normal 4 3 8 2 2 2 2 3" xfId="40818" xr:uid="{00000000-0005-0000-0000-000029900000}"/>
    <cellStyle name="Normal 4 3 8 2 2 2 3" xfId="9428" xr:uid="{00000000-0005-0000-0000-00002A900000}"/>
    <cellStyle name="Normal 4 3 8 2 2 2 3 2" xfId="22862" xr:uid="{00000000-0005-0000-0000-00002B900000}"/>
    <cellStyle name="Normal 4 3 8 2 2 2 3 2 2" xfId="49774" xr:uid="{00000000-0005-0000-0000-00002C900000}"/>
    <cellStyle name="Normal 4 3 8 2 2 2 3 3" xfId="36340" xr:uid="{00000000-0005-0000-0000-00002D900000}"/>
    <cellStyle name="Normal 4 3 8 2 2 2 4" xfId="18383" xr:uid="{00000000-0005-0000-0000-00002E900000}"/>
    <cellStyle name="Normal 4 3 8 2 2 2 4 2" xfId="45295" xr:uid="{00000000-0005-0000-0000-00002F900000}"/>
    <cellStyle name="Normal 4 3 8 2 2 2 5" xfId="31861" xr:uid="{00000000-0005-0000-0000-000030900000}"/>
    <cellStyle name="Normal 4 3 8 2 2 3" xfId="11669" xr:uid="{00000000-0005-0000-0000-000031900000}"/>
    <cellStyle name="Normal 4 3 8 2 2 3 2" xfId="25103" xr:uid="{00000000-0005-0000-0000-000032900000}"/>
    <cellStyle name="Normal 4 3 8 2 2 3 2 2" xfId="52015" xr:uid="{00000000-0005-0000-0000-000033900000}"/>
    <cellStyle name="Normal 4 3 8 2 2 3 3" xfId="38581" xr:uid="{00000000-0005-0000-0000-000034900000}"/>
    <cellStyle name="Normal 4 3 8 2 2 4" xfId="7191" xr:uid="{00000000-0005-0000-0000-000035900000}"/>
    <cellStyle name="Normal 4 3 8 2 2 4 2" xfId="20625" xr:uid="{00000000-0005-0000-0000-000036900000}"/>
    <cellStyle name="Normal 4 3 8 2 2 4 2 2" xfId="47537" xr:uid="{00000000-0005-0000-0000-000037900000}"/>
    <cellStyle name="Normal 4 3 8 2 2 4 3" xfId="34103" xr:uid="{00000000-0005-0000-0000-000038900000}"/>
    <cellStyle name="Normal 4 3 8 2 2 5" xfId="16146" xr:uid="{00000000-0005-0000-0000-000039900000}"/>
    <cellStyle name="Normal 4 3 8 2 2 5 2" xfId="43058" xr:uid="{00000000-0005-0000-0000-00003A900000}"/>
    <cellStyle name="Normal 4 3 8 2 2 6" xfId="29624" xr:uid="{00000000-0005-0000-0000-00003B900000}"/>
    <cellStyle name="Normal 4 3 8 2 3" xfId="3831" xr:uid="{00000000-0005-0000-0000-00003C900000}"/>
    <cellStyle name="Normal 4 3 8 2 3 2" xfId="12788" xr:uid="{00000000-0005-0000-0000-00003D900000}"/>
    <cellStyle name="Normal 4 3 8 2 3 2 2" xfId="26222" xr:uid="{00000000-0005-0000-0000-00003E900000}"/>
    <cellStyle name="Normal 4 3 8 2 3 2 2 2" xfId="53134" xr:uid="{00000000-0005-0000-0000-00003F900000}"/>
    <cellStyle name="Normal 4 3 8 2 3 2 3" xfId="39700" xr:uid="{00000000-0005-0000-0000-000040900000}"/>
    <cellStyle name="Normal 4 3 8 2 3 3" xfId="8310" xr:uid="{00000000-0005-0000-0000-000041900000}"/>
    <cellStyle name="Normal 4 3 8 2 3 3 2" xfId="21744" xr:uid="{00000000-0005-0000-0000-000042900000}"/>
    <cellStyle name="Normal 4 3 8 2 3 3 2 2" xfId="48656" xr:uid="{00000000-0005-0000-0000-000043900000}"/>
    <cellStyle name="Normal 4 3 8 2 3 3 3" xfId="35222" xr:uid="{00000000-0005-0000-0000-000044900000}"/>
    <cellStyle name="Normal 4 3 8 2 3 4" xfId="17265" xr:uid="{00000000-0005-0000-0000-000045900000}"/>
    <cellStyle name="Normal 4 3 8 2 3 4 2" xfId="44177" xr:uid="{00000000-0005-0000-0000-000046900000}"/>
    <cellStyle name="Normal 4 3 8 2 3 5" xfId="30743" xr:uid="{00000000-0005-0000-0000-000047900000}"/>
    <cellStyle name="Normal 4 3 8 2 4" xfId="10551" xr:uid="{00000000-0005-0000-0000-000048900000}"/>
    <cellStyle name="Normal 4 3 8 2 4 2" xfId="23985" xr:uid="{00000000-0005-0000-0000-000049900000}"/>
    <cellStyle name="Normal 4 3 8 2 4 2 2" xfId="50897" xr:uid="{00000000-0005-0000-0000-00004A900000}"/>
    <cellStyle name="Normal 4 3 8 2 4 3" xfId="37463" xr:uid="{00000000-0005-0000-0000-00004B900000}"/>
    <cellStyle name="Normal 4 3 8 2 5" xfId="6073" xr:uid="{00000000-0005-0000-0000-00004C900000}"/>
    <cellStyle name="Normal 4 3 8 2 5 2" xfId="19507" xr:uid="{00000000-0005-0000-0000-00004D900000}"/>
    <cellStyle name="Normal 4 3 8 2 5 2 2" xfId="46419" xr:uid="{00000000-0005-0000-0000-00004E900000}"/>
    <cellStyle name="Normal 4 3 8 2 5 3" xfId="32985" xr:uid="{00000000-0005-0000-0000-00004F900000}"/>
    <cellStyle name="Normal 4 3 8 2 6" xfId="15028" xr:uid="{00000000-0005-0000-0000-000050900000}"/>
    <cellStyle name="Normal 4 3 8 2 6 2" xfId="41940" xr:uid="{00000000-0005-0000-0000-000051900000}"/>
    <cellStyle name="Normal 4 3 8 2 7" xfId="28506" xr:uid="{00000000-0005-0000-0000-000052900000}"/>
    <cellStyle name="Normal 4 3 8 3" xfId="2042" xr:uid="{00000000-0005-0000-0000-000053900000}"/>
    <cellStyle name="Normal 4 3 8 3 2" xfId="4279" xr:uid="{00000000-0005-0000-0000-000054900000}"/>
    <cellStyle name="Normal 4 3 8 3 2 2" xfId="13236" xr:uid="{00000000-0005-0000-0000-000055900000}"/>
    <cellStyle name="Normal 4 3 8 3 2 2 2" xfId="26670" xr:uid="{00000000-0005-0000-0000-000056900000}"/>
    <cellStyle name="Normal 4 3 8 3 2 2 2 2" xfId="53582" xr:uid="{00000000-0005-0000-0000-000057900000}"/>
    <cellStyle name="Normal 4 3 8 3 2 2 3" xfId="40148" xr:uid="{00000000-0005-0000-0000-000058900000}"/>
    <cellStyle name="Normal 4 3 8 3 2 3" xfId="8758" xr:uid="{00000000-0005-0000-0000-000059900000}"/>
    <cellStyle name="Normal 4 3 8 3 2 3 2" xfId="22192" xr:uid="{00000000-0005-0000-0000-00005A900000}"/>
    <cellStyle name="Normal 4 3 8 3 2 3 2 2" xfId="49104" xr:uid="{00000000-0005-0000-0000-00005B900000}"/>
    <cellStyle name="Normal 4 3 8 3 2 3 3" xfId="35670" xr:uid="{00000000-0005-0000-0000-00005C900000}"/>
    <cellStyle name="Normal 4 3 8 3 2 4" xfId="17713" xr:uid="{00000000-0005-0000-0000-00005D900000}"/>
    <cellStyle name="Normal 4 3 8 3 2 4 2" xfId="44625" xr:uid="{00000000-0005-0000-0000-00005E900000}"/>
    <cellStyle name="Normal 4 3 8 3 2 5" xfId="31191" xr:uid="{00000000-0005-0000-0000-00005F900000}"/>
    <cellStyle name="Normal 4 3 8 3 3" xfId="10999" xr:uid="{00000000-0005-0000-0000-000060900000}"/>
    <cellStyle name="Normal 4 3 8 3 3 2" xfId="24433" xr:uid="{00000000-0005-0000-0000-000061900000}"/>
    <cellStyle name="Normal 4 3 8 3 3 2 2" xfId="51345" xr:uid="{00000000-0005-0000-0000-000062900000}"/>
    <cellStyle name="Normal 4 3 8 3 3 3" xfId="37911" xr:uid="{00000000-0005-0000-0000-000063900000}"/>
    <cellStyle name="Normal 4 3 8 3 4" xfId="6521" xr:uid="{00000000-0005-0000-0000-000064900000}"/>
    <cellStyle name="Normal 4 3 8 3 4 2" xfId="19955" xr:uid="{00000000-0005-0000-0000-000065900000}"/>
    <cellStyle name="Normal 4 3 8 3 4 2 2" xfId="46867" xr:uid="{00000000-0005-0000-0000-000066900000}"/>
    <cellStyle name="Normal 4 3 8 3 4 3" xfId="33433" xr:uid="{00000000-0005-0000-0000-000067900000}"/>
    <cellStyle name="Normal 4 3 8 3 5" xfId="15476" xr:uid="{00000000-0005-0000-0000-000068900000}"/>
    <cellStyle name="Normal 4 3 8 3 5 2" xfId="42388" xr:uid="{00000000-0005-0000-0000-000069900000}"/>
    <cellStyle name="Normal 4 3 8 3 6" xfId="28954" xr:uid="{00000000-0005-0000-0000-00006A900000}"/>
    <cellStyle name="Normal 4 3 8 4" xfId="3161" xr:uid="{00000000-0005-0000-0000-00006B900000}"/>
    <cellStyle name="Normal 4 3 8 4 2" xfId="12118" xr:uid="{00000000-0005-0000-0000-00006C900000}"/>
    <cellStyle name="Normal 4 3 8 4 2 2" xfId="25552" xr:uid="{00000000-0005-0000-0000-00006D900000}"/>
    <cellStyle name="Normal 4 3 8 4 2 2 2" xfId="52464" xr:uid="{00000000-0005-0000-0000-00006E900000}"/>
    <cellStyle name="Normal 4 3 8 4 2 3" xfId="39030" xr:uid="{00000000-0005-0000-0000-00006F900000}"/>
    <cellStyle name="Normal 4 3 8 4 3" xfId="7640" xr:uid="{00000000-0005-0000-0000-000070900000}"/>
    <cellStyle name="Normal 4 3 8 4 3 2" xfId="21074" xr:uid="{00000000-0005-0000-0000-000071900000}"/>
    <cellStyle name="Normal 4 3 8 4 3 2 2" xfId="47986" xr:uid="{00000000-0005-0000-0000-000072900000}"/>
    <cellStyle name="Normal 4 3 8 4 3 3" xfId="34552" xr:uid="{00000000-0005-0000-0000-000073900000}"/>
    <cellStyle name="Normal 4 3 8 4 4" xfId="16595" xr:uid="{00000000-0005-0000-0000-000074900000}"/>
    <cellStyle name="Normal 4 3 8 4 4 2" xfId="43507" xr:uid="{00000000-0005-0000-0000-000075900000}"/>
    <cellStyle name="Normal 4 3 8 4 5" xfId="30073" xr:uid="{00000000-0005-0000-0000-000076900000}"/>
    <cellStyle name="Normal 4 3 8 5" xfId="9881" xr:uid="{00000000-0005-0000-0000-000077900000}"/>
    <cellStyle name="Normal 4 3 8 5 2" xfId="23315" xr:uid="{00000000-0005-0000-0000-000078900000}"/>
    <cellStyle name="Normal 4 3 8 5 2 2" xfId="50227" xr:uid="{00000000-0005-0000-0000-000079900000}"/>
    <cellStyle name="Normal 4 3 8 5 3" xfId="36793" xr:uid="{00000000-0005-0000-0000-00007A900000}"/>
    <cellStyle name="Normal 4 3 8 6" xfId="5403" xr:uid="{00000000-0005-0000-0000-00007B900000}"/>
    <cellStyle name="Normal 4 3 8 6 2" xfId="18837" xr:uid="{00000000-0005-0000-0000-00007C900000}"/>
    <cellStyle name="Normal 4 3 8 6 2 2" xfId="45749" xr:uid="{00000000-0005-0000-0000-00007D900000}"/>
    <cellStyle name="Normal 4 3 8 6 3" xfId="32315" xr:uid="{00000000-0005-0000-0000-00007E900000}"/>
    <cellStyle name="Normal 4 3 8 7" xfId="14358" xr:uid="{00000000-0005-0000-0000-00007F900000}"/>
    <cellStyle name="Normal 4 3 8 7 2" xfId="41270" xr:uid="{00000000-0005-0000-0000-000080900000}"/>
    <cellStyle name="Normal 4 3 8 8" xfId="27836" xr:uid="{00000000-0005-0000-0000-000081900000}"/>
    <cellStyle name="Normal 4 3 9" xfId="1148" xr:uid="{00000000-0005-0000-0000-000082900000}"/>
    <cellStyle name="Normal 4 3 9 2" xfId="2266" xr:uid="{00000000-0005-0000-0000-000083900000}"/>
    <cellStyle name="Normal 4 3 9 2 2" xfId="4503" xr:uid="{00000000-0005-0000-0000-000084900000}"/>
    <cellStyle name="Normal 4 3 9 2 2 2" xfId="13460" xr:uid="{00000000-0005-0000-0000-000085900000}"/>
    <cellStyle name="Normal 4 3 9 2 2 2 2" xfId="26894" xr:uid="{00000000-0005-0000-0000-000086900000}"/>
    <cellStyle name="Normal 4 3 9 2 2 2 2 2" xfId="53806" xr:uid="{00000000-0005-0000-0000-000087900000}"/>
    <cellStyle name="Normal 4 3 9 2 2 2 3" xfId="40372" xr:uid="{00000000-0005-0000-0000-000088900000}"/>
    <cellStyle name="Normal 4 3 9 2 2 3" xfId="8982" xr:uid="{00000000-0005-0000-0000-000089900000}"/>
    <cellStyle name="Normal 4 3 9 2 2 3 2" xfId="22416" xr:uid="{00000000-0005-0000-0000-00008A900000}"/>
    <cellStyle name="Normal 4 3 9 2 2 3 2 2" xfId="49328" xr:uid="{00000000-0005-0000-0000-00008B900000}"/>
    <cellStyle name="Normal 4 3 9 2 2 3 3" xfId="35894" xr:uid="{00000000-0005-0000-0000-00008C900000}"/>
    <cellStyle name="Normal 4 3 9 2 2 4" xfId="17937" xr:uid="{00000000-0005-0000-0000-00008D900000}"/>
    <cellStyle name="Normal 4 3 9 2 2 4 2" xfId="44849" xr:uid="{00000000-0005-0000-0000-00008E900000}"/>
    <cellStyle name="Normal 4 3 9 2 2 5" xfId="31415" xr:uid="{00000000-0005-0000-0000-00008F900000}"/>
    <cellStyle name="Normal 4 3 9 2 3" xfId="11223" xr:uid="{00000000-0005-0000-0000-000090900000}"/>
    <cellStyle name="Normal 4 3 9 2 3 2" xfId="24657" xr:uid="{00000000-0005-0000-0000-000091900000}"/>
    <cellStyle name="Normal 4 3 9 2 3 2 2" xfId="51569" xr:uid="{00000000-0005-0000-0000-000092900000}"/>
    <cellStyle name="Normal 4 3 9 2 3 3" xfId="38135" xr:uid="{00000000-0005-0000-0000-000093900000}"/>
    <cellStyle name="Normal 4 3 9 2 4" xfId="6745" xr:uid="{00000000-0005-0000-0000-000094900000}"/>
    <cellStyle name="Normal 4 3 9 2 4 2" xfId="20179" xr:uid="{00000000-0005-0000-0000-000095900000}"/>
    <cellStyle name="Normal 4 3 9 2 4 2 2" xfId="47091" xr:uid="{00000000-0005-0000-0000-000096900000}"/>
    <cellStyle name="Normal 4 3 9 2 4 3" xfId="33657" xr:uid="{00000000-0005-0000-0000-000097900000}"/>
    <cellStyle name="Normal 4 3 9 2 5" xfId="15700" xr:uid="{00000000-0005-0000-0000-000098900000}"/>
    <cellStyle name="Normal 4 3 9 2 5 2" xfId="42612" xr:uid="{00000000-0005-0000-0000-000099900000}"/>
    <cellStyle name="Normal 4 3 9 2 6" xfId="29178" xr:uid="{00000000-0005-0000-0000-00009A900000}"/>
    <cellStyle name="Normal 4 3 9 3" xfId="3385" xr:uid="{00000000-0005-0000-0000-00009B900000}"/>
    <cellStyle name="Normal 4 3 9 3 2" xfId="12342" xr:uid="{00000000-0005-0000-0000-00009C900000}"/>
    <cellStyle name="Normal 4 3 9 3 2 2" xfId="25776" xr:uid="{00000000-0005-0000-0000-00009D900000}"/>
    <cellStyle name="Normal 4 3 9 3 2 2 2" xfId="52688" xr:uid="{00000000-0005-0000-0000-00009E900000}"/>
    <cellStyle name="Normal 4 3 9 3 2 3" xfId="39254" xr:uid="{00000000-0005-0000-0000-00009F900000}"/>
    <cellStyle name="Normal 4 3 9 3 3" xfId="7864" xr:uid="{00000000-0005-0000-0000-0000A0900000}"/>
    <cellStyle name="Normal 4 3 9 3 3 2" xfId="21298" xr:uid="{00000000-0005-0000-0000-0000A1900000}"/>
    <cellStyle name="Normal 4 3 9 3 3 2 2" xfId="48210" xr:uid="{00000000-0005-0000-0000-0000A2900000}"/>
    <cellStyle name="Normal 4 3 9 3 3 3" xfId="34776" xr:uid="{00000000-0005-0000-0000-0000A3900000}"/>
    <cellStyle name="Normal 4 3 9 3 4" xfId="16819" xr:uid="{00000000-0005-0000-0000-0000A4900000}"/>
    <cellStyle name="Normal 4 3 9 3 4 2" xfId="43731" xr:uid="{00000000-0005-0000-0000-0000A5900000}"/>
    <cellStyle name="Normal 4 3 9 3 5" xfId="30297" xr:uid="{00000000-0005-0000-0000-0000A6900000}"/>
    <cellStyle name="Normal 4 3 9 4" xfId="10105" xr:uid="{00000000-0005-0000-0000-0000A7900000}"/>
    <cellStyle name="Normal 4 3 9 4 2" xfId="23539" xr:uid="{00000000-0005-0000-0000-0000A8900000}"/>
    <cellStyle name="Normal 4 3 9 4 2 2" xfId="50451" xr:uid="{00000000-0005-0000-0000-0000A9900000}"/>
    <cellStyle name="Normal 4 3 9 4 3" xfId="37017" xr:uid="{00000000-0005-0000-0000-0000AA900000}"/>
    <cellStyle name="Normal 4 3 9 5" xfId="5627" xr:uid="{00000000-0005-0000-0000-0000AB900000}"/>
    <cellStyle name="Normal 4 3 9 5 2" xfId="19061" xr:uid="{00000000-0005-0000-0000-0000AC900000}"/>
    <cellStyle name="Normal 4 3 9 5 2 2" xfId="45973" xr:uid="{00000000-0005-0000-0000-0000AD900000}"/>
    <cellStyle name="Normal 4 3 9 5 3" xfId="32539" xr:uid="{00000000-0005-0000-0000-0000AE900000}"/>
    <cellStyle name="Normal 4 3 9 6" xfId="14582" xr:uid="{00000000-0005-0000-0000-0000AF900000}"/>
    <cellStyle name="Normal 4 3 9 6 2" xfId="41494" xr:uid="{00000000-0005-0000-0000-0000B0900000}"/>
    <cellStyle name="Normal 4 3 9 7" xfId="28060" xr:uid="{00000000-0005-0000-0000-0000B1900000}"/>
    <cellStyle name="Normal 4 4" xfId="30" xr:uid="{00000000-0005-0000-0000-0000B2900000}"/>
    <cellStyle name="Normal 4 4 10" xfId="1372" xr:uid="{00000000-0005-0000-0000-0000B3900000}"/>
    <cellStyle name="Normal 4 4 10 2" xfId="2490" xr:uid="{00000000-0005-0000-0000-0000B4900000}"/>
    <cellStyle name="Normal 4 4 10 2 2" xfId="4727" xr:uid="{00000000-0005-0000-0000-0000B5900000}"/>
    <cellStyle name="Normal 4 4 10 2 2 2" xfId="13684" xr:uid="{00000000-0005-0000-0000-0000B6900000}"/>
    <cellStyle name="Normal 4 4 10 2 2 2 2" xfId="27118" xr:uid="{00000000-0005-0000-0000-0000B7900000}"/>
    <cellStyle name="Normal 4 4 10 2 2 2 2 2" xfId="54030" xr:uid="{00000000-0005-0000-0000-0000B8900000}"/>
    <cellStyle name="Normal 4 4 10 2 2 2 3" xfId="40596" xr:uid="{00000000-0005-0000-0000-0000B9900000}"/>
    <cellStyle name="Normal 4 4 10 2 2 3" xfId="9206" xr:uid="{00000000-0005-0000-0000-0000BA900000}"/>
    <cellStyle name="Normal 4 4 10 2 2 3 2" xfId="22640" xr:uid="{00000000-0005-0000-0000-0000BB900000}"/>
    <cellStyle name="Normal 4 4 10 2 2 3 2 2" xfId="49552" xr:uid="{00000000-0005-0000-0000-0000BC900000}"/>
    <cellStyle name="Normal 4 4 10 2 2 3 3" xfId="36118" xr:uid="{00000000-0005-0000-0000-0000BD900000}"/>
    <cellStyle name="Normal 4 4 10 2 2 4" xfId="18161" xr:uid="{00000000-0005-0000-0000-0000BE900000}"/>
    <cellStyle name="Normal 4 4 10 2 2 4 2" xfId="45073" xr:uid="{00000000-0005-0000-0000-0000BF900000}"/>
    <cellStyle name="Normal 4 4 10 2 2 5" xfId="31639" xr:uid="{00000000-0005-0000-0000-0000C0900000}"/>
    <cellStyle name="Normal 4 4 10 2 3" xfId="11447" xr:uid="{00000000-0005-0000-0000-0000C1900000}"/>
    <cellStyle name="Normal 4 4 10 2 3 2" xfId="24881" xr:uid="{00000000-0005-0000-0000-0000C2900000}"/>
    <cellStyle name="Normal 4 4 10 2 3 2 2" xfId="51793" xr:uid="{00000000-0005-0000-0000-0000C3900000}"/>
    <cellStyle name="Normal 4 4 10 2 3 3" xfId="38359" xr:uid="{00000000-0005-0000-0000-0000C4900000}"/>
    <cellStyle name="Normal 4 4 10 2 4" xfId="6969" xr:uid="{00000000-0005-0000-0000-0000C5900000}"/>
    <cellStyle name="Normal 4 4 10 2 4 2" xfId="20403" xr:uid="{00000000-0005-0000-0000-0000C6900000}"/>
    <cellStyle name="Normal 4 4 10 2 4 2 2" xfId="47315" xr:uid="{00000000-0005-0000-0000-0000C7900000}"/>
    <cellStyle name="Normal 4 4 10 2 4 3" xfId="33881" xr:uid="{00000000-0005-0000-0000-0000C8900000}"/>
    <cellStyle name="Normal 4 4 10 2 5" xfId="15924" xr:uid="{00000000-0005-0000-0000-0000C9900000}"/>
    <cellStyle name="Normal 4 4 10 2 5 2" xfId="42836" xr:uid="{00000000-0005-0000-0000-0000CA900000}"/>
    <cellStyle name="Normal 4 4 10 2 6" xfId="29402" xr:uid="{00000000-0005-0000-0000-0000CB900000}"/>
    <cellStyle name="Normal 4 4 10 3" xfId="3609" xr:uid="{00000000-0005-0000-0000-0000CC900000}"/>
    <cellStyle name="Normal 4 4 10 3 2" xfId="12566" xr:uid="{00000000-0005-0000-0000-0000CD900000}"/>
    <cellStyle name="Normal 4 4 10 3 2 2" xfId="26000" xr:uid="{00000000-0005-0000-0000-0000CE900000}"/>
    <cellStyle name="Normal 4 4 10 3 2 2 2" xfId="52912" xr:uid="{00000000-0005-0000-0000-0000CF900000}"/>
    <cellStyle name="Normal 4 4 10 3 2 3" xfId="39478" xr:uid="{00000000-0005-0000-0000-0000D0900000}"/>
    <cellStyle name="Normal 4 4 10 3 3" xfId="8088" xr:uid="{00000000-0005-0000-0000-0000D1900000}"/>
    <cellStyle name="Normal 4 4 10 3 3 2" xfId="21522" xr:uid="{00000000-0005-0000-0000-0000D2900000}"/>
    <cellStyle name="Normal 4 4 10 3 3 2 2" xfId="48434" xr:uid="{00000000-0005-0000-0000-0000D3900000}"/>
    <cellStyle name="Normal 4 4 10 3 3 3" xfId="35000" xr:uid="{00000000-0005-0000-0000-0000D4900000}"/>
    <cellStyle name="Normal 4 4 10 3 4" xfId="17043" xr:uid="{00000000-0005-0000-0000-0000D5900000}"/>
    <cellStyle name="Normal 4 4 10 3 4 2" xfId="43955" xr:uid="{00000000-0005-0000-0000-0000D6900000}"/>
    <cellStyle name="Normal 4 4 10 3 5" xfId="30521" xr:uid="{00000000-0005-0000-0000-0000D7900000}"/>
    <cellStyle name="Normal 4 4 10 4" xfId="10329" xr:uid="{00000000-0005-0000-0000-0000D8900000}"/>
    <cellStyle name="Normal 4 4 10 4 2" xfId="23763" xr:uid="{00000000-0005-0000-0000-0000D9900000}"/>
    <cellStyle name="Normal 4 4 10 4 2 2" xfId="50675" xr:uid="{00000000-0005-0000-0000-0000DA900000}"/>
    <cellStyle name="Normal 4 4 10 4 3" xfId="37241" xr:uid="{00000000-0005-0000-0000-0000DB900000}"/>
    <cellStyle name="Normal 4 4 10 5" xfId="5851" xr:uid="{00000000-0005-0000-0000-0000DC900000}"/>
    <cellStyle name="Normal 4 4 10 5 2" xfId="19285" xr:uid="{00000000-0005-0000-0000-0000DD900000}"/>
    <cellStyle name="Normal 4 4 10 5 2 2" xfId="46197" xr:uid="{00000000-0005-0000-0000-0000DE900000}"/>
    <cellStyle name="Normal 4 4 10 5 3" xfId="32763" xr:uid="{00000000-0005-0000-0000-0000DF900000}"/>
    <cellStyle name="Normal 4 4 10 6" xfId="14806" xr:uid="{00000000-0005-0000-0000-0000E0900000}"/>
    <cellStyle name="Normal 4 4 10 6 2" xfId="41718" xr:uid="{00000000-0005-0000-0000-0000E1900000}"/>
    <cellStyle name="Normal 4 4 10 7" xfId="28284" xr:uid="{00000000-0005-0000-0000-0000E2900000}"/>
    <cellStyle name="Normal 4 4 11" xfId="1820" xr:uid="{00000000-0005-0000-0000-0000E3900000}"/>
    <cellStyle name="Normal 4 4 11 2" xfId="4057" xr:uid="{00000000-0005-0000-0000-0000E4900000}"/>
    <cellStyle name="Normal 4 4 11 2 2" xfId="13014" xr:uid="{00000000-0005-0000-0000-0000E5900000}"/>
    <cellStyle name="Normal 4 4 11 2 2 2" xfId="26448" xr:uid="{00000000-0005-0000-0000-0000E6900000}"/>
    <cellStyle name="Normal 4 4 11 2 2 2 2" xfId="53360" xr:uid="{00000000-0005-0000-0000-0000E7900000}"/>
    <cellStyle name="Normal 4 4 11 2 2 3" xfId="39926" xr:uid="{00000000-0005-0000-0000-0000E8900000}"/>
    <cellStyle name="Normal 4 4 11 2 3" xfId="8536" xr:uid="{00000000-0005-0000-0000-0000E9900000}"/>
    <cellStyle name="Normal 4 4 11 2 3 2" xfId="21970" xr:uid="{00000000-0005-0000-0000-0000EA900000}"/>
    <cellStyle name="Normal 4 4 11 2 3 2 2" xfId="48882" xr:uid="{00000000-0005-0000-0000-0000EB900000}"/>
    <cellStyle name="Normal 4 4 11 2 3 3" xfId="35448" xr:uid="{00000000-0005-0000-0000-0000EC900000}"/>
    <cellStyle name="Normal 4 4 11 2 4" xfId="17491" xr:uid="{00000000-0005-0000-0000-0000ED900000}"/>
    <cellStyle name="Normal 4 4 11 2 4 2" xfId="44403" xr:uid="{00000000-0005-0000-0000-0000EE900000}"/>
    <cellStyle name="Normal 4 4 11 2 5" xfId="30969" xr:uid="{00000000-0005-0000-0000-0000EF900000}"/>
    <cellStyle name="Normal 4 4 11 3" xfId="10777" xr:uid="{00000000-0005-0000-0000-0000F0900000}"/>
    <cellStyle name="Normal 4 4 11 3 2" xfId="24211" xr:uid="{00000000-0005-0000-0000-0000F1900000}"/>
    <cellStyle name="Normal 4 4 11 3 2 2" xfId="51123" xr:uid="{00000000-0005-0000-0000-0000F2900000}"/>
    <cellStyle name="Normal 4 4 11 3 3" xfId="37689" xr:uid="{00000000-0005-0000-0000-0000F3900000}"/>
    <cellStyle name="Normal 4 4 11 4" xfId="6299" xr:uid="{00000000-0005-0000-0000-0000F4900000}"/>
    <cellStyle name="Normal 4 4 11 4 2" xfId="19733" xr:uid="{00000000-0005-0000-0000-0000F5900000}"/>
    <cellStyle name="Normal 4 4 11 4 2 2" xfId="46645" xr:uid="{00000000-0005-0000-0000-0000F6900000}"/>
    <cellStyle name="Normal 4 4 11 4 3" xfId="33211" xr:uid="{00000000-0005-0000-0000-0000F7900000}"/>
    <cellStyle name="Normal 4 4 11 5" xfId="15254" xr:uid="{00000000-0005-0000-0000-0000F8900000}"/>
    <cellStyle name="Normal 4 4 11 5 2" xfId="42166" xr:uid="{00000000-0005-0000-0000-0000F9900000}"/>
    <cellStyle name="Normal 4 4 11 6" xfId="28732" xr:uid="{00000000-0005-0000-0000-0000FA900000}"/>
    <cellStyle name="Normal 4 4 12" xfId="2939" xr:uid="{00000000-0005-0000-0000-0000FB900000}"/>
    <cellStyle name="Normal 4 4 12 2" xfId="11896" xr:uid="{00000000-0005-0000-0000-0000FC900000}"/>
    <cellStyle name="Normal 4 4 12 2 2" xfId="25330" xr:uid="{00000000-0005-0000-0000-0000FD900000}"/>
    <cellStyle name="Normal 4 4 12 2 2 2" xfId="52242" xr:uid="{00000000-0005-0000-0000-0000FE900000}"/>
    <cellStyle name="Normal 4 4 12 2 3" xfId="38808" xr:uid="{00000000-0005-0000-0000-0000FF900000}"/>
    <cellStyle name="Normal 4 4 12 3" xfId="7418" xr:uid="{00000000-0005-0000-0000-000000910000}"/>
    <cellStyle name="Normal 4 4 12 3 2" xfId="20852" xr:uid="{00000000-0005-0000-0000-000001910000}"/>
    <cellStyle name="Normal 4 4 12 3 2 2" xfId="47764" xr:uid="{00000000-0005-0000-0000-000002910000}"/>
    <cellStyle name="Normal 4 4 12 3 3" xfId="34330" xr:uid="{00000000-0005-0000-0000-000003910000}"/>
    <cellStyle name="Normal 4 4 12 4" xfId="16373" xr:uid="{00000000-0005-0000-0000-000004910000}"/>
    <cellStyle name="Normal 4 4 12 4 2" xfId="43285" xr:uid="{00000000-0005-0000-0000-000005910000}"/>
    <cellStyle name="Normal 4 4 12 5" xfId="29851" xr:uid="{00000000-0005-0000-0000-000006910000}"/>
    <cellStyle name="Normal 4 4 13" xfId="9659" xr:uid="{00000000-0005-0000-0000-000007910000}"/>
    <cellStyle name="Normal 4 4 13 2" xfId="23093" xr:uid="{00000000-0005-0000-0000-000008910000}"/>
    <cellStyle name="Normal 4 4 13 2 2" xfId="50005" xr:uid="{00000000-0005-0000-0000-000009910000}"/>
    <cellStyle name="Normal 4 4 13 3" xfId="36571" xr:uid="{00000000-0005-0000-0000-00000A910000}"/>
    <cellStyle name="Normal 4 4 14" xfId="5181" xr:uid="{00000000-0005-0000-0000-00000B910000}"/>
    <cellStyle name="Normal 4 4 14 2" xfId="18615" xr:uid="{00000000-0005-0000-0000-00000C910000}"/>
    <cellStyle name="Normal 4 4 14 2 2" xfId="45527" xr:uid="{00000000-0005-0000-0000-00000D910000}"/>
    <cellStyle name="Normal 4 4 14 3" xfId="32093" xr:uid="{00000000-0005-0000-0000-00000E910000}"/>
    <cellStyle name="Normal 4 4 15" xfId="14136" xr:uid="{00000000-0005-0000-0000-00000F910000}"/>
    <cellStyle name="Normal 4 4 15 2" xfId="41048" xr:uid="{00000000-0005-0000-0000-000010910000}"/>
    <cellStyle name="Normal 4 4 16" xfId="27614" xr:uid="{00000000-0005-0000-0000-000011910000}"/>
    <cellStyle name="Normal 4 4 2" xfId="647" xr:uid="{00000000-0005-0000-0000-000012910000}"/>
    <cellStyle name="Normal 4 4 2 10" xfId="2945" xr:uid="{00000000-0005-0000-0000-000013910000}"/>
    <cellStyle name="Normal 4 4 2 10 2" xfId="11902" xr:uid="{00000000-0005-0000-0000-000014910000}"/>
    <cellStyle name="Normal 4 4 2 10 2 2" xfId="25336" xr:uid="{00000000-0005-0000-0000-000015910000}"/>
    <cellStyle name="Normal 4 4 2 10 2 2 2" xfId="52248" xr:uid="{00000000-0005-0000-0000-000016910000}"/>
    <cellStyle name="Normal 4 4 2 10 2 3" xfId="38814" xr:uid="{00000000-0005-0000-0000-000017910000}"/>
    <cellStyle name="Normal 4 4 2 10 3" xfId="7424" xr:uid="{00000000-0005-0000-0000-000018910000}"/>
    <cellStyle name="Normal 4 4 2 10 3 2" xfId="20858" xr:uid="{00000000-0005-0000-0000-000019910000}"/>
    <cellStyle name="Normal 4 4 2 10 3 2 2" xfId="47770" xr:uid="{00000000-0005-0000-0000-00001A910000}"/>
    <cellStyle name="Normal 4 4 2 10 3 3" xfId="34336" xr:uid="{00000000-0005-0000-0000-00001B910000}"/>
    <cellStyle name="Normal 4 4 2 10 4" xfId="16379" xr:uid="{00000000-0005-0000-0000-00001C910000}"/>
    <cellStyle name="Normal 4 4 2 10 4 2" xfId="43291" xr:uid="{00000000-0005-0000-0000-00001D910000}"/>
    <cellStyle name="Normal 4 4 2 10 5" xfId="29857" xr:uid="{00000000-0005-0000-0000-00001E910000}"/>
    <cellStyle name="Normal 4 4 2 11" xfId="9665" xr:uid="{00000000-0005-0000-0000-00001F910000}"/>
    <cellStyle name="Normal 4 4 2 11 2" xfId="23099" xr:uid="{00000000-0005-0000-0000-000020910000}"/>
    <cellStyle name="Normal 4 4 2 11 2 2" xfId="50011" xr:uid="{00000000-0005-0000-0000-000021910000}"/>
    <cellStyle name="Normal 4 4 2 11 3" xfId="36577" xr:uid="{00000000-0005-0000-0000-000022910000}"/>
    <cellStyle name="Normal 4 4 2 12" xfId="5187" xr:uid="{00000000-0005-0000-0000-000023910000}"/>
    <cellStyle name="Normal 4 4 2 12 2" xfId="18621" xr:uid="{00000000-0005-0000-0000-000024910000}"/>
    <cellStyle name="Normal 4 4 2 12 2 2" xfId="45533" xr:uid="{00000000-0005-0000-0000-000025910000}"/>
    <cellStyle name="Normal 4 4 2 12 3" xfId="32099" xr:uid="{00000000-0005-0000-0000-000026910000}"/>
    <cellStyle name="Normal 4 4 2 13" xfId="14142" xr:uid="{00000000-0005-0000-0000-000027910000}"/>
    <cellStyle name="Normal 4 4 2 13 2" xfId="41054" xr:uid="{00000000-0005-0000-0000-000028910000}"/>
    <cellStyle name="Normal 4 4 2 14" xfId="27620" xr:uid="{00000000-0005-0000-0000-000029910000}"/>
    <cellStyle name="Normal 4 4 2 2" xfId="682" xr:uid="{00000000-0005-0000-0000-00002A910000}"/>
    <cellStyle name="Normal 4 4 2 2 10" xfId="5207" xr:uid="{00000000-0005-0000-0000-00002B910000}"/>
    <cellStyle name="Normal 4 4 2 2 10 2" xfId="18641" xr:uid="{00000000-0005-0000-0000-00002C910000}"/>
    <cellStyle name="Normal 4 4 2 2 10 2 2" xfId="45553" xr:uid="{00000000-0005-0000-0000-00002D910000}"/>
    <cellStyle name="Normal 4 4 2 2 10 3" xfId="32119" xr:uid="{00000000-0005-0000-0000-00002E910000}"/>
    <cellStyle name="Normal 4 4 2 2 11" xfId="14162" xr:uid="{00000000-0005-0000-0000-00002F910000}"/>
    <cellStyle name="Normal 4 4 2 2 11 2" xfId="41074" xr:uid="{00000000-0005-0000-0000-000030910000}"/>
    <cellStyle name="Normal 4 4 2 2 12" xfId="27640" xr:uid="{00000000-0005-0000-0000-000031910000}"/>
    <cellStyle name="Normal 4 4 2 2 2" xfId="826" xr:uid="{00000000-0005-0000-0000-000032910000}"/>
    <cellStyle name="Normal 4 4 2 2 2 10" xfId="27784" xr:uid="{00000000-0005-0000-0000-000033910000}"/>
    <cellStyle name="Normal 4 4 2 2 2 2" xfId="1094" xr:uid="{00000000-0005-0000-0000-000034910000}"/>
    <cellStyle name="Normal 4 4 2 2 2 2 2" xfId="1765" xr:uid="{00000000-0005-0000-0000-000035910000}"/>
    <cellStyle name="Normal 4 4 2 2 2 2 2 2" xfId="2883" xr:uid="{00000000-0005-0000-0000-000036910000}"/>
    <cellStyle name="Normal 4 4 2 2 2 2 2 2 2" xfId="5120" xr:uid="{00000000-0005-0000-0000-000037910000}"/>
    <cellStyle name="Normal 4 4 2 2 2 2 2 2 2 2" xfId="14077" xr:uid="{00000000-0005-0000-0000-000038910000}"/>
    <cellStyle name="Normal 4 4 2 2 2 2 2 2 2 2 2" xfId="27511" xr:uid="{00000000-0005-0000-0000-000039910000}"/>
    <cellStyle name="Normal 4 4 2 2 2 2 2 2 2 2 2 2" xfId="54423" xr:uid="{00000000-0005-0000-0000-00003A910000}"/>
    <cellStyle name="Normal 4 4 2 2 2 2 2 2 2 2 3" xfId="40989" xr:uid="{00000000-0005-0000-0000-00003B910000}"/>
    <cellStyle name="Normal 4 4 2 2 2 2 2 2 2 3" xfId="9599" xr:uid="{00000000-0005-0000-0000-00003C910000}"/>
    <cellStyle name="Normal 4 4 2 2 2 2 2 2 2 3 2" xfId="23033" xr:uid="{00000000-0005-0000-0000-00003D910000}"/>
    <cellStyle name="Normal 4 4 2 2 2 2 2 2 2 3 2 2" xfId="49945" xr:uid="{00000000-0005-0000-0000-00003E910000}"/>
    <cellStyle name="Normal 4 4 2 2 2 2 2 2 2 3 3" xfId="36511" xr:uid="{00000000-0005-0000-0000-00003F910000}"/>
    <cellStyle name="Normal 4 4 2 2 2 2 2 2 2 4" xfId="18554" xr:uid="{00000000-0005-0000-0000-000040910000}"/>
    <cellStyle name="Normal 4 4 2 2 2 2 2 2 2 4 2" xfId="45466" xr:uid="{00000000-0005-0000-0000-000041910000}"/>
    <cellStyle name="Normal 4 4 2 2 2 2 2 2 2 5" xfId="32032" xr:uid="{00000000-0005-0000-0000-000042910000}"/>
    <cellStyle name="Normal 4 4 2 2 2 2 2 2 3" xfId="11840" xr:uid="{00000000-0005-0000-0000-000043910000}"/>
    <cellStyle name="Normal 4 4 2 2 2 2 2 2 3 2" xfId="25274" xr:uid="{00000000-0005-0000-0000-000044910000}"/>
    <cellStyle name="Normal 4 4 2 2 2 2 2 2 3 2 2" xfId="52186" xr:uid="{00000000-0005-0000-0000-000045910000}"/>
    <cellStyle name="Normal 4 4 2 2 2 2 2 2 3 3" xfId="38752" xr:uid="{00000000-0005-0000-0000-000046910000}"/>
    <cellStyle name="Normal 4 4 2 2 2 2 2 2 4" xfId="7362" xr:uid="{00000000-0005-0000-0000-000047910000}"/>
    <cellStyle name="Normal 4 4 2 2 2 2 2 2 4 2" xfId="20796" xr:uid="{00000000-0005-0000-0000-000048910000}"/>
    <cellStyle name="Normal 4 4 2 2 2 2 2 2 4 2 2" xfId="47708" xr:uid="{00000000-0005-0000-0000-000049910000}"/>
    <cellStyle name="Normal 4 4 2 2 2 2 2 2 4 3" xfId="34274" xr:uid="{00000000-0005-0000-0000-00004A910000}"/>
    <cellStyle name="Normal 4 4 2 2 2 2 2 2 5" xfId="16317" xr:uid="{00000000-0005-0000-0000-00004B910000}"/>
    <cellStyle name="Normal 4 4 2 2 2 2 2 2 5 2" xfId="43229" xr:uid="{00000000-0005-0000-0000-00004C910000}"/>
    <cellStyle name="Normal 4 4 2 2 2 2 2 2 6" xfId="29795" xr:uid="{00000000-0005-0000-0000-00004D910000}"/>
    <cellStyle name="Normal 4 4 2 2 2 2 2 3" xfId="4002" xr:uid="{00000000-0005-0000-0000-00004E910000}"/>
    <cellStyle name="Normal 4 4 2 2 2 2 2 3 2" xfId="12959" xr:uid="{00000000-0005-0000-0000-00004F910000}"/>
    <cellStyle name="Normal 4 4 2 2 2 2 2 3 2 2" xfId="26393" xr:uid="{00000000-0005-0000-0000-000050910000}"/>
    <cellStyle name="Normal 4 4 2 2 2 2 2 3 2 2 2" xfId="53305" xr:uid="{00000000-0005-0000-0000-000051910000}"/>
    <cellStyle name="Normal 4 4 2 2 2 2 2 3 2 3" xfId="39871" xr:uid="{00000000-0005-0000-0000-000052910000}"/>
    <cellStyle name="Normal 4 4 2 2 2 2 2 3 3" xfId="8481" xr:uid="{00000000-0005-0000-0000-000053910000}"/>
    <cellStyle name="Normal 4 4 2 2 2 2 2 3 3 2" xfId="21915" xr:uid="{00000000-0005-0000-0000-000054910000}"/>
    <cellStyle name="Normal 4 4 2 2 2 2 2 3 3 2 2" xfId="48827" xr:uid="{00000000-0005-0000-0000-000055910000}"/>
    <cellStyle name="Normal 4 4 2 2 2 2 2 3 3 3" xfId="35393" xr:uid="{00000000-0005-0000-0000-000056910000}"/>
    <cellStyle name="Normal 4 4 2 2 2 2 2 3 4" xfId="17436" xr:uid="{00000000-0005-0000-0000-000057910000}"/>
    <cellStyle name="Normal 4 4 2 2 2 2 2 3 4 2" xfId="44348" xr:uid="{00000000-0005-0000-0000-000058910000}"/>
    <cellStyle name="Normal 4 4 2 2 2 2 2 3 5" xfId="30914" xr:uid="{00000000-0005-0000-0000-000059910000}"/>
    <cellStyle name="Normal 4 4 2 2 2 2 2 4" xfId="10722" xr:uid="{00000000-0005-0000-0000-00005A910000}"/>
    <cellStyle name="Normal 4 4 2 2 2 2 2 4 2" xfId="24156" xr:uid="{00000000-0005-0000-0000-00005B910000}"/>
    <cellStyle name="Normal 4 4 2 2 2 2 2 4 2 2" xfId="51068" xr:uid="{00000000-0005-0000-0000-00005C910000}"/>
    <cellStyle name="Normal 4 4 2 2 2 2 2 4 3" xfId="37634" xr:uid="{00000000-0005-0000-0000-00005D910000}"/>
    <cellStyle name="Normal 4 4 2 2 2 2 2 5" xfId="6244" xr:uid="{00000000-0005-0000-0000-00005E910000}"/>
    <cellStyle name="Normal 4 4 2 2 2 2 2 5 2" xfId="19678" xr:uid="{00000000-0005-0000-0000-00005F910000}"/>
    <cellStyle name="Normal 4 4 2 2 2 2 2 5 2 2" xfId="46590" xr:uid="{00000000-0005-0000-0000-000060910000}"/>
    <cellStyle name="Normal 4 4 2 2 2 2 2 5 3" xfId="33156" xr:uid="{00000000-0005-0000-0000-000061910000}"/>
    <cellStyle name="Normal 4 4 2 2 2 2 2 6" xfId="15199" xr:uid="{00000000-0005-0000-0000-000062910000}"/>
    <cellStyle name="Normal 4 4 2 2 2 2 2 6 2" xfId="42111" xr:uid="{00000000-0005-0000-0000-000063910000}"/>
    <cellStyle name="Normal 4 4 2 2 2 2 2 7" xfId="28677" xr:uid="{00000000-0005-0000-0000-000064910000}"/>
    <cellStyle name="Normal 4 4 2 2 2 2 3" xfId="2213" xr:uid="{00000000-0005-0000-0000-000065910000}"/>
    <cellStyle name="Normal 4 4 2 2 2 2 3 2" xfId="4450" xr:uid="{00000000-0005-0000-0000-000066910000}"/>
    <cellStyle name="Normal 4 4 2 2 2 2 3 2 2" xfId="13407" xr:uid="{00000000-0005-0000-0000-000067910000}"/>
    <cellStyle name="Normal 4 4 2 2 2 2 3 2 2 2" xfId="26841" xr:uid="{00000000-0005-0000-0000-000068910000}"/>
    <cellStyle name="Normal 4 4 2 2 2 2 3 2 2 2 2" xfId="53753" xr:uid="{00000000-0005-0000-0000-000069910000}"/>
    <cellStyle name="Normal 4 4 2 2 2 2 3 2 2 3" xfId="40319" xr:uid="{00000000-0005-0000-0000-00006A910000}"/>
    <cellStyle name="Normal 4 4 2 2 2 2 3 2 3" xfId="8929" xr:uid="{00000000-0005-0000-0000-00006B910000}"/>
    <cellStyle name="Normal 4 4 2 2 2 2 3 2 3 2" xfId="22363" xr:uid="{00000000-0005-0000-0000-00006C910000}"/>
    <cellStyle name="Normal 4 4 2 2 2 2 3 2 3 2 2" xfId="49275" xr:uid="{00000000-0005-0000-0000-00006D910000}"/>
    <cellStyle name="Normal 4 4 2 2 2 2 3 2 3 3" xfId="35841" xr:uid="{00000000-0005-0000-0000-00006E910000}"/>
    <cellStyle name="Normal 4 4 2 2 2 2 3 2 4" xfId="17884" xr:uid="{00000000-0005-0000-0000-00006F910000}"/>
    <cellStyle name="Normal 4 4 2 2 2 2 3 2 4 2" xfId="44796" xr:uid="{00000000-0005-0000-0000-000070910000}"/>
    <cellStyle name="Normal 4 4 2 2 2 2 3 2 5" xfId="31362" xr:uid="{00000000-0005-0000-0000-000071910000}"/>
    <cellStyle name="Normal 4 4 2 2 2 2 3 3" xfId="11170" xr:uid="{00000000-0005-0000-0000-000072910000}"/>
    <cellStyle name="Normal 4 4 2 2 2 2 3 3 2" xfId="24604" xr:uid="{00000000-0005-0000-0000-000073910000}"/>
    <cellStyle name="Normal 4 4 2 2 2 2 3 3 2 2" xfId="51516" xr:uid="{00000000-0005-0000-0000-000074910000}"/>
    <cellStyle name="Normal 4 4 2 2 2 2 3 3 3" xfId="38082" xr:uid="{00000000-0005-0000-0000-000075910000}"/>
    <cellStyle name="Normal 4 4 2 2 2 2 3 4" xfId="6692" xr:uid="{00000000-0005-0000-0000-000076910000}"/>
    <cellStyle name="Normal 4 4 2 2 2 2 3 4 2" xfId="20126" xr:uid="{00000000-0005-0000-0000-000077910000}"/>
    <cellStyle name="Normal 4 4 2 2 2 2 3 4 2 2" xfId="47038" xr:uid="{00000000-0005-0000-0000-000078910000}"/>
    <cellStyle name="Normal 4 4 2 2 2 2 3 4 3" xfId="33604" xr:uid="{00000000-0005-0000-0000-000079910000}"/>
    <cellStyle name="Normal 4 4 2 2 2 2 3 5" xfId="15647" xr:uid="{00000000-0005-0000-0000-00007A910000}"/>
    <cellStyle name="Normal 4 4 2 2 2 2 3 5 2" xfId="42559" xr:uid="{00000000-0005-0000-0000-00007B910000}"/>
    <cellStyle name="Normal 4 4 2 2 2 2 3 6" xfId="29125" xr:uid="{00000000-0005-0000-0000-00007C910000}"/>
    <cellStyle name="Normal 4 4 2 2 2 2 4" xfId="3332" xr:uid="{00000000-0005-0000-0000-00007D910000}"/>
    <cellStyle name="Normal 4 4 2 2 2 2 4 2" xfId="12289" xr:uid="{00000000-0005-0000-0000-00007E910000}"/>
    <cellStyle name="Normal 4 4 2 2 2 2 4 2 2" xfId="25723" xr:uid="{00000000-0005-0000-0000-00007F910000}"/>
    <cellStyle name="Normal 4 4 2 2 2 2 4 2 2 2" xfId="52635" xr:uid="{00000000-0005-0000-0000-000080910000}"/>
    <cellStyle name="Normal 4 4 2 2 2 2 4 2 3" xfId="39201" xr:uid="{00000000-0005-0000-0000-000081910000}"/>
    <cellStyle name="Normal 4 4 2 2 2 2 4 3" xfId="7811" xr:uid="{00000000-0005-0000-0000-000082910000}"/>
    <cellStyle name="Normal 4 4 2 2 2 2 4 3 2" xfId="21245" xr:uid="{00000000-0005-0000-0000-000083910000}"/>
    <cellStyle name="Normal 4 4 2 2 2 2 4 3 2 2" xfId="48157" xr:uid="{00000000-0005-0000-0000-000084910000}"/>
    <cellStyle name="Normal 4 4 2 2 2 2 4 3 3" xfId="34723" xr:uid="{00000000-0005-0000-0000-000085910000}"/>
    <cellStyle name="Normal 4 4 2 2 2 2 4 4" xfId="16766" xr:uid="{00000000-0005-0000-0000-000086910000}"/>
    <cellStyle name="Normal 4 4 2 2 2 2 4 4 2" xfId="43678" xr:uid="{00000000-0005-0000-0000-000087910000}"/>
    <cellStyle name="Normal 4 4 2 2 2 2 4 5" xfId="30244" xr:uid="{00000000-0005-0000-0000-000088910000}"/>
    <cellStyle name="Normal 4 4 2 2 2 2 5" xfId="10052" xr:uid="{00000000-0005-0000-0000-000089910000}"/>
    <cellStyle name="Normal 4 4 2 2 2 2 5 2" xfId="23486" xr:uid="{00000000-0005-0000-0000-00008A910000}"/>
    <cellStyle name="Normal 4 4 2 2 2 2 5 2 2" xfId="50398" xr:uid="{00000000-0005-0000-0000-00008B910000}"/>
    <cellStyle name="Normal 4 4 2 2 2 2 5 3" xfId="36964" xr:uid="{00000000-0005-0000-0000-00008C910000}"/>
    <cellStyle name="Normal 4 4 2 2 2 2 6" xfId="5574" xr:uid="{00000000-0005-0000-0000-00008D910000}"/>
    <cellStyle name="Normal 4 4 2 2 2 2 6 2" xfId="19008" xr:uid="{00000000-0005-0000-0000-00008E910000}"/>
    <cellStyle name="Normal 4 4 2 2 2 2 6 2 2" xfId="45920" xr:uid="{00000000-0005-0000-0000-00008F910000}"/>
    <cellStyle name="Normal 4 4 2 2 2 2 6 3" xfId="32486" xr:uid="{00000000-0005-0000-0000-000090910000}"/>
    <cellStyle name="Normal 4 4 2 2 2 2 7" xfId="14529" xr:uid="{00000000-0005-0000-0000-000091910000}"/>
    <cellStyle name="Normal 4 4 2 2 2 2 7 2" xfId="41441" xr:uid="{00000000-0005-0000-0000-000092910000}"/>
    <cellStyle name="Normal 4 4 2 2 2 2 8" xfId="28007" xr:uid="{00000000-0005-0000-0000-000093910000}"/>
    <cellStyle name="Normal 4 4 2 2 2 3" xfId="1319" xr:uid="{00000000-0005-0000-0000-000094910000}"/>
    <cellStyle name="Normal 4 4 2 2 2 3 2" xfId="2437" xr:uid="{00000000-0005-0000-0000-000095910000}"/>
    <cellStyle name="Normal 4 4 2 2 2 3 2 2" xfId="4674" xr:uid="{00000000-0005-0000-0000-000096910000}"/>
    <cellStyle name="Normal 4 4 2 2 2 3 2 2 2" xfId="13631" xr:uid="{00000000-0005-0000-0000-000097910000}"/>
    <cellStyle name="Normal 4 4 2 2 2 3 2 2 2 2" xfId="27065" xr:uid="{00000000-0005-0000-0000-000098910000}"/>
    <cellStyle name="Normal 4 4 2 2 2 3 2 2 2 2 2" xfId="53977" xr:uid="{00000000-0005-0000-0000-000099910000}"/>
    <cellStyle name="Normal 4 4 2 2 2 3 2 2 2 3" xfId="40543" xr:uid="{00000000-0005-0000-0000-00009A910000}"/>
    <cellStyle name="Normal 4 4 2 2 2 3 2 2 3" xfId="9153" xr:uid="{00000000-0005-0000-0000-00009B910000}"/>
    <cellStyle name="Normal 4 4 2 2 2 3 2 2 3 2" xfId="22587" xr:uid="{00000000-0005-0000-0000-00009C910000}"/>
    <cellStyle name="Normal 4 4 2 2 2 3 2 2 3 2 2" xfId="49499" xr:uid="{00000000-0005-0000-0000-00009D910000}"/>
    <cellStyle name="Normal 4 4 2 2 2 3 2 2 3 3" xfId="36065" xr:uid="{00000000-0005-0000-0000-00009E910000}"/>
    <cellStyle name="Normal 4 4 2 2 2 3 2 2 4" xfId="18108" xr:uid="{00000000-0005-0000-0000-00009F910000}"/>
    <cellStyle name="Normal 4 4 2 2 2 3 2 2 4 2" xfId="45020" xr:uid="{00000000-0005-0000-0000-0000A0910000}"/>
    <cellStyle name="Normal 4 4 2 2 2 3 2 2 5" xfId="31586" xr:uid="{00000000-0005-0000-0000-0000A1910000}"/>
    <cellStyle name="Normal 4 4 2 2 2 3 2 3" xfId="11394" xr:uid="{00000000-0005-0000-0000-0000A2910000}"/>
    <cellStyle name="Normal 4 4 2 2 2 3 2 3 2" xfId="24828" xr:uid="{00000000-0005-0000-0000-0000A3910000}"/>
    <cellStyle name="Normal 4 4 2 2 2 3 2 3 2 2" xfId="51740" xr:uid="{00000000-0005-0000-0000-0000A4910000}"/>
    <cellStyle name="Normal 4 4 2 2 2 3 2 3 3" xfId="38306" xr:uid="{00000000-0005-0000-0000-0000A5910000}"/>
    <cellStyle name="Normal 4 4 2 2 2 3 2 4" xfId="6916" xr:uid="{00000000-0005-0000-0000-0000A6910000}"/>
    <cellStyle name="Normal 4 4 2 2 2 3 2 4 2" xfId="20350" xr:uid="{00000000-0005-0000-0000-0000A7910000}"/>
    <cellStyle name="Normal 4 4 2 2 2 3 2 4 2 2" xfId="47262" xr:uid="{00000000-0005-0000-0000-0000A8910000}"/>
    <cellStyle name="Normal 4 4 2 2 2 3 2 4 3" xfId="33828" xr:uid="{00000000-0005-0000-0000-0000A9910000}"/>
    <cellStyle name="Normal 4 4 2 2 2 3 2 5" xfId="15871" xr:uid="{00000000-0005-0000-0000-0000AA910000}"/>
    <cellStyle name="Normal 4 4 2 2 2 3 2 5 2" xfId="42783" xr:uid="{00000000-0005-0000-0000-0000AB910000}"/>
    <cellStyle name="Normal 4 4 2 2 2 3 2 6" xfId="29349" xr:uid="{00000000-0005-0000-0000-0000AC910000}"/>
    <cellStyle name="Normal 4 4 2 2 2 3 3" xfId="3556" xr:uid="{00000000-0005-0000-0000-0000AD910000}"/>
    <cellStyle name="Normal 4 4 2 2 2 3 3 2" xfId="12513" xr:uid="{00000000-0005-0000-0000-0000AE910000}"/>
    <cellStyle name="Normal 4 4 2 2 2 3 3 2 2" xfId="25947" xr:uid="{00000000-0005-0000-0000-0000AF910000}"/>
    <cellStyle name="Normal 4 4 2 2 2 3 3 2 2 2" xfId="52859" xr:uid="{00000000-0005-0000-0000-0000B0910000}"/>
    <cellStyle name="Normal 4 4 2 2 2 3 3 2 3" xfId="39425" xr:uid="{00000000-0005-0000-0000-0000B1910000}"/>
    <cellStyle name="Normal 4 4 2 2 2 3 3 3" xfId="8035" xr:uid="{00000000-0005-0000-0000-0000B2910000}"/>
    <cellStyle name="Normal 4 4 2 2 2 3 3 3 2" xfId="21469" xr:uid="{00000000-0005-0000-0000-0000B3910000}"/>
    <cellStyle name="Normal 4 4 2 2 2 3 3 3 2 2" xfId="48381" xr:uid="{00000000-0005-0000-0000-0000B4910000}"/>
    <cellStyle name="Normal 4 4 2 2 2 3 3 3 3" xfId="34947" xr:uid="{00000000-0005-0000-0000-0000B5910000}"/>
    <cellStyle name="Normal 4 4 2 2 2 3 3 4" xfId="16990" xr:uid="{00000000-0005-0000-0000-0000B6910000}"/>
    <cellStyle name="Normal 4 4 2 2 2 3 3 4 2" xfId="43902" xr:uid="{00000000-0005-0000-0000-0000B7910000}"/>
    <cellStyle name="Normal 4 4 2 2 2 3 3 5" xfId="30468" xr:uid="{00000000-0005-0000-0000-0000B8910000}"/>
    <cellStyle name="Normal 4 4 2 2 2 3 4" xfId="10276" xr:uid="{00000000-0005-0000-0000-0000B9910000}"/>
    <cellStyle name="Normal 4 4 2 2 2 3 4 2" xfId="23710" xr:uid="{00000000-0005-0000-0000-0000BA910000}"/>
    <cellStyle name="Normal 4 4 2 2 2 3 4 2 2" xfId="50622" xr:uid="{00000000-0005-0000-0000-0000BB910000}"/>
    <cellStyle name="Normal 4 4 2 2 2 3 4 3" xfId="37188" xr:uid="{00000000-0005-0000-0000-0000BC910000}"/>
    <cellStyle name="Normal 4 4 2 2 2 3 5" xfId="5798" xr:uid="{00000000-0005-0000-0000-0000BD910000}"/>
    <cellStyle name="Normal 4 4 2 2 2 3 5 2" xfId="19232" xr:uid="{00000000-0005-0000-0000-0000BE910000}"/>
    <cellStyle name="Normal 4 4 2 2 2 3 5 2 2" xfId="46144" xr:uid="{00000000-0005-0000-0000-0000BF910000}"/>
    <cellStyle name="Normal 4 4 2 2 2 3 5 3" xfId="32710" xr:uid="{00000000-0005-0000-0000-0000C0910000}"/>
    <cellStyle name="Normal 4 4 2 2 2 3 6" xfId="14753" xr:uid="{00000000-0005-0000-0000-0000C1910000}"/>
    <cellStyle name="Normal 4 4 2 2 2 3 6 2" xfId="41665" xr:uid="{00000000-0005-0000-0000-0000C2910000}"/>
    <cellStyle name="Normal 4 4 2 2 2 3 7" xfId="28231" xr:uid="{00000000-0005-0000-0000-0000C3910000}"/>
    <cellStyle name="Normal 4 4 2 2 2 4" xfId="1542" xr:uid="{00000000-0005-0000-0000-0000C4910000}"/>
    <cellStyle name="Normal 4 4 2 2 2 4 2" xfId="2660" xr:uid="{00000000-0005-0000-0000-0000C5910000}"/>
    <cellStyle name="Normal 4 4 2 2 2 4 2 2" xfId="4897" xr:uid="{00000000-0005-0000-0000-0000C6910000}"/>
    <cellStyle name="Normal 4 4 2 2 2 4 2 2 2" xfId="13854" xr:uid="{00000000-0005-0000-0000-0000C7910000}"/>
    <cellStyle name="Normal 4 4 2 2 2 4 2 2 2 2" xfId="27288" xr:uid="{00000000-0005-0000-0000-0000C8910000}"/>
    <cellStyle name="Normal 4 4 2 2 2 4 2 2 2 2 2" xfId="54200" xr:uid="{00000000-0005-0000-0000-0000C9910000}"/>
    <cellStyle name="Normal 4 4 2 2 2 4 2 2 2 3" xfId="40766" xr:uid="{00000000-0005-0000-0000-0000CA910000}"/>
    <cellStyle name="Normal 4 4 2 2 2 4 2 2 3" xfId="9376" xr:uid="{00000000-0005-0000-0000-0000CB910000}"/>
    <cellStyle name="Normal 4 4 2 2 2 4 2 2 3 2" xfId="22810" xr:uid="{00000000-0005-0000-0000-0000CC910000}"/>
    <cellStyle name="Normal 4 4 2 2 2 4 2 2 3 2 2" xfId="49722" xr:uid="{00000000-0005-0000-0000-0000CD910000}"/>
    <cellStyle name="Normal 4 4 2 2 2 4 2 2 3 3" xfId="36288" xr:uid="{00000000-0005-0000-0000-0000CE910000}"/>
    <cellStyle name="Normal 4 4 2 2 2 4 2 2 4" xfId="18331" xr:uid="{00000000-0005-0000-0000-0000CF910000}"/>
    <cellStyle name="Normal 4 4 2 2 2 4 2 2 4 2" xfId="45243" xr:uid="{00000000-0005-0000-0000-0000D0910000}"/>
    <cellStyle name="Normal 4 4 2 2 2 4 2 2 5" xfId="31809" xr:uid="{00000000-0005-0000-0000-0000D1910000}"/>
    <cellStyle name="Normal 4 4 2 2 2 4 2 3" xfId="11617" xr:uid="{00000000-0005-0000-0000-0000D2910000}"/>
    <cellStyle name="Normal 4 4 2 2 2 4 2 3 2" xfId="25051" xr:uid="{00000000-0005-0000-0000-0000D3910000}"/>
    <cellStyle name="Normal 4 4 2 2 2 4 2 3 2 2" xfId="51963" xr:uid="{00000000-0005-0000-0000-0000D4910000}"/>
    <cellStyle name="Normal 4 4 2 2 2 4 2 3 3" xfId="38529" xr:uid="{00000000-0005-0000-0000-0000D5910000}"/>
    <cellStyle name="Normal 4 4 2 2 2 4 2 4" xfId="7139" xr:uid="{00000000-0005-0000-0000-0000D6910000}"/>
    <cellStyle name="Normal 4 4 2 2 2 4 2 4 2" xfId="20573" xr:uid="{00000000-0005-0000-0000-0000D7910000}"/>
    <cellStyle name="Normal 4 4 2 2 2 4 2 4 2 2" xfId="47485" xr:uid="{00000000-0005-0000-0000-0000D8910000}"/>
    <cellStyle name="Normal 4 4 2 2 2 4 2 4 3" xfId="34051" xr:uid="{00000000-0005-0000-0000-0000D9910000}"/>
    <cellStyle name="Normal 4 4 2 2 2 4 2 5" xfId="16094" xr:uid="{00000000-0005-0000-0000-0000DA910000}"/>
    <cellStyle name="Normal 4 4 2 2 2 4 2 5 2" xfId="43006" xr:uid="{00000000-0005-0000-0000-0000DB910000}"/>
    <cellStyle name="Normal 4 4 2 2 2 4 2 6" xfId="29572" xr:uid="{00000000-0005-0000-0000-0000DC910000}"/>
    <cellStyle name="Normal 4 4 2 2 2 4 3" xfId="3779" xr:uid="{00000000-0005-0000-0000-0000DD910000}"/>
    <cellStyle name="Normal 4 4 2 2 2 4 3 2" xfId="12736" xr:uid="{00000000-0005-0000-0000-0000DE910000}"/>
    <cellStyle name="Normal 4 4 2 2 2 4 3 2 2" xfId="26170" xr:uid="{00000000-0005-0000-0000-0000DF910000}"/>
    <cellStyle name="Normal 4 4 2 2 2 4 3 2 2 2" xfId="53082" xr:uid="{00000000-0005-0000-0000-0000E0910000}"/>
    <cellStyle name="Normal 4 4 2 2 2 4 3 2 3" xfId="39648" xr:uid="{00000000-0005-0000-0000-0000E1910000}"/>
    <cellStyle name="Normal 4 4 2 2 2 4 3 3" xfId="8258" xr:uid="{00000000-0005-0000-0000-0000E2910000}"/>
    <cellStyle name="Normal 4 4 2 2 2 4 3 3 2" xfId="21692" xr:uid="{00000000-0005-0000-0000-0000E3910000}"/>
    <cellStyle name="Normal 4 4 2 2 2 4 3 3 2 2" xfId="48604" xr:uid="{00000000-0005-0000-0000-0000E4910000}"/>
    <cellStyle name="Normal 4 4 2 2 2 4 3 3 3" xfId="35170" xr:uid="{00000000-0005-0000-0000-0000E5910000}"/>
    <cellStyle name="Normal 4 4 2 2 2 4 3 4" xfId="17213" xr:uid="{00000000-0005-0000-0000-0000E6910000}"/>
    <cellStyle name="Normal 4 4 2 2 2 4 3 4 2" xfId="44125" xr:uid="{00000000-0005-0000-0000-0000E7910000}"/>
    <cellStyle name="Normal 4 4 2 2 2 4 3 5" xfId="30691" xr:uid="{00000000-0005-0000-0000-0000E8910000}"/>
    <cellStyle name="Normal 4 4 2 2 2 4 4" xfId="10499" xr:uid="{00000000-0005-0000-0000-0000E9910000}"/>
    <cellStyle name="Normal 4 4 2 2 2 4 4 2" xfId="23933" xr:uid="{00000000-0005-0000-0000-0000EA910000}"/>
    <cellStyle name="Normal 4 4 2 2 2 4 4 2 2" xfId="50845" xr:uid="{00000000-0005-0000-0000-0000EB910000}"/>
    <cellStyle name="Normal 4 4 2 2 2 4 4 3" xfId="37411" xr:uid="{00000000-0005-0000-0000-0000EC910000}"/>
    <cellStyle name="Normal 4 4 2 2 2 4 5" xfId="6021" xr:uid="{00000000-0005-0000-0000-0000ED910000}"/>
    <cellStyle name="Normal 4 4 2 2 2 4 5 2" xfId="19455" xr:uid="{00000000-0005-0000-0000-0000EE910000}"/>
    <cellStyle name="Normal 4 4 2 2 2 4 5 2 2" xfId="46367" xr:uid="{00000000-0005-0000-0000-0000EF910000}"/>
    <cellStyle name="Normal 4 4 2 2 2 4 5 3" xfId="32933" xr:uid="{00000000-0005-0000-0000-0000F0910000}"/>
    <cellStyle name="Normal 4 4 2 2 2 4 6" xfId="14976" xr:uid="{00000000-0005-0000-0000-0000F1910000}"/>
    <cellStyle name="Normal 4 4 2 2 2 4 6 2" xfId="41888" xr:uid="{00000000-0005-0000-0000-0000F2910000}"/>
    <cellStyle name="Normal 4 4 2 2 2 4 7" xfId="28454" xr:uid="{00000000-0005-0000-0000-0000F3910000}"/>
    <cellStyle name="Normal 4 4 2 2 2 5" xfId="1990" xr:uid="{00000000-0005-0000-0000-0000F4910000}"/>
    <cellStyle name="Normal 4 4 2 2 2 5 2" xfId="4227" xr:uid="{00000000-0005-0000-0000-0000F5910000}"/>
    <cellStyle name="Normal 4 4 2 2 2 5 2 2" xfId="13184" xr:uid="{00000000-0005-0000-0000-0000F6910000}"/>
    <cellStyle name="Normal 4 4 2 2 2 5 2 2 2" xfId="26618" xr:uid="{00000000-0005-0000-0000-0000F7910000}"/>
    <cellStyle name="Normal 4 4 2 2 2 5 2 2 2 2" xfId="53530" xr:uid="{00000000-0005-0000-0000-0000F8910000}"/>
    <cellStyle name="Normal 4 4 2 2 2 5 2 2 3" xfId="40096" xr:uid="{00000000-0005-0000-0000-0000F9910000}"/>
    <cellStyle name="Normal 4 4 2 2 2 5 2 3" xfId="8706" xr:uid="{00000000-0005-0000-0000-0000FA910000}"/>
    <cellStyle name="Normal 4 4 2 2 2 5 2 3 2" xfId="22140" xr:uid="{00000000-0005-0000-0000-0000FB910000}"/>
    <cellStyle name="Normal 4 4 2 2 2 5 2 3 2 2" xfId="49052" xr:uid="{00000000-0005-0000-0000-0000FC910000}"/>
    <cellStyle name="Normal 4 4 2 2 2 5 2 3 3" xfId="35618" xr:uid="{00000000-0005-0000-0000-0000FD910000}"/>
    <cellStyle name="Normal 4 4 2 2 2 5 2 4" xfId="17661" xr:uid="{00000000-0005-0000-0000-0000FE910000}"/>
    <cellStyle name="Normal 4 4 2 2 2 5 2 4 2" xfId="44573" xr:uid="{00000000-0005-0000-0000-0000FF910000}"/>
    <cellStyle name="Normal 4 4 2 2 2 5 2 5" xfId="31139" xr:uid="{00000000-0005-0000-0000-000000920000}"/>
    <cellStyle name="Normal 4 4 2 2 2 5 3" xfId="10947" xr:uid="{00000000-0005-0000-0000-000001920000}"/>
    <cellStyle name="Normal 4 4 2 2 2 5 3 2" xfId="24381" xr:uid="{00000000-0005-0000-0000-000002920000}"/>
    <cellStyle name="Normal 4 4 2 2 2 5 3 2 2" xfId="51293" xr:uid="{00000000-0005-0000-0000-000003920000}"/>
    <cellStyle name="Normal 4 4 2 2 2 5 3 3" xfId="37859" xr:uid="{00000000-0005-0000-0000-000004920000}"/>
    <cellStyle name="Normal 4 4 2 2 2 5 4" xfId="6469" xr:uid="{00000000-0005-0000-0000-000005920000}"/>
    <cellStyle name="Normal 4 4 2 2 2 5 4 2" xfId="19903" xr:uid="{00000000-0005-0000-0000-000006920000}"/>
    <cellStyle name="Normal 4 4 2 2 2 5 4 2 2" xfId="46815" xr:uid="{00000000-0005-0000-0000-000007920000}"/>
    <cellStyle name="Normal 4 4 2 2 2 5 4 3" xfId="33381" xr:uid="{00000000-0005-0000-0000-000008920000}"/>
    <cellStyle name="Normal 4 4 2 2 2 5 5" xfId="15424" xr:uid="{00000000-0005-0000-0000-000009920000}"/>
    <cellStyle name="Normal 4 4 2 2 2 5 5 2" xfId="42336" xr:uid="{00000000-0005-0000-0000-00000A920000}"/>
    <cellStyle name="Normal 4 4 2 2 2 5 6" xfId="28902" xr:uid="{00000000-0005-0000-0000-00000B920000}"/>
    <cellStyle name="Normal 4 4 2 2 2 6" xfId="3109" xr:uid="{00000000-0005-0000-0000-00000C920000}"/>
    <cellStyle name="Normal 4 4 2 2 2 6 2" xfId="12066" xr:uid="{00000000-0005-0000-0000-00000D920000}"/>
    <cellStyle name="Normal 4 4 2 2 2 6 2 2" xfId="25500" xr:uid="{00000000-0005-0000-0000-00000E920000}"/>
    <cellStyle name="Normal 4 4 2 2 2 6 2 2 2" xfId="52412" xr:uid="{00000000-0005-0000-0000-00000F920000}"/>
    <cellStyle name="Normal 4 4 2 2 2 6 2 3" xfId="38978" xr:uid="{00000000-0005-0000-0000-000010920000}"/>
    <cellStyle name="Normal 4 4 2 2 2 6 3" xfId="7588" xr:uid="{00000000-0005-0000-0000-000011920000}"/>
    <cellStyle name="Normal 4 4 2 2 2 6 3 2" xfId="21022" xr:uid="{00000000-0005-0000-0000-000012920000}"/>
    <cellStyle name="Normal 4 4 2 2 2 6 3 2 2" xfId="47934" xr:uid="{00000000-0005-0000-0000-000013920000}"/>
    <cellStyle name="Normal 4 4 2 2 2 6 3 3" xfId="34500" xr:uid="{00000000-0005-0000-0000-000014920000}"/>
    <cellStyle name="Normal 4 4 2 2 2 6 4" xfId="16543" xr:uid="{00000000-0005-0000-0000-000015920000}"/>
    <cellStyle name="Normal 4 4 2 2 2 6 4 2" xfId="43455" xr:uid="{00000000-0005-0000-0000-000016920000}"/>
    <cellStyle name="Normal 4 4 2 2 2 6 5" xfId="30021" xr:uid="{00000000-0005-0000-0000-000017920000}"/>
    <cellStyle name="Normal 4 4 2 2 2 7" xfId="9829" xr:uid="{00000000-0005-0000-0000-000018920000}"/>
    <cellStyle name="Normal 4 4 2 2 2 7 2" xfId="23263" xr:uid="{00000000-0005-0000-0000-000019920000}"/>
    <cellStyle name="Normal 4 4 2 2 2 7 2 2" xfId="50175" xr:uid="{00000000-0005-0000-0000-00001A920000}"/>
    <cellStyle name="Normal 4 4 2 2 2 7 3" xfId="36741" xr:uid="{00000000-0005-0000-0000-00001B920000}"/>
    <cellStyle name="Normal 4 4 2 2 2 8" xfId="5351" xr:uid="{00000000-0005-0000-0000-00001C920000}"/>
    <cellStyle name="Normal 4 4 2 2 2 8 2" xfId="18785" xr:uid="{00000000-0005-0000-0000-00001D920000}"/>
    <cellStyle name="Normal 4 4 2 2 2 8 2 2" xfId="45697" xr:uid="{00000000-0005-0000-0000-00001E920000}"/>
    <cellStyle name="Normal 4 4 2 2 2 8 3" xfId="32263" xr:uid="{00000000-0005-0000-0000-00001F920000}"/>
    <cellStyle name="Normal 4 4 2 2 2 9" xfId="14306" xr:uid="{00000000-0005-0000-0000-000020920000}"/>
    <cellStyle name="Normal 4 4 2 2 2 9 2" xfId="41218" xr:uid="{00000000-0005-0000-0000-000021920000}"/>
    <cellStyle name="Normal 4 4 2 2 3" xfId="754" xr:uid="{00000000-0005-0000-0000-000022920000}"/>
    <cellStyle name="Normal 4 4 2 2 3 10" xfId="27712" xr:uid="{00000000-0005-0000-0000-000023920000}"/>
    <cellStyle name="Normal 4 4 2 2 3 2" xfId="1022" xr:uid="{00000000-0005-0000-0000-000024920000}"/>
    <cellStyle name="Normal 4 4 2 2 3 2 2" xfId="1693" xr:uid="{00000000-0005-0000-0000-000025920000}"/>
    <cellStyle name="Normal 4 4 2 2 3 2 2 2" xfId="2811" xr:uid="{00000000-0005-0000-0000-000026920000}"/>
    <cellStyle name="Normal 4 4 2 2 3 2 2 2 2" xfId="5048" xr:uid="{00000000-0005-0000-0000-000027920000}"/>
    <cellStyle name="Normal 4 4 2 2 3 2 2 2 2 2" xfId="14005" xr:uid="{00000000-0005-0000-0000-000028920000}"/>
    <cellStyle name="Normal 4 4 2 2 3 2 2 2 2 2 2" xfId="27439" xr:uid="{00000000-0005-0000-0000-000029920000}"/>
    <cellStyle name="Normal 4 4 2 2 3 2 2 2 2 2 2 2" xfId="54351" xr:uid="{00000000-0005-0000-0000-00002A920000}"/>
    <cellStyle name="Normal 4 4 2 2 3 2 2 2 2 2 3" xfId="40917" xr:uid="{00000000-0005-0000-0000-00002B920000}"/>
    <cellStyle name="Normal 4 4 2 2 3 2 2 2 2 3" xfId="9527" xr:uid="{00000000-0005-0000-0000-00002C920000}"/>
    <cellStyle name="Normal 4 4 2 2 3 2 2 2 2 3 2" xfId="22961" xr:uid="{00000000-0005-0000-0000-00002D920000}"/>
    <cellStyle name="Normal 4 4 2 2 3 2 2 2 2 3 2 2" xfId="49873" xr:uid="{00000000-0005-0000-0000-00002E920000}"/>
    <cellStyle name="Normal 4 4 2 2 3 2 2 2 2 3 3" xfId="36439" xr:uid="{00000000-0005-0000-0000-00002F920000}"/>
    <cellStyle name="Normal 4 4 2 2 3 2 2 2 2 4" xfId="18482" xr:uid="{00000000-0005-0000-0000-000030920000}"/>
    <cellStyle name="Normal 4 4 2 2 3 2 2 2 2 4 2" xfId="45394" xr:uid="{00000000-0005-0000-0000-000031920000}"/>
    <cellStyle name="Normal 4 4 2 2 3 2 2 2 2 5" xfId="31960" xr:uid="{00000000-0005-0000-0000-000032920000}"/>
    <cellStyle name="Normal 4 4 2 2 3 2 2 2 3" xfId="11768" xr:uid="{00000000-0005-0000-0000-000033920000}"/>
    <cellStyle name="Normal 4 4 2 2 3 2 2 2 3 2" xfId="25202" xr:uid="{00000000-0005-0000-0000-000034920000}"/>
    <cellStyle name="Normal 4 4 2 2 3 2 2 2 3 2 2" xfId="52114" xr:uid="{00000000-0005-0000-0000-000035920000}"/>
    <cellStyle name="Normal 4 4 2 2 3 2 2 2 3 3" xfId="38680" xr:uid="{00000000-0005-0000-0000-000036920000}"/>
    <cellStyle name="Normal 4 4 2 2 3 2 2 2 4" xfId="7290" xr:uid="{00000000-0005-0000-0000-000037920000}"/>
    <cellStyle name="Normal 4 4 2 2 3 2 2 2 4 2" xfId="20724" xr:uid="{00000000-0005-0000-0000-000038920000}"/>
    <cellStyle name="Normal 4 4 2 2 3 2 2 2 4 2 2" xfId="47636" xr:uid="{00000000-0005-0000-0000-000039920000}"/>
    <cellStyle name="Normal 4 4 2 2 3 2 2 2 4 3" xfId="34202" xr:uid="{00000000-0005-0000-0000-00003A920000}"/>
    <cellStyle name="Normal 4 4 2 2 3 2 2 2 5" xfId="16245" xr:uid="{00000000-0005-0000-0000-00003B920000}"/>
    <cellStyle name="Normal 4 4 2 2 3 2 2 2 5 2" xfId="43157" xr:uid="{00000000-0005-0000-0000-00003C920000}"/>
    <cellStyle name="Normal 4 4 2 2 3 2 2 2 6" xfId="29723" xr:uid="{00000000-0005-0000-0000-00003D920000}"/>
    <cellStyle name="Normal 4 4 2 2 3 2 2 3" xfId="3930" xr:uid="{00000000-0005-0000-0000-00003E920000}"/>
    <cellStyle name="Normal 4 4 2 2 3 2 2 3 2" xfId="12887" xr:uid="{00000000-0005-0000-0000-00003F920000}"/>
    <cellStyle name="Normal 4 4 2 2 3 2 2 3 2 2" xfId="26321" xr:uid="{00000000-0005-0000-0000-000040920000}"/>
    <cellStyle name="Normal 4 4 2 2 3 2 2 3 2 2 2" xfId="53233" xr:uid="{00000000-0005-0000-0000-000041920000}"/>
    <cellStyle name="Normal 4 4 2 2 3 2 2 3 2 3" xfId="39799" xr:uid="{00000000-0005-0000-0000-000042920000}"/>
    <cellStyle name="Normal 4 4 2 2 3 2 2 3 3" xfId="8409" xr:uid="{00000000-0005-0000-0000-000043920000}"/>
    <cellStyle name="Normal 4 4 2 2 3 2 2 3 3 2" xfId="21843" xr:uid="{00000000-0005-0000-0000-000044920000}"/>
    <cellStyle name="Normal 4 4 2 2 3 2 2 3 3 2 2" xfId="48755" xr:uid="{00000000-0005-0000-0000-000045920000}"/>
    <cellStyle name="Normal 4 4 2 2 3 2 2 3 3 3" xfId="35321" xr:uid="{00000000-0005-0000-0000-000046920000}"/>
    <cellStyle name="Normal 4 4 2 2 3 2 2 3 4" xfId="17364" xr:uid="{00000000-0005-0000-0000-000047920000}"/>
    <cellStyle name="Normal 4 4 2 2 3 2 2 3 4 2" xfId="44276" xr:uid="{00000000-0005-0000-0000-000048920000}"/>
    <cellStyle name="Normal 4 4 2 2 3 2 2 3 5" xfId="30842" xr:uid="{00000000-0005-0000-0000-000049920000}"/>
    <cellStyle name="Normal 4 4 2 2 3 2 2 4" xfId="10650" xr:uid="{00000000-0005-0000-0000-00004A920000}"/>
    <cellStyle name="Normal 4 4 2 2 3 2 2 4 2" xfId="24084" xr:uid="{00000000-0005-0000-0000-00004B920000}"/>
    <cellStyle name="Normal 4 4 2 2 3 2 2 4 2 2" xfId="50996" xr:uid="{00000000-0005-0000-0000-00004C920000}"/>
    <cellStyle name="Normal 4 4 2 2 3 2 2 4 3" xfId="37562" xr:uid="{00000000-0005-0000-0000-00004D920000}"/>
    <cellStyle name="Normal 4 4 2 2 3 2 2 5" xfId="6172" xr:uid="{00000000-0005-0000-0000-00004E920000}"/>
    <cellStyle name="Normal 4 4 2 2 3 2 2 5 2" xfId="19606" xr:uid="{00000000-0005-0000-0000-00004F920000}"/>
    <cellStyle name="Normal 4 4 2 2 3 2 2 5 2 2" xfId="46518" xr:uid="{00000000-0005-0000-0000-000050920000}"/>
    <cellStyle name="Normal 4 4 2 2 3 2 2 5 3" xfId="33084" xr:uid="{00000000-0005-0000-0000-000051920000}"/>
    <cellStyle name="Normal 4 4 2 2 3 2 2 6" xfId="15127" xr:uid="{00000000-0005-0000-0000-000052920000}"/>
    <cellStyle name="Normal 4 4 2 2 3 2 2 6 2" xfId="42039" xr:uid="{00000000-0005-0000-0000-000053920000}"/>
    <cellStyle name="Normal 4 4 2 2 3 2 2 7" xfId="28605" xr:uid="{00000000-0005-0000-0000-000054920000}"/>
    <cellStyle name="Normal 4 4 2 2 3 2 3" xfId="2141" xr:uid="{00000000-0005-0000-0000-000055920000}"/>
    <cellStyle name="Normal 4 4 2 2 3 2 3 2" xfId="4378" xr:uid="{00000000-0005-0000-0000-000056920000}"/>
    <cellStyle name="Normal 4 4 2 2 3 2 3 2 2" xfId="13335" xr:uid="{00000000-0005-0000-0000-000057920000}"/>
    <cellStyle name="Normal 4 4 2 2 3 2 3 2 2 2" xfId="26769" xr:uid="{00000000-0005-0000-0000-000058920000}"/>
    <cellStyle name="Normal 4 4 2 2 3 2 3 2 2 2 2" xfId="53681" xr:uid="{00000000-0005-0000-0000-000059920000}"/>
    <cellStyle name="Normal 4 4 2 2 3 2 3 2 2 3" xfId="40247" xr:uid="{00000000-0005-0000-0000-00005A920000}"/>
    <cellStyle name="Normal 4 4 2 2 3 2 3 2 3" xfId="8857" xr:uid="{00000000-0005-0000-0000-00005B920000}"/>
    <cellStyle name="Normal 4 4 2 2 3 2 3 2 3 2" xfId="22291" xr:uid="{00000000-0005-0000-0000-00005C920000}"/>
    <cellStyle name="Normal 4 4 2 2 3 2 3 2 3 2 2" xfId="49203" xr:uid="{00000000-0005-0000-0000-00005D920000}"/>
    <cellStyle name="Normal 4 4 2 2 3 2 3 2 3 3" xfId="35769" xr:uid="{00000000-0005-0000-0000-00005E920000}"/>
    <cellStyle name="Normal 4 4 2 2 3 2 3 2 4" xfId="17812" xr:uid="{00000000-0005-0000-0000-00005F920000}"/>
    <cellStyle name="Normal 4 4 2 2 3 2 3 2 4 2" xfId="44724" xr:uid="{00000000-0005-0000-0000-000060920000}"/>
    <cellStyle name="Normal 4 4 2 2 3 2 3 2 5" xfId="31290" xr:uid="{00000000-0005-0000-0000-000061920000}"/>
    <cellStyle name="Normal 4 4 2 2 3 2 3 3" xfId="11098" xr:uid="{00000000-0005-0000-0000-000062920000}"/>
    <cellStyle name="Normal 4 4 2 2 3 2 3 3 2" xfId="24532" xr:uid="{00000000-0005-0000-0000-000063920000}"/>
    <cellStyle name="Normal 4 4 2 2 3 2 3 3 2 2" xfId="51444" xr:uid="{00000000-0005-0000-0000-000064920000}"/>
    <cellStyle name="Normal 4 4 2 2 3 2 3 3 3" xfId="38010" xr:uid="{00000000-0005-0000-0000-000065920000}"/>
    <cellStyle name="Normal 4 4 2 2 3 2 3 4" xfId="6620" xr:uid="{00000000-0005-0000-0000-000066920000}"/>
    <cellStyle name="Normal 4 4 2 2 3 2 3 4 2" xfId="20054" xr:uid="{00000000-0005-0000-0000-000067920000}"/>
    <cellStyle name="Normal 4 4 2 2 3 2 3 4 2 2" xfId="46966" xr:uid="{00000000-0005-0000-0000-000068920000}"/>
    <cellStyle name="Normal 4 4 2 2 3 2 3 4 3" xfId="33532" xr:uid="{00000000-0005-0000-0000-000069920000}"/>
    <cellStyle name="Normal 4 4 2 2 3 2 3 5" xfId="15575" xr:uid="{00000000-0005-0000-0000-00006A920000}"/>
    <cellStyle name="Normal 4 4 2 2 3 2 3 5 2" xfId="42487" xr:uid="{00000000-0005-0000-0000-00006B920000}"/>
    <cellStyle name="Normal 4 4 2 2 3 2 3 6" xfId="29053" xr:uid="{00000000-0005-0000-0000-00006C920000}"/>
    <cellStyle name="Normal 4 4 2 2 3 2 4" xfId="3260" xr:uid="{00000000-0005-0000-0000-00006D920000}"/>
    <cellStyle name="Normal 4 4 2 2 3 2 4 2" xfId="12217" xr:uid="{00000000-0005-0000-0000-00006E920000}"/>
    <cellStyle name="Normal 4 4 2 2 3 2 4 2 2" xfId="25651" xr:uid="{00000000-0005-0000-0000-00006F920000}"/>
    <cellStyle name="Normal 4 4 2 2 3 2 4 2 2 2" xfId="52563" xr:uid="{00000000-0005-0000-0000-000070920000}"/>
    <cellStyle name="Normal 4 4 2 2 3 2 4 2 3" xfId="39129" xr:uid="{00000000-0005-0000-0000-000071920000}"/>
    <cellStyle name="Normal 4 4 2 2 3 2 4 3" xfId="7739" xr:uid="{00000000-0005-0000-0000-000072920000}"/>
    <cellStyle name="Normal 4 4 2 2 3 2 4 3 2" xfId="21173" xr:uid="{00000000-0005-0000-0000-000073920000}"/>
    <cellStyle name="Normal 4 4 2 2 3 2 4 3 2 2" xfId="48085" xr:uid="{00000000-0005-0000-0000-000074920000}"/>
    <cellStyle name="Normal 4 4 2 2 3 2 4 3 3" xfId="34651" xr:uid="{00000000-0005-0000-0000-000075920000}"/>
    <cellStyle name="Normal 4 4 2 2 3 2 4 4" xfId="16694" xr:uid="{00000000-0005-0000-0000-000076920000}"/>
    <cellStyle name="Normal 4 4 2 2 3 2 4 4 2" xfId="43606" xr:uid="{00000000-0005-0000-0000-000077920000}"/>
    <cellStyle name="Normal 4 4 2 2 3 2 4 5" xfId="30172" xr:uid="{00000000-0005-0000-0000-000078920000}"/>
    <cellStyle name="Normal 4 4 2 2 3 2 5" xfId="9980" xr:uid="{00000000-0005-0000-0000-000079920000}"/>
    <cellStyle name="Normal 4 4 2 2 3 2 5 2" xfId="23414" xr:uid="{00000000-0005-0000-0000-00007A920000}"/>
    <cellStyle name="Normal 4 4 2 2 3 2 5 2 2" xfId="50326" xr:uid="{00000000-0005-0000-0000-00007B920000}"/>
    <cellStyle name="Normal 4 4 2 2 3 2 5 3" xfId="36892" xr:uid="{00000000-0005-0000-0000-00007C920000}"/>
    <cellStyle name="Normal 4 4 2 2 3 2 6" xfId="5502" xr:uid="{00000000-0005-0000-0000-00007D920000}"/>
    <cellStyle name="Normal 4 4 2 2 3 2 6 2" xfId="18936" xr:uid="{00000000-0005-0000-0000-00007E920000}"/>
    <cellStyle name="Normal 4 4 2 2 3 2 6 2 2" xfId="45848" xr:uid="{00000000-0005-0000-0000-00007F920000}"/>
    <cellStyle name="Normal 4 4 2 2 3 2 6 3" xfId="32414" xr:uid="{00000000-0005-0000-0000-000080920000}"/>
    <cellStyle name="Normal 4 4 2 2 3 2 7" xfId="14457" xr:uid="{00000000-0005-0000-0000-000081920000}"/>
    <cellStyle name="Normal 4 4 2 2 3 2 7 2" xfId="41369" xr:uid="{00000000-0005-0000-0000-000082920000}"/>
    <cellStyle name="Normal 4 4 2 2 3 2 8" xfId="27935" xr:uid="{00000000-0005-0000-0000-000083920000}"/>
    <cellStyle name="Normal 4 4 2 2 3 3" xfId="1247" xr:uid="{00000000-0005-0000-0000-000084920000}"/>
    <cellStyle name="Normal 4 4 2 2 3 3 2" xfId="2365" xr:uid="{00000000-0005-0000-0000-000085920000}"/>
    <cellStyle name="Normal 4 4 2 2 3 3 2 2" xfId="4602" xr:uid="{00000000-0005-0000-0000-000086920000}"/>
    <cellStyle name="Normal 4 4 2 2 3 3 2 2 2" xfId="13559" xr:uid="{00000000-0005-0000-0000-000087920000}"/>
    <cellStyle name="Normal 4 4 2 2 3 3 2 2 2 2" xfId="26993" xr:uid="{00000000-0005-0000-0000-000088920000}"/>
    <cellStyle name="Normal 4 4 2 2 3 3 2 2 2 2 2" xfId="53905" xr:uid="{00000000-0005-0000-0000-000089920000}"/>
    <cellStyle name="Normal 4 4 2 2 3 3 2 2 2 3" xfId="40471" xr:uid="{00000000-0005-0000-0000-00008A920000}"/>
    <cellStyle name="Normal 4 4 2 2 3 3 2 2 3" xfId="9081" xr:uid="{00000000-0005-0000-0000-00008B920000}"/>
    <cellStyle name="Normal 4 4 2 2 3 3 2 2 3 2" xfId="22515" xr:uid="{00000000-0005-0000-0000-00008C920000}"/>
    <cellStyle name="Normal 4 4 2 2 3 3 2 2 3 2 2" xfId="49427" xr:uid="{00000000-0005-0000-0000-00008D920000}"/>
    <cellStyle name="Normal 4 4 2 2 3 3 2 2 3 3" xfId="35993" xr:uid="{00000000-0005-0000-0000-00008E920000}"/>
    <cellStyle name="Normal 4 4 2 2 3 3 2 2 4" xfId="18036" xr:uid="{00000000-0005-0000-0000-00008F920000}"/>
    <cellStyle name="Normal 4 4 2 2 3 3 2 2 4 2" xfId="44948" xr:uid="{00000000-0005-0000-0000-000090920000}"/>
    <cellStyle name="Normal 4 4 2 2 3 3 2 2 5" xfId="31514" xr:uid="{00000000-0005-0000-0000-000091920000}"/>
    <cellStyle name="Normal 4 4 2 2 3 3 2 3" xfId="11322" xr:uid="{00000000-0005-0000-0000-000092920000}"/>
    <cellStyle name="Normal 4 4 2 2 3 3 2 3 2" xfId="24756" xr:uid="{00000000-0005-0000-0000-000093920000}"/>
    <cellStyle name="Normal 4 4 2 2 3 3 2 3 2 2" xfId="51668" xr:uid="{00000000-0005-0000-0000-000094920000}"/>
    <cellStyle name="Normal 4 4 2 2 3 3 2 3 3" xfId="38234" xr:uid="{00000000-0005-0000-0000-000095920000}"/>
    <cellStyle name="Normal 4 4 2 2 3 3 2 4" xfId="6844" xr:uid="{00000000-0005-0000-0000-000096920000}"/>
    <cellStyle name="Normal 4 4 2 2 3 3 2 4 2" xfId="20278" xr:uid="{00000000-0005-0000-0000-000097920000}"/>
    <cellStyle name="Normal 4 4 2 2 3 3 2 4 2 2" xfId="47190" xr:uid="{00000000-0005-0000-0000-000098920000}"/>
    <cellStyle name="Normal 4 4 2 2 3 3 2 4 3" xfId="33756" xr:uid="{00000000-0005-0000-0000-000099920000}"/>
    <cellStyle name="Normal 4 4 2 2 3 3 2 5" xfId="15799" xr:uid="{00000000-0005-0000-0000-00009A920000}"/>
    <cellStyle name="Normal 4 4 2 2 3 3 2 5 2" xfId="42711" xr:uid="{00000000-0005-0000-0000-00009B920000}"/>
    <cellStyle name="Normal 4 4 2 2 3 3 2 6" xfId="29277" xr:uid="{00000000-0005-0000-0000-00009C920000}"/>
    <cellStyle name="Normal 4 4 2 2 3 3 3" xfId="3484" xr:uid="{00000000-0005-0000-0000-00009D920000}"/>
    <cellStyle name="Normal 4 4 2 2 3 3 3 2" xfId="12441" xr:uid="{00000000-0005-0000-0000-00009E920000}"/>
    <cellStyle name="Normal 4 4 2 2 3 3 3 2 2" xfId="25875" xr:uid="{00000000-0005-0000-0000-00009F920000}"/>
    <cellStyle name="Normal 4 4 2 2 3 3 3 2 2 2" xfId="52787" xr:uid="{00000000-0005-0000-0000-0000A0920000}"/>
    <cellStyle name="Normal 4 4 2 2 3 3 3 2 3" xfId="39353" xr:uid="{00000000-0005-0000-0000-0000A1920000}"/>
    <cellStyle name="Normal 4 4 2 2 3 3 3 3" xfId="7963" xr:uid="{00000000-0005-0000-0000-0000A2920000}"/>
    <cellStyle name="Normal 4 4 2 2 3 3 3 3 2" xfId="21397" xr:uid="{00000000-0005-0000-0000-0000A3920000}"/>
    <cellStyle name="Normal 4 4 2 2 3 3 3 3 2 2" xfId="48309" xr:uid="{00000000-0005-0000-0000-0000A4920000}"/>
    <cellStyle name="Normal 4 4 2 2 3 3 3 3 3" xfId="34875" xr:uid="{00000000-0005-0000-0000-0000A5920000}"/>
    <cellStyle name="Normal 4 4 2 2 3 3 3 4" xfId="16918" xr:uid="{00000000-0005-0000-0000-0000A6920000}"/>
    <cellStyle name="Normal 4 4 2 2 3 3 3 4 2" xfId="43830" xr:uid="{00000000-0005-0000-0000-0000A7920000}"/>
    <cellStyle name="Normal 4 4 2 2 3 3 3 5" xfId="30396" xr:uid="{00000000-0005-0000-0000-0000A8920000}"/>
    <cellStyle name="Normal 4 4 2 2 3 3 4" xfId="10204" xr:uid="{00000000-0005-0000-0000-0000A9920000}"/>
    <cellStyle name="Normal 4 4 2 2 3 3 4 2" xfId="23638" xr:uid="{00000000-0005-0000-0000-0000AA920000}"/>
    <cellStyle name="Normal 4 4 2 2 3 3 4 2 2" xfId="50550" xr:uid="{00000000-0005-0000-0000-0000AB920000}"/>
    <cellStyle name="Normal 4 4 2 2 3 3 4 3" xfId="37116" xr:uid="{00000000-0005-0000-0000-0000AC920000}"/>
    <cellStyle name="Normal 4 4 2 2 3 3 5" xfId="5726" xr:uid="{00000000-0005-0000-0000-0000AD920000}"/>
    <cellStyle name="Normal 4 4 2 2 3 3 5 2" xfId="19160" xr:uid="{00000000-0005-0000-0000-0000AE920000}"/>
    <cellStyle name="Normal 4 4 2 2 3 3 5 2 2" xfId="46072" xr:uid="{00000000-0005-0000-0000-0000AF920000}"/>
    <cellStyle name="Normal 4 4 2 2 3 3 5 3" xfId="32638" xr:uid="{00000000-0005-0000-0000-0000B0920000}"/>
    <cellStyle name="Normal 4 4 2 2 3 3 6" xfId="14681" xr:uid="{00000000-0005-0000-0000-0000B1920000}"/>
    <cellStyle name="Normal 4 4 2 2 3 3 6 2" xfId="41593" xr:uid="{00000000-0005-0000-0000-0000B2920000}"/>
    <cellStyle name="Normal 4 4 2 2 3 3 7" xfId="28159" xr:uid="{00000000-0005-0000-0000-0000B3920000}"/>
    <cellStyle name="Normal 4 4 2 2 3 4" xfId="1470" xr:uid="{00000000-0005-0000-0000-0000B4920000}"/>
    <cellStyle name="Normal 4 4 2 2 3 4 2" xfId="2588" xr:uid="{00000000-0005-0000-0000-0000B5920000}"/>
    <cellStyle name="Normal 4 4 2 2 3 4 2 2" xfId="4825" xr:uid="{00000000-0005-0000-0000-0000B6920000}"/>
    <cellStyle name="Normal 4 4 2 2 3 4 2 2 2" xfId="13782" xr:uid="{00000000-0005-0000-0000-0000B7920000}"/>
    <cellStyle name="Normal 4 4 2 2 3 4 2 2 2 2" xfId="27216" xr:uid="{00000000-0005-0000-0000-0000B8920000}"/>
    <cellStyle name="Normal 4 4 2 2 3 4 2 2 2 2 2" xfId="54128" xr:uid="{00000000-0005-0000-0000-0000B9920000}"/>
    <cellStyle name="Normal 4 4 2 2 3 4 2 2 2 3" xfId="40694" xr:uid="{00000000-0005-0000-0000-0000BA920000}"/>
    <cellStyle name="Normal 4 4 2 2 3 4 2 2 3" xfId="9304" xr:uid="{00000000-0005-0000-0000-0000BB920000}"/>
    <cellStyle name="Normal 4 4 2 2 3 4 2 2 3 2" xfId="22738" xr:uid="{00000000-0005-0000-0000-0000BC920000}"/>
    <cellStyle name="Normal 4 4 2 2 3 4 2 2 3 2 2" xfId="49650" xr:uid="{00000000-0005-0000-0000-0000BD920000}"/>
    <cellStyle name="Normal 4 4 2 2 3 4 2 2 3 3" xfId="36216" xr:uid="{00000000-0005-0000-0000-0000BE920000}"/>
    <cellStyle name="Normal 4 4 2 2 3 4 2 2 4" xfId="18259" xr:uid="{00000000-0005-0000-0000-0000BF920000}"/>
    <cellStyle name="Normal 4 4 2 2 3 4 2 2 4 2" xfId="45171" xr:uid="{00000000-0005-0000-0000-0000C0920000}"/>
    <cellStyle name="Normal 4 4 2 2 3 4 2 2 5" xfId="31737" xr:uid="{00000000-0005-0000-0000-0000C1920000}"/>
    <cellStyle name="Normal 4 4 2 2 3 4 2 3" xfId="11545" xr:uid="{00000000-0005-0000-0000-0000C2920000}"/>
    <cellStyle name="Normal 4 4 2 2 3 4 2 3 2" xfId="24979" xr:uid="{00000000-0005-0000-0000-0000C3920000}"/>
    <cellStyle name="Normal 4 4 2 2 3 4 2 3 2 2" xfId="51891" xr:uid="{00000000-0005-0000-0000-0000C4920000}"/>
    <cellStyle name="Normal 4 4 2 2 3 4 2 3 3" xfId="38457" xr:uid="{00000000-0005-0000-0000-0000C5920000}"/>
    <cellStyle name="Normal 4 4 2 2 3 4 2 4" xfId="7067" xr:uid="{00000000-0005-0000-0000-0000C6920000}"/>
    <cellStyle name="Normal 4 4 2 2 3 4 2 4 2" xfId="20501" xr:uid="{00000000-0005-0000-0000-0000C7920000}"/>
    <cellStyle name="Normal 4 4 2 2 3 4 2 4 2 2" xfId="47413" xr:uid="{00000000-0005-0000-0000-0000C8920000}"/>
    <cellStyle name="Normal 4 4 2 2 3 4 2 4 3" xfId="33979" xr:uid="{00000000-0005-0000-0000-0000C9920000}"/>
    <cellStyle name="Normal 4 4 2 2 3 4 2 5" xfId="16022" xr:uid="{00000000-0005-0000-0000-0000CA920000}"/>
    <cellStyle name="Normal 4 4 2 2 3 4 2 5 2" xfId="42934" xr:uid="{00000000-0005-0000-0000-0000CB920000}"/>
    <cellStyle name="Normal 4 4 2 2 3 4 2 6" xfId="29500" xr:uid="{00000000-0005-0000-0000-0000CC920000}"/>
    <cellStyle name="Normal 4 4 2 2 3 4 3" xfId="3707" xr:uid="{00000000-0005-0000-0000-0000CD920000}"/>
    <cellStyle name="Normal 4 4 2 2 3 4 3 2" xfId="12664" xr:uid="{00000000-0005-0000-0000-0000CE920000}"/>
    <cellStyle name="Normal 4 4 2 2 3 4 3 2 2" xfId="26098" xr:uid="{00000000-0005-0000-0000-0000CF920000}"/>
    <cellStyle name="Normal 4 4 2 2 3 4 3 2 2 2" xfId="53010" xr:uid="{00000000-0005-0000-0000-0000D0920000}"/>
    <cellStyle name="Normal 4 4 2 2 3 4 3 2 3" xfId="39576" xr:uid="{00000000-0005-0000-0000-0000D1920000}"/>
    <cellStyle name="Normal 4 4 2 2 3 4 3 3" xfId="8186" xr:uid="{00000000-0005-0000-0000-0000D2920000}"/>
    <cellStyle name="Normal 4 4 2 2 3 4 3 3 2" xfId="21620" xr:uid="{00000000-0005-0000-0000-0000D3920000}"/>
    <cellStyle name="Normal 4 4 2 2 3 4 3 3 2 2" xfId="48532" xr:uid="{00000000-0005-0000-0000-0000D4920000}"/>
    <cellStyle name="Normal 4 4 2 2 3 4 3 3 3" xfId="35098" xr:uid="{00000000-0005-0000-0000-0000D5920000}"/>
    <cellStyle name="Normal 4 4 2 2 3 4 3 4" xfId="17141" xr:uid="{00000000-0005-0000-0000-0000D6920000}"/>
    <cellStyle name="Normal 4 4 2 2 3 4 3 4 2" xfId="44053" xr:uid="{00000000-0005-0000-0000-0000D7920000}"/>
    <cellStyle name="Normal 4 4 2 2 3 4 3 5" xfId="30619" xr:uid="{00000000-0005-0000-0000-0000D8920000}"/>
    <cellStyle name="Normal 4 4 2 2 3 4 4" xfId="10427" xr:uid="{00000000-0005-0000-0000-0000D9920000}"/>
    <cellStyle name="Normal 4 4 2 2 3 4 4 2" xfId="23861" xr:uid="{00000000-0005-0000-0000-0000DA920000}"/>
    <cellStyle name="Normal 4 4 2 2 3 4 4 2 2" xfId="50773" xr:uid="{00000000-0005-0000-0000-0000DB920000}"/>
    <cellStyle name="Normal 4 4 2 2 3 4 4 3" xfId="37339" xr:uid="{00000000-0005-0000-0000-0000DC920000}"/>
    <cellStyle name="Normal 4 4 2 2 3 4 5" xfId="5949" xr:uid="{00000000-0005-0000-0000-0000DD920000}"/>
    <cellStyle name="Normal 4 4 2 2 3 4 5 2" xfId="19383" xr:uid="{00000000-0005-0000-0000-0000DE920000}"/>
    <cellStyle name="Normal 4 4 2 2 3 4 5 2 2" xfId="46295" xr:uid="{00000000-0005-0000-0000-0000DF920000}"/>
    <cellStyle name="Normal 4 4 2 2 3 4 5 3" xfId="32861" xr:uid="{00000000-0005-0000-0000-0000E0920000}"/>
    <cellStyle name="Normal 4 4 2 2 3 4 6" xfId="14904" xr:uid="{00000000-0005-0000-0000-0000E1920000}"/>
    <cellStyle name="Normal 4 4 2 2 3 4 6 2" xfId="41816" xr:uid="{00000000-0005-0000-0000-0000E2920000}"/>
    <cellStyle name="Normal 4 4 2 2 3 4 7" xfId="28382" xr:uid="{00000000-0005-0000-0000-0000E3920000}"/>
    <cellStyle name="Normal 4 4 2 2 3 5" xfId="1918" xr:uid="{00000000-0005-0000-0000-0000E4920000}"/>
    <cellStyle name="Normal 4 4 2 2 3 5 2" xfId="4155" xr:uid="{00000000-0005-0000-0000-0000E5920000}"/>
    <cellStyle name="Normal 4 4 2 2 3 5 2 2" xfId="13112" xr:uid="{00000000-0005-0000-0000-0000E6920000}"/>
    <cellStyle name="Normal 4 4 2 2 3 5 2 2 2" xfId="26546" xr:uid="{00000000-0005-0000-0000-0000E7920000}"/>
    <cellStyle name="Normal 4 4 2 2 3 5 2 2 2 2" xfId="53458" xr:uid="{00000000-0005-0000-0000-0000E8920000}"/>
    <cellStyle name="Normal 4 4 2 2 3 5 2 2 3" xfId="40024" xr:uid="{00000000-0005-0000-0000-0000E9920000}"/>
    <cellStyle name="Normal 4 4 2 2 3 5 2 3" xfId="8634" xr:uid="{00000000-0005-0000-0000-0000EA920000}"/>
    <cellStyle name="Normal 4 4 2 2 3 5 2 3 2" xfId="22068" xr:uid="{00000000-0005-0000-0000-0000EB920000}"/>
    <cellStyle name="Normal 4 4 2 2 3 5 2 3 2 2" xfId="48980" xr:uid="{00000000-0005-0000-0000-0000EC920000}"/>
    <cellStyle name="Normal 4 4 2 2 3 5 2 3 3" xfId="35546" xr:uid="{00000000-0005-0000-0000-0000ED920000}"/>
    <cellStyle name="Normal 4 4 2 2 3 5 2 4" xfId="17589" xr:uid="{00000000-0005-0000-0000-0000EE920000}"/>
    <cellStyle name="Normal 4 4 2 2 3 5 2 4 2" xfId="44501" xr:uid="{00000000-0005-0000-0000-0000EF920000}"/>
    <cellStyle name="Normal 4 4 2 2 3 5 2 5" xfId="31067" xr:uid="{00000000-0005-0000-0000-0000F0920000}"/>
    <cellStyle name="Normal 4 4 2 2 3 5 3" xfId="10875" xr:uid="{00000000-0005-0000-0000-0000F1920000}"/>
    <cellStyle name="Normal 4 4 2 2 3 5 3 2" xfId="24309" xr:uid="{00000000-0005-0000-0000-0000F2920000}"/>
    <cellStyle name="Normal 4 4 2 2 3 5 3 2 2" xfId="51221" xr:uid="{00000000-0005-0000-0000-0000F3920000}"/>
    <cellStyle name="Normal 4 4 2 2 3 5 3 3" xfId="37787" xr:uid="{00000000-0005-0000-0000-0000F4920000}"/>
    <cellStyle name="Normal 4 4 2 2 3 5 4" xfId="6397" xr:uid="{00000000-0005-0000-0000-0000F5920000}"/>
    <cellStyle name="Normal 4 4 2 2 3 5 4 2" xfId="19831" xr:uid="{00000000-0005-0000-0000-0000F6920000}"/>
    <cellStyle name="Normal 4 4 2 2 3 5 4 2 2" xfId="46743" xr:uid="{00000000-0005-0000-0000-0000F7920000}"/>
    <cellStyle name="Normal 4 4 2 2 3 5 4 3" xfId="33309" xr:uid="{00000000-0005-0000-0000-0000F8920000}"/>
    <cellStyle name="Normal 4 4 2 2 3 5 5" xfId="15352" xr:uid="{00000000-0005-0000-0000-0000F9920000}"/>
    <cellStyle name="Normal 4 4 2 2 3 5 5 2" xfId="42264" xr:uid="{00000000-0005-0000-0000-0000FA920000}"/>
    <cellStyle name="Normal 4 4 2 2 3 5 6" xfId="28830" xr:uid="{00000000-0005-0000-0000-0000FB920000}"/>
    <cellStyle name="Normal 4 4 2 2 3 6" xfId="3037" xr:uid="{00000000-0005-0000-0000-0000FC920000}"/>
    <cellStyle name="Normal 4 4 2 2 3 6 2" xfId="11994" xr:uid="{00000000-0005-0000-0000-0000FD920000}"/>
    <cellStyle name="Normal 4 4 2 2 3 6 2 2" xfId="25428" xr:uid="{00000000-0005-0000-0000-0000FE920000}"/>
    <cellStyle name="Normal 4 4 2 2 3 6 2 2 2" xfId="52340" xr:uid="{00000000-0005-0000-0000-0000FF920000}"/>
    <cellStyle name="Normal 4 4 2 2 3 6 2 3" xfId="38906" xr:uid="{00000000-0005-0000-0000-000000930000}"/>
    <cellStyle name="Normal 4 4 2 2 3 6 3" xfId="7516" xr:uid="{00000000-0005-0000-0000-000001930000}"/>
    <cellStyle name="Normal 4 4 2 2 3 6 3 2" xfId="20950" xr:uid="{00000000-0005-0000-0000-000002930000}"/>
    <cellStyle name="Normal 4 4 2 2 3 6 3 2 2" xfId="47862" xr:uid="{00000000-0005-0000-0000-000003930000}"/>
    <cellStyle name="Normal 4 4 2 2 3 6 3 3" xfId="34428" xr:uid="{00000000-0005-0000-0000-000004930000}"/>
    <cellStyle name="Normal 4 4 2 2 3 6 4" xfId="16471" xr:uid="{00000000-0005-0000-0000-000005930000}"/>
    <cellStyle name="Normal 4 4 2 2 3 6 4 2" xfId="43383" xr:uid="{00000000-0005-0000-0000-000006930000}"/>
    <cellStyle name="Normal 4 4 2 2 3 6 5" xfId="29949" xr:uid="{00000000-0005-0000-0000-000007930000}"/>
    <cellStyle name="Normal 4 4 2 2 3 7" xfId="9757" xr:uid="{00000000-0005-0000-0000-000008930000}"/>
    <cellStyle name="Normal 4 4 2 2 3 7 2" xfId="23191" xr:uid="{00000000-0005-0000-0000-000009930000}"/>
    <cellStyle name="Normal 4 4 2 2 3 7 2 2" xfId="50103" xr:uid="{00000000-0005-0000-0000-00000A930000}"/>
    <cellStyle name="Normal 4 4 2 2 3 7 3" xfId="36669" xr:uid="{00000000-0005-0000-0000-00000B930000}"/>
    <cellStyle name="Normal 4 4 2 2 3 8" xfId="5279" xr:uid="{00000000-0005-0000-0000-00000C930000}"/>
    <cellStyle name="Normal 4 4 2 2 3 8 2" xfId="18713" xr:uid="{00000000-0005-0000-0000-00000D930000}"/>
    <cellStyle name="Normal 4 4 2 2 3 8 2 2" xfId="45625" xr:uid="{00000000-0005-0000-0000-00000E930000}"/>
    <cellStyle name="Normal 4 4 2 2 3 8 3" xfId="32191" xr:uid="{00000000-0005-0000-0000-00000F930000}"/>
    <cellStyle name="Normal 4 4 2 2 3 9" xfId="14234" xr:uid="{00000000-0005-0000-0000-000010930000}"/>
    <cellStyle name="Normal 4 4 2 2 3 9 2" xfId="41146" xr:uid="{00000000-0005-0000-0000-000011930000}"/>
    <cellStyle name="Normal 4 4 2 2 4" xfId="950" xr:uid="{00000000-0005-0000-0000-000012930000}"/>
    <cellStyle name="Normal 4 4 2 2 4 2" xfId="1621" xr:uid="{00000000-0005-0000-0000-000013930000}"/>
    <cellStyle name="Normal 4 4 2 2 4 2 2" xfId="2739" xr:uid="{00000000-0005-0000-0000-000014930000}"/>
    <cellStyle name="Normal 4 4 2 2 4 2 2 2" xfId="4976" xr:uid="{00000000-0005-0000-0000-000015930000}"/>
    <cellStyle name="Normal 4 4 2 2 4 2 2 2 2" xfId="13933" xr:uid="{00000000-0005-0000-0000-000016930000}"/>
    <cellStyle name="Normal 4 4 2 2 4 2 2 2 2 2" xfId="27367" xr:uid="{00000000-0005-0000-0000-000017930000}"/>
    <cellStyle name="Normal 4 4 2 2 4 2 2 2 2 2 2" xfId="54279" xr:uid="{00000000-0005-0000-0000-000018930000}"/>
    <cellStyle name="Normal 4 4 2 2 4 2 2 2 2 3" xfId="40845" xr:uid="{00000000-0005-0000-0000-000019930000}"/>
    <cellStyle name="Normal 4 4 2 2 4 2 2 2 3" xfId="9455" xr:uid="{00000000-0005-0000-0000-00001A930000}"/>
    <cellStyle name="Normal 4 4 2 2 4 2 2 2 3 2" xfId="22889" xr:uid="{00000000-0005-0000-0000-00001B930000}"/>
    <cellStyle name="Normal 4 4 2 2 4 2 2 2 3 2 2" xfId="49801" xr:uid="{00000000-0005-0000-0000-00001C930000}"/>
    <cellStyle name="Normal 4 4 2 2 4 2 2 2 3 3" xfId="36367" xr:uid="{00000000-0005-0000-0000-00001D930000}"/>
    <cellStyle name="Normal 4 4 2 2 4 2 2 2 4" xfId="18410" xr:uid="{00000000-0005-0000-0000-00001E930000}"/>
    <cellStyle name="Normal 4 4 2 2 4 2 2 2 4 2" xfId="45322" xr:uid="{00000000-0005-0000-0000-00001F930000}"/>
    <cellStyle name="Normal 4 4 2 2 4 2 2 2 5" xfId="31888" xr:uid="{00000000-0005-0000-0000-000020930000}"/>
    <cellStyle name="Normal 4 4 2 2 4 2 2 3" xfId="11696" xr:uid="{00000000-0005-0000-0000-000021930000}"/>
    <cellStyle name="Normal 4 4 2 2 4 2 2 3 2" xfId="25130" xr:uid="{00000000-0005-0000-0000-000022930000}"/>
    <cellStyle name="Normal 4 4 2 2 4 2 2 3 2 2" xfId="52042" xr:uid="{00000000-0005-0000-0000-000023930000}"/>
    <cellStyle name="Normal 4 4 2 2 4 2 2 3 3" xfId="38608" xr:uid="{00000000-0005-0000-0000-000024930000}"/>
    <cellStyle name="Normal 4 4 2 2 4 2 2 4" xfId="7218" xr:uid="{00000000-0005-0000-0000-000025930000}"/>
    <cellStyle name="Normal 4 4 2 2 4 2 2 4 2" xfId="20652" xr:uid="{00000000-0005-0000-0000-000026930000}"/>
    <cellStyle name="Normal 4 4 2 2 4 2 2 4 2 2" xfId="47564" xr:uid="{00000000-0005-0000-0000-000027930000}"/>
    <cellStyle name="Normal 4 4 2 2 4 2 2 4 3" xfId="34130" xr:uid="{00000000-0005-0000-0000-000028930000}"/>
    <cellStyle name="Normal 4 4 2 2 4 2 2 5" xfId="16173" xr:uid="{00000000-0005-0000-0000-000029930000}"/>
    <cellStyle name="Normal 4 4 2 2 4 2 2 5 2" xfId="43085" xr:uid="{00000000-0005-0000-0000-00002A930000}"/>
    <cellStyle name="Normal 4 4 2 2 4 2 2 6" xfId="29651" xr:uid="{00000000-0005-0000-0000-00002B930000}"/>
    <cellStyle name="Normal 4 4 2 2 4 2 3" xfId="3858" xr:uid="{00000000-0005-0000-0000-00002C930000}"/>
    <cellStyle name="Normal 4 4 2 2 4 2 3 2" xfId="12815" xr:uid="{00000000-0005-0000-0000-00002D930000}"/>
    <cellStyle name="Normal 4 4 2 2 4 2 3 2 2" xfId="26249" xr:uid="{00000000-0005-0000-0000-00002E930000}"/>
    <cellStyle name="Normal 4 4 2 2 4 2 3 2 2 2" xfId="53161" xr:uid="{00000000-0005-0000-0000-00002F930000}"/>
    <cellStyle name="Normal 4 4 2 2 4 2 3 2 3" xfId="39727" xr:uid="{00000000-0005-0000-0000-000030930000}"/>
    <cellStyle name="Normal 4 4 2 2 4 2 3 3" xfId="8337" xr:uid="{00000000-0005-0000-0000-000031930000}"/>
    <cellStyle name="Normal 4 4 2 2 4 2 3 3 2" xfId="21771" xr:uid="{00000000-0005-0000-0000-000032930000}"/>
    <cellStyle name="Normal 4 4 2 2 4 2 3 3 2 2" xfId="48683" xr:uid="{00000000-0005-0000-0000-000033930000}"/>
    <cellStyle name="Normal 4 4 2 2 4 2 3 3 3" xfId="35249" xr:uid="{00000000-0005-0000-0000-000034930000}"/>
    <cellStyle name="Normal 4 4 2 2 4 2 3 4" xfId="17292" xr:uid="{00000000-0005-0000-0000-000035930000}"/>
    <cellStyle name="Normal 4 4 2 2 4 2 3 4 2" xfId="44204" xr:uid="{00000000-0005-0000-0000-000036930000}"/>
    <cellStyle name="Normal 4 4 2 2 4 2 3 5" xfId="30770" xr:uid="{00000000-0005-0000-0000-000037930000}"/>
    <cellStyle name="Normal 4 4 2 2 4 2 4" xfId="10578" xr:uid="{00000000-0005-0000-0000-000038930000}"/>
    <cellStyle name="Normal 4 4 2 2 4 2 4 2" xfId="24012" xr:uid="{00000000-0005-0000-0000-000039930000}"/>
    <cellStyle name="Normal 4 4 2 2 4 2 4 2 2" xfId="50924" xr:uid="{00000000-0005-0000-0000-00003A930000}"/>
    <cellStyle name="Normal 4 4 2 2 4 2 4 3" xfId="37490" xr:uid="{00000000-0005-0000-0000-00003B930000}"/>
    <cellStyle name="Normal 4 4 2 2 4 2 5" xfId="6100" xr:uid="{00000000-0005-0000-0000-00003C930000}"/>
    <cellStyle name="Normal 4 4 2 2 4 2 5 2" xfId="19534" xr:uid="{00000000-0005-0000-0000-00003D930000}"/>
    <cellStyle name="Normal 4 4 2 2 4 2 5 2 2" xfId="46446" xr:uid="{00000000-0005-0000-0000-00003E930000}"/>
    <cellStyle name="Normal 4 4 2 2 4 2 5 3" xfId="33012" xr:uid="{00000000-0005-0000-0000-00003F930000}"/>
    <cellStyle name="Normal 4 4 2 2 4 2 6" xfId="15055" xr:uid="{00000000-0005-0000-0000-000040930000}"/>
    <cellStyle name="Normal 4 4 2 2 4 2 6 2" xfId="41967" xr:uid="{00000000-0005-0000-0000-000041930000}"/>
    <cellStyle name="Normal 4 4 2 2 4 2 7" xfId="28533" xr:uid="{00000000-0005-0000-0000-000042930000}"/>
    <cellStyle name="Normal 4 4 2 2 4 3" xfId="2069" xr:uid="{00000000-0005-0000-0000-000043930000}"/>
    <cellStyle name="Normal 4 4 2 2 4 3 2" xfId="4306" xr:uid="{00000000-0005-0000-0000-000044930000}"/>
    <cellStyle name="Normal 4 4 2 2 4 3 2 2" xfId="13263" xr:uid="{00000000-0005-0000-0000-000045930000}"/>
    <cellStyle name="Normal 4 4 2 2 4 3 2 2 2" xfId="26697" xr:uid="{00000000-0005-0000-0000-000046930000}"/>
    <cellStyle name="Normal 4 4 2 2 4 3 2 2 2 2" xfId="53609" xr:uid="{00000000-0005-0000-0000-000047930000}"/>
    <cellStyle name="Normal 4 4 2 2 4 3 2 2 3" xfId="40175" xr:uid="{00000000-0005-0000-0000-000048930000}"/>
    <cellStyle name="Normal 4 4 2 2 4 3 2 3" xfId="8785" xr:uid="{00000000-0005-0000-0000-000049930000}"/>
    <cellStyle name="Normal 4 4 2 2 4 3 2 3 2" xfId="22219" xr:uid="{00000000-0005-0000-0000-00004A930000}"/>
    <cellStyle name="Normal 4 4 2 2 4 3 2 3 2 2" xfId="49131" xr:uid="{00000000-0005-0000-0000-00004B930000}"/>
    <cellStyle name="Normal 4 4 2 2 4 3 2 3 3" xfId="35697" xr:uid="{00000000-0005-0000-0000-00004C930000}"/>
    <cellStyle name="Normal 4 4 2 2 4 3 2 4" xfId="17740" xr:uid="{00000000-0005-0000-0000-00004D930000}"/>
    <cellStyle name="Normal 4 4 2 2 4 3 2 4 2" xfId="44652" xr:uid="{00000000-0005-0000-0000-00004E930000}"/>
    <cellStyle name="Normal 4 4 2 2 4 3 2 5" xfId="31218" xr:uid="{00000000-0005-0000-0000-00004F930000}"/>
    <cellStyle name="Normal 4 4 2 2 4 3 3" xfId="11026" xr:uid="{00000000-0005-0000-0000-000050930000}"/>
    <cellStyle name="Normal 4 4 2 2 4 3 3 2" xfId="24460" xr:uid="{00000000-0005-0000-0000-000051930000}"/>
    <cellStyle name="Normal 4 4 2 2 4 3 3 2 2" xfId="51372" xr:uid="{00000000-0005-0000-0000-000052930000}"/>
    <cellStyle name="Normal 4 4 2 2 4 3 3 3" xfId="37938" xr:uid="{00000000-0005-0000-0000-000053930000}"/>
    <cellStyle name="Normal 4 4 2 2 4 3 4" xfId="6548" xr:uid="{00000000-0005-0000-0000-000054930000}"/>
    <cellStyle name="Normal 4 4 2 2 4 3 4 2" xfId="19982" xr:uid="{00000000-0005-0000-0000-000055930000}"/>
    <cellStyle name="Normal 4 4 2 2 4 3 4 2 2" xfId="46894" xr:uid="{00000000-0005-0000-0000-000056930000}"/>
    <cellStyle name="Normal 4 4 2 2 4 3 4 3" xfId="33460" xr:uid="{00000000-0005-0000-0000-000057930000}"/>
    <cellStyle name="Normal 4 4 2 2 4 3 5" xfId="15503" xr:uid="{00000000-0005-0000-0000-000058930000}"/>
    <cellStyle name="Normal 4 4 2 2 4 3 5 2" xfId="42415" xr:uid="{00000000-0005-0000-0000-000059930000}"/>
    <cellStyle name="Normal 4 4 2 2 4 3 6" xfId="28981" xr:uid="{00000000-0005-0000-0000-00005A930000}"/>
    <cellStyle name="Normal 4 4 2 2 4 4" xfId="3188" xr:uid="{00000000-0005-0000-0000-00005B930000}"/>
    <cellStyle name="Normal 4 4 2 2 4 4 2" xfId="12145" xr:uid="{00000000-0005-0000-0000-00005C930000}"/>
    <cellStyle name="Normal 4 4 2 2 4 4 2 2" xfId="25579" xr:uid="{00000000-0005-0000-0000-00005D930000}"/>
    <cellStyle name="Normal 4 4 2 2 4 4 2 2 2" xfId="52491" xr:uid="{00000000-0005-0000-0000-00005E930000}"/>
    <cellStyle name="Normal 4 4 2 2 4 4 2 3" xfId="39057" xr:uid="{00000000-0005-0000-0000-00005F930000}"/>
    <cellStyle name="Normal 4 4 2 2 4 4 3" xfId="7667" xr:uid="{00000000-0005-0000-0000-000060930000}"/>
    <cellStyle name="Normal 4 4 2 2 4 4 3 2" xfId="21101" xr:uid="{00000000-0005-0000-0000-000061930000}"/>
    <cellStyle name="Normal 4 4 2 2 4 4 3 2 2" xfId="48013" xr:uid="{00000000-0005-0000-0000-000062930000}"/>
    <cellStyle name="Normal 4 4 2 2 4 4 3 3" xfId="34579" xr:uid="{00000000-0005-0000-0000-000063930000}"/>
    <cellStyle name="Normal 4 4 2 2 4 4 4" xfId="16622" xr:uid="{00000000-0005-0000-0000-000064930000}"/>
    <cellStyle name="Normal 4 4 2 2 4 4 4 2" xfId="43534" xr:uid="{00000000-0005-0000-0000-000065930000}"/>
    <cellStyle name="Normal 4 4 2 2 4 4 5" xfId="30100" xr:uid="{00000000-0005-0000-0000-000066930000}"/>
    <cellStyle name="Normal 4 4 2 2 4 5" xfId="9908" xr:uid="{00000000-0005-0000-0000-000067930000}"/>
    <cellStyle name="Normal 4 4 2 2 4 5 2" xfId="23342" xr:uid="{00000000-0005-0000-0000-000068930000}"/>
    <cellStyle name="Normal 4 4 2 2 4 5 2 2" xfId="50254" xr:uid="{00000000-0005-0000-0000-000069930000}"/>
    <cellStyle name="Normal 4 4 2 2 4 5 3" xfId="36820" xr:uid="{00000000-0005-0000-0000-00006A930000}"/>
    <cellStyle name="Normal 4 4 2 2 4 6" xfId="5430" xr:uid="{00000000-0005-0000-0000-00006B930000}"/>
    <cellStyle name="Normal 4 4 2 2 4 6 2" xfId="18864" xr:uid="{00000000-0005-0000-0000-00006C930000}"/>
    <cellStyle name="Normal 4 4 2 2 4 6 2 2" xfId="45776" xr:uid="{00000000-0005-0000-0000-00006D930000}"/>
    <cellStyle name="Normal 4 4 2 2 4 6 3" xfId="32342" xr:uid="{00000000-0005-0000-0000-00006E930000}"/>
    <cellStyle name="Normal 4 4 2 2 4 7" xfId="14385" xr:uid="{00000000-0005-0000-0000-00006F930000}"/>
    <cellStyle name="Normal 4 4 2 2 4 7 2" xfId="41297" xr:uid="{00000000-0005-0000-0000-000070930000}"/>
    <cellStyle name="Normal 4 4 2 2 4 8" xfId="27863" xr:uid="{00000000-0005-0000-0000-000071930000}"/>
    <cellStyle name="Normal 4 4 2 2 5" xfId="1175" xr:uid="{00000000-0005-0000-0000-000072930000}"/>
    <cellStyle name="Normal 4 4 2 2 5 2" xfId="2293" xr:uid="{00000000-0005-0000-0000-000073930000}"/>
    <cellStyle name="Normal 4 4 2 2 5 2 2" xfId="4530" xr:uid="{00000000-0005-0000-0000-000074930000}"/>
    <cellStyle name="Normal 4 4 2 2 5 2 2 2" xfId="13487" xr:uid="{00000000-0005-0000-0000-000075930000}"/>
    <cellStyle name="Normal 4 4 2 2 5 2 2 2 2" xfId="26921" xr:uid="{00000000-0005-0000-0000-000076930000}"/>
    <cellStyle name="Normal 4 4 2 2 5 2 2 2 2 2" xfId="53833" xr:uid="{00000000-0005-0000-0000-000077930000}"/>
    <cellStyle name="Normal 4 4 2 2 5 2 2 2 3" xfId="40399" xr:uid="{00000000-0005-0000-0000-000078930000}"/>
    <cellStyle name="Normal 4 4 2 2 5 2 2 3" xfId="9009" xr:uid="{00000000-0005-0000-0000-000079930000}"/>
    <cellStyle name="Normal 4 4 2 2 5 2 2 3 2" xfId="22443" xr:uid="{00000000-0005-0000-0000-00007A930000}"/>
    <cellStyle name="Normal 4 4 2 2 5 2 2 3 2 2" xfId="49355" xr:uid="{00000000-0005-0000-0000-00007B930000}"/>
    <cellStyle name="Normal 4 4 2 2 5 2 2 3 3" xfId="35921" xr:uid="{00000000-0005-0000-0000-00007C930000}"/>
    <cellStyle name="Normal 4 4 2 2 5 2 2 4" xfId="17964" xr:uid="{00000000-0005-0000-0000-00007D930000}"/>
    <cellStyle name="Normal 4 4 2 2 5 2 2 4 2" xfId="44876" xr:uid="{00000000-0005-0000-0000-00007E930000}"/>
    <cellStyle name="Normal 4 4 2 2 5 2 2 5" xfId="31442" xr:uid="{00000000-0005-0000-0000-00007F930000}"/>
    <cellStyle name="Normal 4 4 2 2 5 2 3" xfId="11250" xr:uid="{00000000-0005-0000-0000-000080930000}"/>
    <cellStyle name="Normal 4 4 2 2 5 2 3 2" xfId="24684" xr:uid="{00000000-0005-0000-0000-000081930000}"/>
    <cellStyle name="Normal 4 4 2 2 5 2 3 2 2" xfId="51596" xr:uid="{00000000-0005-0000-0000-000082930000}"/>
    <cellStyle name="Normal 4 4 2 2 5 2 3 3" xfId="38162" xr:uid="{00000000-0005-0000-0000-000083930000}"/>
    <cellStyle name="Normal 4 4 2 2 5 2 4" xfId="6772" xr:uid="{00000000-0005-0000-0000-000084930000}"/>
    <cellStyle name="Normal 4 4 2 2 5 2 4 2" xfId="20206" xr:uid="{00000000-0005-0000-0000-000085930000}"/>
    <cellStyle name="Normal 4 4 2 2 5 2 4 2 2" xfId="47118" xr:uid="{00000000-0005-0000-0000-000086930000}"/>
    <cellStyle name="Normal 4 4 2 2 5 2 4 3" xfId="33684" xr:uid="{00000000-0005-0000-0000-000087930000}"/>
    <cellStyle name="Normal 4 4 2 2 5 2 5" xfId="15727" xr:uid="{00000000-0005-0000-0000-000088930000}"/>
    <cellStyle name="Normal 4 4 2 2 5 2 5 2" xfId="42639" xr:uid="{00000000-0005-0000-0000-000089930000}"/>
    <cellStyle name="Normal 4 4 2 2 5 2 6" xfId="29205" xr:uid="{00000000-0005-0000-0000-00008A930000}"/>
    <cellStyle name="Normal 4 4 2 2 5 3" xfId="3412" xr:uid="{00000000-0005-0000-0000-00008B930000}"/>
    <cellStyle name="Normal 4 4 2 2 5 3 2" xfId="12369" xr:uid="{00000000-0005-0000-0000-00008C930000}"/>
    <cellStyle name="Normal 4 4 2 2 5 3 2 2" xfId="25803" xr:uid="{00000000-0005-0000-0000-00008D930000}"/>
    <cellStyle name="Normal 4 4 2 2 5 3 2 2 2" xfId="52715" xr:uid="{00000000-0005-0000-0000-00008E930000}"/>
    <cellStyle name="Normal 4 4 2 2 5 3 2 3" xfId="39281" xr:uid="{00000000-0005-0000-0000-00008F930000}"/>
    <cellStyle name="Normal 4 4 2 2 5 3 3" xfId="7891" xr:uid="{00000000-0005-0000-0000-000090930000}"/>
    <cellStyle name="Normal 4 4 2 2 5 3 3 2" xfId="21325" xr:uid="{00000000-0005-0000-0000-000091930000}"/>
    <cellStyle name="Normal 4 4 2 2 5 3 3 2 2" xfId="48237" xr:uid="{00000000-0005-0000-0000-000092930000}"/>
    <cellStyle name="Normal 4 4 2 2 5 3 3 3" xfId="34803" xr:uid="{00000000-0005-0000-0000-000093930000}"/>
    <cellStyle name="Normal 4 4 2 2 5 3 4" xfId="16846" xr:uid="{00000000-0005-0000-0000-000094930000}"/>
    <cellStyle name="Normal 4 4 2 2 5 3 4 2" xfId="43758" xr:uid="{00000000-0005-0000-0000-000095930000}"/>
    <cellStyle name="Normal 4 4 2 2 5 3 5" xfId="30324" xr:uid="{00000000-0005-0000-0000-000096930000}"/>
    <cellStyle name="Normal 4 4 2 2 5 4" xfId="10132" xr:uid="{00000000-0005-0000-0000-000097930000}"/>
    <cellStyle name="Normal 4 4 2 2 5 4 2" xfId="23566" xr:uid="{00000000-0005-0000-0000-000098930000}"/>
    <cellStyle name="Normal 4 4 2 2 5 4 2 2" xfId="50478" xr:uid="{00000000-0005-0000-0000-000099930000}"/>
    <cellStyle name="Normal 4 4 2 2 5 4 3" xfId="37044" xr:uid="{00000000-0005-0000-0000-00009A930000}"/>
    <cellStyle name="Normal 4 4 2 2 5 5" xfId="5654" xr:uid="{00000000-0005-0000-0000-00009B930000}"/>
    <cellStyle name="Normal 4 4 2 2 5 5 2" xfId="19088" xr:uid="{00000000-0005-0000-0000-00009C930000}"/>
    <cellStyle name="Normal 4 4 2 2 5 5 2 2" xfId="46000" xr:uid="{00000000-0005-0000-0000-00009D930000}"/>
    <cellStyle name="Normal 4 4 2 2 5 5 3" xfId="32566" xr:uid="{00000000-0005-0000-0000-00009E930000}"/>
    <cellStyle name="Normal 4 4 2 2 5 6" xfId="14609" xr:uid="{00000000-0005-0000-0000-00009F930000}"/>
    <cellStyle name="Normal 4 4 2 2 5 6 2" xfId="41521" xr:uid="{00000000-0005-0000-0000-0000A0930000}"/>
    <cellStyle name="Normal 4 4 2 2 5 7" xfId="28087" xr:uid="{00000000-0005-0000-0000-0000A1930000}"/>
    <cellStyle name="Normal 4 4 2 2 6" xfId="1398" xr:uid="{00000000-0005-0000-0000-0000A2930000}"/>
    <cellStyle name="Normal 4 4 2 2 6 2" xfId="2516" xr:uid="{00000000-0005-0000-0000-0000A3930000}"/>
    <cellStyle name="Normal 4 4 2 2 6 2 2" xfId="4753" xr:uid="{00000000-0005-0000-0000-0000A4930000}"/>
    <cellStyle name="Normal 4 4 2 2 6 2 2 2" xfId="13710" xr:uid="{00000000-0005-0000-0000-0000A5930000}"/>
    <cellStyle name="Normal 4 4 2 2 6 2 2 2 2" xfId="27144" xr:uid="{00000000-0005-0000-0000-0000A6930000}"/>
    <cellStyle name="Normal 4 4 2 2 6 2 2 2 2 2" xfId="54056" xr:uid="{00000000-0005-0000-0000-0000A7930000}"/>
    <cellStyle name="Normal 4 4 2 2 6 2 2 2 3" xfId="40622" xr:uid="{00000000-0005-0000-0000-0000A8930000}"/>
    <cellStyle name="Normal 4 4 2 2 6 2 2 3" xfId="9232" xr:uid="{00000000-0005-0000-0000-0000A9930000}"/>
    <cellStyle name="Normal 4 4 2 2 6 2 2 3 2" xfId="22666" xr:uid="{00000000-0005-0000-0000-0000AA930000}"/>
    <cellStyle name="Normal 4 4 2 2 6 2 2 3 2 2" xfId="49578" xr:uid="{00000000-0005-0000-0000-0000AB930000}"/>
    <cellStyle name="Normal 4 4 2 2 6 2 2 3 3" xfId="36144" xr:uid="{00000000-0005-0000-0000-0000AC930000}"/>
    <cellStyle name="Normal 4 4 2 2 6 2 2 4" xfId="18187" xr:uid="{00000000-0005-0000-0000-0000AD930000}"/>
    <cellStyle name="Normal 4 4 2 2 6 2 2 4 2" xfId="45099" xr:uid="{00000000-0005-0000-0000-0000AE930000}"/>
    <cellStyle name="Normal 4 4 2 2 6 2 2 5" xfId="31665" xr:uid="{00000000-0005-0000-0000-0000AF930000}"/>
    <cellStyle name="Normal 4 4 2 2 6 2 3" xfId="11473" xr:uid="{00000000-0005-0000-0000-0000B0930000}"/>
    <cellStyle name="Normal 4 4 2 2 6 2 3 2" xfId="24907" xr:uid="{00000000-0005-0000-0000-0000B1930000}"/>
    <cellStyle name="Normal 4 4 2 2 6 2 3 2 2" xfId="51819" xr:uid="{00000000-0005-0000-0000-0000B2930000}"/>
    <cellStyle name="Normal 4 4 2 2 6 2 3 3" xfId="38385" xr:uid="{00000000-0005-0000-0000-0000B3930000}"/>
    <cellStyle name="Normal 4 4 2 2 6 2 4" xfId="6995" xr:uid="{00000000-0005-0000-0000-0000B4930000}"/>
    <cellStyle name="Normal 4 4 2 2 6 2 4 2" xfId="20429" xr:uid="{00000000-0005-0000-0000-0000B5930000}"/>
    <cellStyle name="Normal 4 4 2 2 6 2 4 2 2" xfId="47341" xr:uid="{00000000-0005-0000-0000-0000B6930000}"/>
    <cellStyle name="Normal 4 4 2 2 6 2 4 3" xfId="33907" xr:uid="{00000000-0005-0000-0000-0000B7930000}"/>
    <cellStyle name="Normal 4 4 2 2 6 2 5" xfId="15950" xr:uid="{00000000-0005-0000-0000-0000B8930000}"/>
    <cellStyle name="Normal 4 4 2 2 6 2 5 2" xfId="42862" xr:uid="{00000000-0005-0000-0000-0000B9930000}"/>
    <cellStyle name="Normal 4 4 2 2 6 2 6" xfId="29428" xr:uid="{00000000-0005-0000-0000-0000BA930000}"/>
    <cellStyle name="Normal 4 4 2 2 6 3" xfId="3635" xr:uid="{00000000-0005-0000-0000-0000BB930000}"/>
    <cellStyle name="Normal 4 4 2 2 6 3 2" xfId="12592" xr:uid="{00000000-0005-0000-0000-0000BC930000}"/>
    <cellStyle name="Normal 4 4 2 2 6 3 2 2" xfId="26026" xr:uid="{00000000-0005-0000-0000-0000BD930000}"/>
    <cellStyle name="Normal 4 4 2 2 6 3 2 2 2" xfId="52938" xr:uid="{00000000-0005-0000-0000-0000BE930000}"/>
    <cellStyle name="Normal 4 4 2 2 6 3 2 3" xfId="39504" xr:uid="{00000000-0005-0000-0000-0000BF930000}"/>
    <cellStyle name="Normal 4 4 2 2 6 3 3" xfId="8114" xr:uid="{00000000-0005-0000-0000-0000C0930000}"/>
    <cellStyle name="Normal 4 4 2 2 6 3 3 2" xfId="21548" xr:uid="{00000000-0005-0000-0000-0000C1930000}"/>
    <cellStyle name="Normal 4 4 2 2 6 3 3 2 2" xfId="48460" xr:uid="{00000000-0005-0000-0000-0000C2930000}"/>
    <cellStyle name="Normal 4 4 2 2 6 3 3 3" xfId="35026" xr:uid="{00000000-0005-0000-0000-0000C3930000}"/>
    <cellStyle name="Normal 4 4 2 2 6 3 4" xfId="17069" xr:uid="{00000000-0005-0000-0000-0000C4930000}"/>
    <cellStyle name="Normal 4 4 2 2 6 3 4 2" xfId="43981" xr:uid="{00000000-0005-0000-0000-0000C5930000}"/>
    <cellStyle name="Normal 4 4 2 2 6 3 5" xfId="30547" xr:uid="{00000000-0005-0000-0000-0000C6930000}"/>
    <cellStyle name="Normal 4 4 2 2 6 4" xfId="10355" xr:uid="{00000000-0005-0000-0000-0000C7930000}"/>
    <cellStyle name="Normal 4 4 2 2 6 4 2" xfId="23789" xr:uid="{00000000-0005-0000-0000-0000C8930000}"/>
    <cellStyle name="Normal 4 4 2 2 6 4 2 2" xfId="50701" xr:uid="{00000000-0005-0000-0000-0000C9930000}"/>
    <cellStyle name="Normal 4 4 2 2 6 4 3" xfId="37267" xr:uid="{00000000-0005-0000-0000-0000CA930000}"/>
    <cellStyle name="Normal 4 4 2 2 6 5" xfId="5877" xr:uid="{00000000-0005-0000-0000-0000CB930000}"/>
    <cellStyle name="Normal 4 4 2 2 6 5 2" xfId="19311" xr:uid="{00000000-0005-0000-0000-0000CC930000}"/>
    <cellStyle name="Normal 4 4 2 2 6 5 2 2" xfId="46223" xr:uid="{00000000-0005-0000-0000-0000CD930000}"/>
    <cellStyle name="Normal 4 4 2 2 6 5 3" xfId="32789" xr:uid="{00000000-0005-0000-0000-0000CE930000}"/>
    <cellStyle name="Normal 4 4 2 2 6 6" xfId="14832" xr:uid="{00000000-0005-0000-0000-0000CF930000}"/>
    <cellStyle name="Normal 4 4 2 2 6 6 2" xfId="41744" xr:uid="{00000000-0005-0000-0000-0000D0930000}"/>
    <cellStyle name="Normal 4 4 2 2 6 7" xfId="28310" xr:uid="{00000000-0005-0000-0000-0000D1930000}"/>
    <cellStyle name="Normal 4 4 2 2 7" xfId="1846" xr:uid="{00000000-0005-0000-0000-0000D2930000}"/>
    <cellStyle name="Normal 4 4 2 2 7 2" xfId="4083" xr:uid="{00000000-0005-0000-0000-0000D3930000}"/>
    <cellStyle name="Normal 4 4 2 2 7 2 2" xfId="13040" xr:uid="{00000000-0005-0000-0000-0000D4930000}"/>
    <cellStyle name="Normal 4 4 2 2 7 2 2 2" xfId="26474" xr:uid="{00000000-0005-0000-0000-0000D5930000}"/>
    <cellStyle name="Normal 4 4 2 2 7 2 2 2 2" xfId="53386" xr:uid="{00000000-0005-0000-0000-0000D6930000}"/>
    <cellStyle name="Normal 4 4 2 2 7 2 2 3" xfId="39952" xr:uid="{00000000-0005-0000-0000-0000D7930000}"/>
    <cellStyle name="Normal 4 4 2 2 7 2 3" xfId="8562" xr:uid="{00000000-0005-0000-0000-0000D8930000}"/>
    <cellStyle name="Normal 4 4 2 2 7 2 3 2" xfId="21996" xr:uid="{00000000-0005-0000-0000-0000D9930000}"/>
    <cellStyle name="Normal 4 4 2 2 7 2 3 2 2" xfId="48908" xr:uid="{00000000-0005-0000-0000-0000DA930000}"/>
    <cellStyle name="Normal 4 4 2 2 7 2 3 3" xfId="35474" xr:uid="{00000000-0005-0000-0000-0000DB930000}"/>
    <cellStyle name="Normal 4 4 2 2 7 2 4" xfId="17517" xr:uid="{00000000-0005-0000-0000-0000DC930000}"/>
    <cellStyle name="Normal 4 4 2 2 7 2 4 2" xfId="44429" xr:uid="{00000000-0005-0000-0000-0000DD930000}"/>
    <cellStyle name="Normal 4 4 2 2 7 2 5" xfId="30995" xr:uid="{00000000-0005-0000-0000-0000DE930000}"/>
    <cellStyle name="Normal 4 4 2 2 7 3" xfId="10803" xr:uid="{00000000-0005-0000-0000-0000DF930000}"/>
    <cellStyle name="Normal 4 4 2 2 7 3 2" xfId="24237" xr:uid="{00000000-0005-0000-0000-0000E0930000}"/>
    <cellStyle name="Normal 4 4 2 2 7 3 2 2" xfId="51149" xr:uid="{00000000-0005-0000-0000-0000E1930000}"/>
    <cellStyle name="Normal 4 4 2 2 7 3 3" xfId="37715" xr:uid="{00000000-0005-0000-0000-0000E2930000}"/>
    <cellStyle name="Normal 4 4 2 2 7 4" xfId="6325" xr:uid="{00000000-0005-0000-0000-0000E3930000}"/>
    <cellStyle name="Normal 4 4 2 2 7 4 2" xfId="19759" xr:uid="{00000000-0005-0000-0000-0000E4930000}"/>
    <cellStyle name="Normal 4 4 2 2 7 4 2 2" xfId="46671" xr:uid="{00000000-0005-0000-0000-0000E5930000}"/>
    <cellStyle name="Normal 4 4 2 2 7 4 3" xfId="33237" xr:uid="{00000000-0005-0000-0000-0000E6930000}"/>
    <cellStyle name="Normal 4 4 2 2 7 5" xfId="15280" xr:uid="{00000000-0005-0000-0000-0000E7930000}"/>
    <cellStyle name="Normal 4 4 2 2 7 5 2" xfId="42192" xr:uid="{00000000-0005-0000-0000-0000E8930000}"/>
    <cellStyle name="Normal 4 4 2 2 7 6" xfId="28758" xr:uid="{00000000-0005-0000-0000-0000E9930000}"/>
    <cellStyle name="Normal 4 4 2 2 8" xfId="2965" xr:uid="{00000000-0005-0000-0000-0000EA930000}"/>
    <cellStyle name="Normal 4 4 2 2 8 2" xfId="11922" xr:uid="{00000000-0005-0000-0000-0000EB930000}"/>
    <cellStyle name="Normal 4 4 2 2 8 2 2" xfId="25356" xr:uid="{00000000-0005-0000-0000-0000EC930000}"/>
    <cellStyle name="Normal 4 4 2 2 8 2 2 2" xfId="52268" xr:uid="{00000000-0005-0000-0000-0000ED930000}"/>
    <cellStyle name="Normal 4 4 2 2 8 2 3" xfId="38834" xr:uid="{00000000-0005-0000-0000-0000EE930000}"/>
    <cellStyle name="Normal 4 4 2 2 8 3" xfId="7444" xr:uid="{00000000-0005-0000-0000-0000EF930000}"/>
    <cellStyle name="Normal 4 4 2 2 8 3 2" xfId="20878" xr:uid="{00000000-0005-0000-0000-0000F0930000}"/>
    <cellStyle name="Normal 4 4 2 2 8 3 2 2" xfId="47790" xr:uid="{00000000-0005-0000-0000-0000F1930000}"/>
    <cellStyle name="Normal 4 4 2 2 8 3 3" xfId="34356" xr:uid="{00000000-0005-0000-0000-0000F2930000}"/>
    <cellStyle name="Normal 4 4 2 2 8 4" xfId="16399" xr:uid="{00000000-0005-0000-0000-0000F3930000}"/>
    <cellStyle name="Normal 4 4 2 2 8 4 2" xfId="43311" xr:uid="{00000000-0005-0000-0000-0000F4930000}"/>
    <cellStyle name="Normal 4 4 2 2 8 5" xfId="29877" xr:uid="{00000000-0005-0000-0000-0000F5930000}"/>
    <cellStyle name="Normal 4 4 2 2 9" xfId="9685" xr:uid="{00000000-0005-0000-0000-0000F6930000}"/>
    <cellStyle name="Normal 4 4 2 2 9 2" xfId="23119" xr:uid="{00000000-0005-0000-0000-0000F7930000}"/>
    <cellStyle name="Normal 4 4 2 2 9 2 2" xfId="50031" xr:uid="{00000000-0005-0000-0000-0000F8930000}"/>
    <cellStyle name="Normal 4 4 2 2 9 3" xfId="36597" xr:uid="{00000000-0005-0000-0000-0000F9930000}"/>
    <cellStyle name="Normal 4 4 2 3" xfId="707" xr:uid="{00000000-0005-0000-0000-0000FA930000}"/>
    <cellStyle name="Normal 4 4 2 3 10" xfId="5232" xr:uid="{00000000-0005-0000-0000-0000FB930000}"/>
    <cellStyle name="Normal 4 4 2 3 10 2" xfId="18666" xr:uid="{00000000-0005-0000-0000-0000FC930000}"/>
    <cellStyle name="Normal 4 4 2 3 10 2 2" xfId="45578" xr:uid="{00000000-0005-0000-0000-0000FD930000}"/>
    <cellStyle name="Normal 4 4 2 3 10 3" xfId="32144" xr:uid="{00000000-0005-0000-0000-0000FE930000}"/>
    <cellStyle name="Normal 4 4 2 3 11" xfId="14187" xr:uid="{00000000-0005-0000-0000-0000FF930000}"/>
    <cellStyle name="Normal 4 4 2 3 11 2" xfId="41099" xr:uid="{00000000-0005-0000-0000-000000940000}"/>
    <cellStyle name="Normal 4 4 2 3 12" xfId="27665" xr:uid="{00000000-0005-0000-0000-000001940000}"/>
    <cellStyle name="Normal 4 4 2 3 2" xfId="851" xr:uid="{00000000-0005-0000-0000-000002940000}"/>
    <cellStyle name="Normal 4 4 2 3 2 10" xfId="27809" xr:uid="{00000000-0005-0000-0000-000003940000}"/>
    <cellStyle name="Normal 4 4 2 3 2 2" xfId="1119" xr:uid="{00000000-0005-0000-0000-000004940000}"/>
    <cellStyle name="Normal 4 4 2 3 2 2 2" xfId="1790" xr:uid="{00000000-0005-0000-0000-000005940000}"/>
    <cellStyle name="Normal 4 4 2 3 2 2 2 2" xfId="2908" xr:uid="{00000000-0005-0000-0000-000006940000}"/>
    <cellStyle name="Normal 4 4 2 3 2 2 2 2 2" xfId="5145" xr:uid="{00000000-0005-0000-0000-000007940000}"/>
    <cellStyle name="Normal 4 4 2 3 2 2 2 2 2 2" xfId="14102" xr:uid="{00000000-0005-0000-0000-000008940000}"/>
    <cellStyle name="Normal 4 4 2 3 2 2 2 2 2 2 2" xfId="27536" xr:uid="{00000000-0005-0000-0000-000009940000}"/>
    <cellStyle name="Normal 4 4 2 3 2 2 2 2 2 2 2 2" xfId="54448" xr:uid="{00000000-0005-0000-0000-00000A940000}"/>
    <cellStyle name="Normal 4 4 2 3 2 2 2 2 2 2 3" xfId="41014" xr:uid="{00000000-0005-0000-0000-00000B940000}"/>
    <cellStyle name="Normal 4 4 2 3 2 2 2 2 2 3" xfId="9624" xr:uid="{00000000-0005-0000-0000-00000C940000}"/>
    <cellStyle name="Normal 4 4 2 3 2 2 2 2 2 3 2" xfId="23058" xr:uid="{00000000-0005-0000-0000-00000D940000}"/>
    <cellStyle name="Normal 4 4 2 3 2 2 2 2 2 3 2 2" xfId="49970" xr:uid="{00000000-0005-0000-0000-00000E940000}"/>
    <cellStyle name="Normal 4 4 2 3 2 2 2 2 2 3 3" xfId="36536" xr:uid="{00000000-0005-0000-0000-00000F940000}"/>
    <cellStyle name="Normal 4 4 2 3 2 2 2 2 2 4" xfId="18579" xr:uid="{00000000-0005-0000-0000-000010940000}"/>
    <cellStyle name="Normal 4 4 2 3 2 2 2 2 2 4 2" xfId="45491" xr:uid="{00000000-0005-0000-0000-000011940000}"/>
    <cellStyle name="Normal 4 4 2 3 2 2 2 2 2 5" xfId="32057" xr:uid="{00000000-0005-0000-0000-000012940000}"/>
    <cellStyle name="Normal 4 4 2 3 2 2 2 2 3" xfId="11865" xr:uid="{00000000-0005-0000-0000-000013940000}"/>
    <cellStyle name="Normal 4 4 2 3 2 2 2 2 3 2" xfId="25299" xr:uid="{00000000-0005-0000-0000-000014940000}"/>
    <cellStyle name="Normal 4 4 2 3 2 2 2 2 3 2 2" xfId="52211" xr:uid="{00000000-0005-0000-0000-000015940000}"/>
    <cellStyle name="Normal 4 4 2 3 2 2 2 2 3 3" xfId="38777" xr:uid="{00000000-0005-0000-0000-000016940000}"/>
    <cellStyle name="Normal 4 4 2 3 2 2 2 2 4" xfId="7387" xr:uid="{00000000-0005-0000-0000-000017940000}"/>
    <cellStyle name="Normal 4 4 2 3 2 2 2 2 4 2" xfId="20821" xr:uid="{00000000-0005-0000-0000-000018940000}"/>
    <cellStyle name="Normal 4 4 2 3 2 2 2 2 4 2 2" xfId="47733" xr:uid="{00000000-0005-0000-0000-000019940000}"/>
    <cellStyle name="Normal 4 4 2 3 2 2 2 2 4 3" xfId="34299" xr:uid="{00000000-0005-0000-0000-00001A940000}"/>
    <cellStyle name="Normal 4 4 2 3 2 2 2 2 5" xfId="16342" xr:uid="{00000000-0005-0000-0000-00001B940000}"/>
    <cellStyle name="Normal 4 4 2 3 2 2 2 2 5 2" xfId="43254" xr:uid="{00000000-0005-0000-0000-00001C940000}"/>
    <cellStyle name="Normal 4 4 2 3 2 2 2 2 6" xfId="29820" xr:uid="{00000000-0005-0000-0000-00001D940000}"/>
    <cellStyle name="Normal 4 4 2 3 2 2 2 3" xfId="4027" xr:uid="{00000000-0005-0000-0000-00001E940000}"/>
    <cellStyle name="Normal 4 4 2 3 2 2 2 3 2" xfId="12984" xr:uid="{00000000-0005-0000-0000-00001F940000}"/>
    <cellStyle name="Normal 4 4 2 3 2 2 2 3 2 2" xfId="26418" xr:uid="{00000000-0005-0000-0000-000020940000}"/>
    <cellStyle name="Normal 4 4 2 3 2 2 2 3 2 2 2" xfId="53330" xr:uid="{00000000-0005-0000-0000-000021940000}"/>
    <cellStyle name="Normal 4 4 2 3 2 2 2 3 2 3" xfId="39896" xr:uid="{00000000-0005-0000-0000-000022940000}"/>
    <cellStyle name="Normal 4 4 2 3 2 2 2 3 3" xfId="8506" xr:uid="{00000000-0005-0000-0000-000023940000}"/>
    <cellStyle name="Normal 4 4 2 3 2 2 2 3 3 2" xfId="21940" xr:uid="{00000000-0005-0000-0000-000024940000}"/>
    <cellStyle name="Normal 4 4 2 3 2 2 2 3 3 2 2" xfId="48852" xr:uid="{00000000-0005-0000-0000-000025940000}"/>
    <cellStyle name="Normal 4 4 2 3 2 2 2 3 3 3" xfId="35418" xr:uid="{00000000-0005-0000-0000-000026940000}"/>
    <cellStyle name="Normal 4 4 2 3 2 2 2 3 4" xfId="17461" xr:uid="{00000000-0005-0000-0000-000027940000}"/>
    <cellStyle name="Normal 4 4 2 3 2 2 2 3 4 2" xfId="44373" xr:uid="{00000000-0005-0000-0000-000028940000}"/>
    <cellStyle name="Normal 4 4 2 3 2 2 2 3 5" xfId="30939" xr:uid="{00000000-0005-0000-0000-000029940000}"/>
    <cellStyle name="Normal 4 4 2 3 2 2 2 4" xfId="10747" xr:uid="{00000000-0005-0000-0000-00002A940000}"/>
    <cellStyle name="Normal 4 4 2 3 2 2 2 4 2" xfId="24181" xr:uid="{00000000-0005-0000-0000-00002B940000}"/>
    <cellStyle name="Normal 4 4 2 3 2 2 2 4 2 2" xfId="51093" xr:uid="{00000000-0005-0000-0000-00002C940000}"/>
    <cellStyle name="Normal 4 4 2 3 2 2 2 4 3" xfId="37659" xr:uid="{00000000-0005-0000-0000-00002D940000}"/>
    <cellStyle name="Normal 4 4 2 3 2 2 2 5" xfId="6269" xr:uid="{00000000-0005-0000-0000-00002E940000}"/>
    <cellStyle name="Normal 4 4 2 3 2 2 2 5 2" xfId="19703" xr:uid="{00000000-0005-0000-0000-00002F940000}"/>
    <cellStyle name="Normal 4 4 2 3 2 2 2 5 2 2" xfId="46615" xr:uid="{00000000-0005-0000-0000-000030940000}"/>
    <cellStyle name="Normal 4 4 2 3 2 2 2 5 3" xfId="33181" xr:uid="{00000000-0005-0000-0000-000031940000}"/>
    <cellStyle name="Normal 4 4 2 3 2 2 2 6" xfId="15224" xr:uid="{00000000-0005-0000-0000-000032940000}"/>
    <cellStyle name="Normal 4 4 2 3 2 2 2 6 2" xfId="42136" xr:uid="{00000000-0005-0000-0000-000033940000}"/>
    <cellStyle name="Normal 4 4 2 3 2 2 2 7" xfId="28702" xr:uid="{00000000-0005-0000-0000-000034940000}"/>
    <cellStyle name="Normal 4 4 2 3 2 2 3" xfId="2238" xr:uid="{00000000-0005-0000-0000-000035940000}"/>
    <cellStyle name="Normal 4 4 2 3 2 2 3 2" xfId="4475" xr:uid="{00000000-0005-0000-0000-000036940000}"/>
    <cellStyle name="Normal 4 4 2 3 2 2 3 2 2" xfId="13432" xr:uid="{00000000-0005-0000-0000-000037940000}"/>
    <cellStyle name="Normal 4 4 2 3 2 2 3 2 2 2" xfId="26866" xr:uid="{00000000-0005-0000-0000-000038940000}"/>
    <cellStyle name="Normal 4 4 2 3 2 2 3 2 2 2 2" xfId="53778" xr:uid="{00000000-0005-0000-0000-000039940000}"/>
    <cellStyle name="Normal 4 4 2 3 2 2 3 2 2 3" xfId="40344" xr:uid="{00000000-0005-0000-0000-00003A940000}"/>
    <cellStyle name="Normal 4 4 2 3 2 2 3 2 3" xfId="8954" xr:uid="{00000000-0005-0000-0000-00003B940000}"/>
    <cellStyle name="Normal 4 4 2 3 2 2 3 2 3 2" xfId="22388" xr:uid="{00000000-0005-0000-0000-00003C940000}"/>
    <cellStyle name="Normal 4 4 2 3 2 2 3 2 3 2 2" xfId="49300" xr:uid="{00000000-0005-0000-0000-00003D940000}"/>
    <cellStyle name="Normal 4 4 2 3 2 2 3 2 3 3" xfId="35866" xr:uid="{00000000-0005-0000-0000-00003E940000}"/>
    <cellStyle name="Normal 4 4 2 3 2 2 3 2 4" xfId="17909" xr:uid="{00000000-0005-0000-0000-00003F940000}"/>
    <cellStyle name="Normal 4 4 2 3 2 2 3 2 4 2" xfId="44821" xr:uid="{00000000-0005-0000-0000-000040940000}"/>
    <cellStyle name="Normal 4 4 2 3 2 2 3 2 5" xfId="31387" xr:uid="{00000000-0005-0000-0000-000041940000}"/>
    <cellStyle name="Normal 4 4 2 3 2 2 3 3" xfId="11195" xr:uid="{00000000-0005-0000-0000-000042940000}"/>
    <cellStyle name="Normal 4 4 2 3 2 2 3 3 2" xfId="24629" xr:uid="{00000000-0005-0000-0000-000043940000}"/>
    <cellStyle name="Normal 4 4 2 3 2 2 3 3 2 2" xfId="51541" xr:uid="{00000000-0005-0000-0000-000044940000}"/>
    <cellStyle name="Normal 4 4 2 3 2 2 3 3 3" xfId="38107" xr:uid="{00000000-0005-0000-0000-000045940000}"/>
    <cellStyle name="Normal 4 4 2 3 2 2 3 4" xfId="6717" xr:uid="{00000000-0005-0000-0000-000046940000}"/>
    <cellStyle name="Normal 4 4 2 3 2 2 3 4 2" xfId="20151" xr:uid="{00000000-0005-0000-0000-000047940000}"/>
    <cellStyle name="Normal 4 4 2 3 2 2 3 4 2 2" xfId="47063" xr:uid="{00000000-0005-0000-0000-000048940000}"/>
    <cellStyle name="Normal 4 4 2 3 2 2 3 4 3" xfId="33629" xr:uid="{00000000-0005-0000-0000-000049940000}"/>
    <cellStyle name="Normal 4 4 2 3 2 2 3 5" xfId="15672" xr:uid="{00000000-0005-0000-0000-00004A940000}"/>
    <cellStyle name="Normal 4 4 2 3 2 2 3 5 2" xfId="42584" xr:uid="{00000000-0005-0000-0000-00004B940000}"/>
    <cellStyle name="Normal 4 4 2 3 2 2 3 6" xfId="29150" xr:uid="{00000000-0005-0000-0000-00004C940000}"/>
    <cellStyle name="Normal 4 4 2 3 2 2 4" xfId="3357" xr:uid="{00000000-0005-0000-0000-00004D940000}"/>
    <cellStyle name="Normal 4 4 2 3 2 2 4 2" xfId="12314" xr:uid="{00000000-0005-0000-0000-00004E940000}"/>
    <cellStyle name="Normal 4 4 2 3 2 2 4 2 2" xfId="25748" xr:uid="{00000000-0005-0000-0000-00004F940000}"/>
    <cellStyle name="Normal 4 4 2 3 2 2 4 2 2 2" xfId="52660" xr:uid="{00000000-0005-0000-0000-000050940000}"/>
    <cellStyle name="Normal 4 4 2 3 2 2 4 2 3" xfId="39226" xr:uid="{00000000-0005-0000-0000-000051940000}"/>
    <cellStyle name="Normal 4 4 2 3 2 2 4 3" xfId="7836" xr:uid="{00000000-0005-0000-0000-000052940000}"/>
    <cellStyle name="Normal 4 4 2 3 2 2 4 3 2" xfId="21270" xr:uid="{00000000-0005-0000-0000-000053940000}"/>
    <cellStyle name="Normal 4 4 2 3 2 2 4 3 2 2" xfId="48182" xr:uid="{00000000-0005-0000-0000-000054940000}"/>
    <cellStyle name="Normal 4 4 2 3 2 2 4 3 3" xfId="34748" xr:uid="{00000000-0005-0000-0000-000055940000}"/>
    <cellStyle name="Normal 4 4 2 3 2 2 4 4" xfId="16791" xr:uid="{00000000-0005-0000-0000-000056940000}"/>
    <cellStyle name="Normal 4 4 2 3 2 2 4 4 2" xfId="43703" xr:uid="{00000000-0005-0000-0000-000057940000}"/>
    <cellStyle name="Normal 4 4 2 3 2 2 4 5" xfId="30269" xr:uid="{00000000-0005-0000-0000-000058940000}"/>
    <cellStyle name="Normal 4 4 2 3 2 2 5" xfId="10077" xr:uid="{00000000-0005-0000-0000-000059940000}"/>
    <cellStyle name="Normal 4 4 2 3 2 2 5 2" xfId="23511" xr:uid="{00000000-0005-0000-0000-00005A940000}"/>
    <cellStyle name="Normal 4 4 2 3 2 2 5 2 2" xfId="50423" xr:uid="{00000000-0005-0000-0000-00005B940000}"/>
    <cellStyle name="Normal 4 4 2 3 2 2 5 3" xfId="36989" xr:uid="{00000000-0005-0000-0000-00005C940000}"/>
    <cellStyle name="Normal 4 4 2 3 2 2 6" xfId="5599" xr:uid="{00000000-0005-0000-0000-00005D940000}"/>
    <cellStyle name="Normal 4 4 2 3 2 2 6 2" xfId="19033" xr:uid="{00000000-0005-0000-0000-00005E940000}"/>
    <cellStyle name="Normal 4 4 2 3 2 2 6 2 2" xfId="45945" xr:uid="{00000000-0005-0000-0000-00005F940000}"/>
    <cellStyle name="Normal 4 4 2 3 2 2 6 3" xfId="32511" xr:uid="{00000000-0005-0000-0000-000060940000}"/>
    <cellStyle name="Normal 4 4 2 3 2 2 7" xfId="14554" xr:uid="{00000000-0005-0000-0000-000061940000}"/>
    <cellStyle name="Normal 4 4 2 3 2 2 7 2" xfId="41466" xr:uid="{00000000-0005-0000-0000-000062940000}"/>
    <cellStyle name="Normal 4 4 2 3 2 2 8" xfId="28032" xr:uid="{00000000-0005-0000-0000-000063940000}"/>
    <cellStyle name="Normal 4 4 2 3 2 3" xfId="1344" xr:uid="{00000000-0005-0000-0000-000064940000}"/>
    <cellStyle name="Normal 4 4 2 3 2 3 2" xfId="2462" xr:uid="{00000000-0005-0000-0000-000065940000}"/>
    <cellStyle name="Normal 4 4 2 3 2 3 2 2" xfId="4699" xr:uid="{00000000-0005-0000-0000-000066940000}"/>
    <cellStyle name="Normal 4 4 2 3 2 3 2 2 2" xfId="13656" xr:uid="{00000000-0005-0000-0000-000067940000}"/>
    <cellStyle name="Normal 4 4 2 3 2 3 2 2 2 2" xfId="27090" xr:uid="{00000000-0005-0000-0000-000068940000}"/>
    <cellStyle name="Normal 4 4 2 3 2 3 2 2 2 2 2" xfId="54002" xr:uid="{00000000-0005-0000-0000-000069940000}"/>
    <cellStyle name="Normal 4 4 2 3 2 3 2 2 2 3" xfId="40568" xr:uid="{00000000-0005-0000-0000-00006A940000}"/>
    <cellStyle name="Normal 4 4 2 3 2 3 2 2 3" xfId="9178" xr:uid="{00000000-0005-0000-0000-00006B940000}"/>
    <cellStyle name="Normal 4 4 2 3 2 3 2 2 3 2" xfId="22612" xr:uid="{00000000-0005-0000-0000-00006C940000}"/>
    <cellStyle name="Normal 4 4 2 3 2 3 2 2 3 2 2" xfId="49524" xr:uid="{00000000-0005-0000-0000-00006D940000}"/>
    <cellStyle name="Normal 4 4 2 3 2 3 2 2 3 3" xfId="36090" xr:uid="{00000000-0005-0000-0000-00006E940000}"/>
    <cellStyle name="Normal 4 4 2 3 2 3 2 2 4" xfId="18133" xr:uid="{00000000-0005-0000-0000-00006F940000}"/>
    <cellStyle name="Normal 4 4 2 3 2 3 2 2 4 2" xfId="45045" xr:uid="{00000000-0005-0000-0000-000070940000}"/>
    <cellStyle name="Normal 4 4 2 3 2 3 2 2 5" xfId="31611" xr:uid="{00000000-0005-0000-0000-000071940000}"/>
    <cellStyle name="Normal 4 4 2 3 2 3 2 3" xfId="11419" xr:uid="{00000000-0005-0000-0000-000072940000}"/>
    <cellStyle name="Normal 4 4 2 3 2 3 2 3 2" xfId="24853" xr:uid="{00000000-0005-0000-0000-000073940000}"/>
    <cellStyle name="Normal 4 4 2 3 2 3 2 3 2 2" xfId="51765" xr:uid="{00000000-0005-0000-0000-000074940000}"/>
    <cellStyle name="Normal 4 4 2 3 2 3 2 3 3" xfId="38331" xr:uid="{00000000-0005-0000-0000-000075940000}"/>
    <cellStyle name="Normal 4 4 2 3 2 3 2 4" xfId="6941" xr:uid="{00000000-0005-0000-0000-000076940000}"/>
    <cellStyle name="Normal 4 4 2 3 2 3 2 4 2" xfId="20375" xr:uid="{00000000-0005-0000-0000-000077940000}"/>
    <cellStyle name="Normal 4 4 2 3 2 3 2 4 2 2" xfId="47287" xr:uid="{00000000-0005-0000-0000-000078940000}"/>
    <cellStyle name="Normal 4 4 2 3 2 3 2 4 3" xfId="33853" xr:uid="{00000000-0005-0000-0000-000079940000}"/>
    <cellStyle name="Normal 4 4 2 3 2 3 2 5" xfId="15896" xr:uid="{00000000-0005-0000-0000-00007A940000}"/>
    <cellStyle name="Normal 4 4 2 3 2 3 2 5 2" xfId="42808" xr:uid="{00000000-0005-0000-0000-00007B940000}"/>
    <cellStyle name="Normal 4 4 2 3 2 3 2 6" xfId="29374" xr:uid="{00000000-0005-0000-0000-00007C940000}"/>
    <cellStyle name="Normal 4 4 2 3 2 3 3" xfId="3581" xr:uid="{00000000-0005-0000-0000-00007D940000}"/>
    <cellStyle name="Normal 4 4 2 3 2 3 3 2" xfId="12538" xr:uid="{00000000-0005-0000-0000-00007E940000}"/>
    <cellStyle name="Normal 4 4 2 3 2 3 3 2 2" xfId="25972" xr:uid="{00000000-0005-0000-0000-00007F940000}"/>
    <cellStyle name="Normal 4 4 2 3 2 3 3 2 2 2" xfId="52884" xr:uid="{00000000-0005-0000-0000-000080940000}"/>
    <cellStyle name="Normal 4 4 2 3 2 3 3 2 3" xfId="39450" xr:uid="{00000000-0005-0000-0000-000081940000}"/>
    <cellStyle name="Normal 4 4 2 3 2 3 3 3" xfId="8060" xr:uid="{00000000-0005-0000-0000-000082940000}"/>
    <cellStyle name="Normal 4 4 2 3 2 3 3 3 2" xfId="21494" xr:uid="{00000000-0005-0000-0000-000083940000}"/>
    <cellStyle name="Normal 4 4 2 3 2 3 3 3 2 2" xfId="48406" xr:uid="{00000000-0005-0000-0000-000084940000}"/>
    <cellStyle name="Normal 4 4 2 3 2 3 3 3 3" xfId="34972" xr:uid="{00000000-0005-0000-0000-000085940000}"/>
    <cellStyle name="Normal 4 4 2 3 2 3 3 4" xfId="17015" xr:uid="{00000000-0005-0000-0000-000086940000}"/>
    <cellStyle name="Normal 4 4 2 3 2 3 3 4 2" xfId="43927" xr:uid="{00000000-0005-0000-0000-000087940000}"/>
    <cellStyle name="Normal 4 4 2 3 2 3 3 5" xfId="30493" xr:uid="{00000000-0005-0000-0000-000088940000}"/>
    <cellStyle name="Normal 4 4 2 3 2 3 4" xfId="10301" xr:uid="{00000000-0005-0000-0000-000089940000}"/>
    <cellStyle name="Normal 4 4 2 3 2 3 4 2" xfId="23735" xr:uid="{00000000-0005-0000-0000-00008A940000}"/>
    <cellStyle name="Normal 4 4 2 3 2 3 4 2 2" xfId="50647" xr:uid="{00000000-0005-0000-0000-00008B940000}"/>
    <cellStyle name="Normal 4 4 2 3 2 3 4 3" xfId="37213" xr:uid="{00000000-0005-0000-0000-00008C940000}"/>
    <cellStyle name="Normal 4 4 2 3 2 3 5" xfId="5823" xr:uid="{00000000-0005-0000-0000-00008D940000}"/>
    <cellStyle name="Normal 4 4 2 3 2 3 5 2" xfId="19257" xr:uid="{00000000-0005-0000-0000-00008E940000}"/>
    <cellStyle name="Normal 4 4 2 3 2 3 5 2 2" xfId="46169" xr:uid="{00000000-0005-0000-0000-00008F940000}"/>
    <cellStyle name="Normal 4 4 2 3 2 3 5 3" xfId="32735" xr:uid="{00000000-0005-0000-0000-000090940000}"/>
    <cellStyle name="Normal 4 4 2 3 2 3 6" xfId="14778" xr:uid="{00000000-0005-0000-0000-000091940000}"/>
    <cellStyle name="Normal 4 4 2 3 2 3 6 2" xfId="41690" xr:uid="{00000000-0005-0000-0000-000092940000}"/>
    <cellStyle name="Normal 4 4 2 3 2 3 7" xfId="28256" xr:uid="{00000000-0005-0000-0000-000093940000}"/>
    <cellStyle name="Normal 4 4 2 3 2 4" xfId="1567" xr:uid="{00000000-0005-0000-0000-000094940000}"/>
    <cellStyle name="Normal 4 4 2 3 2 4 2" xfId="2685" xr:uid="{00000000-0005-0000-0000-000095940000}"/>
    <cellStyle name="Normal 4 4 2 3 2 4 2 2" xfId="4922" xr:uid="{00000000-0005-0000-0000-000096940000}"/>
    <cellStyle name="Normal 4 4 2 3 2 4 2 2 2" xfId="13879" xr:uid="{00000000-0005-0000-0000-000097940000}"/>
    <cellStyle name="Normal 4 4 2 3 2 4 2 2 2 2" xfId="27313" xr:uid="{00000000-0005-0000-0000-000098940000}"/>
    <cellStyle name="Normal 4 4 2 3 2 4 2 2 2 2 2" xfId="54225" xr:uid="{00000000-0005-0000-0000-000099940000}"/>
    <cellStyle name="Normal 4 4 2 3 2 4 2 2 2 3" xfId="40791" xr:uid="{00000000-0005-0000-0000-00009A940000}"/>
    <cellStyle name="Normal 4 4 2 3 2 4 2 2 3" xfId="9401" xr:uid="{00000000-0005-0000-0000-00009B940000}"/>
    <cellStyle name="Normal 4 4 2 3 2 4 2 2 3 2" xfId="22835" xr:uid="{00000000-0005-0000-0000-00009C940000}"/>
    <cellStyle name="Normal 4 4 2 3 2 4 2 2 3 2 2" xfId="49747" xr:uid="{00000000-0005-0000-0000-00009D940000}"/>
    <cellStyle name="Normal 4 4 2 3 2 4 2 2 3 3" xfId="36313" xr:uid="{00000000-0005-0000-0000-00009E940000}"/>
    <cellStyle name="Normal 4 4 2 3 2 4 2 2 4" xfId="18356" xr:uid="{00000000-0005-0000-0000-00009F940000}"/>
    <cellStyle name="Normal 4 4 2 3 2 4 2 2 4 2" xfId="45268" xr:uid="{00000000-0005-0000-0000-0000A0940000}"/>
    <cellStyle name="Normal 4 4 2 3 2 4 2 2 5" xfId="31834" xr:uid="{00000000-0005-0000-0000-0000A1940000}"/>
    <cellStyle name="Normal 4 4 2 3 2 4 2 3" xfId="11642" xr:uid="{00000000-0005-0000-0000-0000A2940000}"/>
    <cellStyle name="Normal 4 4 2 3 2 4 2 3 2" xfId="25076" xr:uid="{00000000-0005-0000-0000-0000A3940000}"/>
    <cellStyle name="Normal 4 4 2 3 2 4 2 3 2 2" xfId="51988" xr:uid="{00000000-0005-0000-0000-0000A4940000}"/>
    <cellStyle name="Normal 4 4 2 3 2 4 2 3 3" xfId="38554" xr:uid="{00000000-0005-0000-0000-0000A5940000}"/>
    <cellStyle name="Normal 4 4 2 3 2 4 2 4" xfId="7164" xr:uid="{00000000-0005-0000-0000-0000A6940000}"/>
    <cellStyle name="Normal 4 4 2 3 2 4 2 4 2" xfId="20598" xr:uid="{00000000-0005-0000-0000-0000A7940000}"/>
    <cellStyle name="Normal 4 4 2 3 2 4 2 4 2 2" xfId="47510" xr:uid="{00000000-0005-0000-0000-0000A8940000}"/>
    <cellStyle name="Normal 4 4 2 3 2 4 2 4 3" xfId="34076" xr:uid="{00000000-0005-0000-0000-0000A9940000}"/>
    <cellStyle name="Normal 4 4 2 3 2 4 2 5" xfId="16119" xr:uid="{00000000-0005-0000-0000-0000AA940000}"/>
    <cellStyle name="Normal 4 4 2 3 2 4 2 5 2" xfId="43031" xr:uid="{00000000-0005-0000-0000-0000AB940000}"/>
    <cellStyle name="Normal 4 4 2 3 2 4 2 6" xfId="29597" xr:uid="{00000000-0005-0000-0000-0000AC940000}"/>
    <cellStyle name="Normal 4 4 2 3 2 4 3" xfId="3804" xr:uid="{00000000-0005-0000-0000-0000AD940000}"/>
    <cellStyle name="Normal 4 4 2 3 2 4 3 2" xfId="12761" xr:uid="{00000000-0005-0000-0000-0000AE940000}"/>
    <cellStyle name="Normal 4 4 2 3 2 4 3 2 2" xfId="26195" xr:uid="{00000000-0005-0000-0000-0000AF940000}"/>
    <cellStyle name="Normal 4 4 2 3 2 4 3 2 2 2" xfId="53107" xr:uid="{00000000-0005-0000-0000-0000B0940000}"/>
    <cellStyle name="Normal 4 4 2 3 2 4 3 2 3" xfId="39673" xr:uid="{00000000-0005-0000-0000-0000B1940000}"/>
    <cellStyle name="Normal 4 4 2 3 2 4 3 3" xfId="8283" xr:uid="{00000000-0005-0000-0000-0000B2940000}"/>
    <cellStyle name="Normal 4 4 2 3 2 4 3 3 2" xfId="21717" xr:uid="{00000000-0005-0000-0000-0000B3940000}"/>
    <cellStyle name="Normal 4 4 2 3 2 4 3 3 2 2" xfId="48629" xr:uid="{00000000-0005-0000-0000-0000B4940000}"/>
    <cellStyle name="Normal 4 4 2 3 2 4 3 3 3" xfId="35195" xr:uid="{00000000-0005-0000-0000-0000B5940000}"/>
    <cellStyle name="Normal 4 4 2 3 2 4 3 4" xfId="17238" xr:uid="{00000000-0005-0000-0000-0000B6940000}"/>
    <cellStyle name="Normal 4 4 2 3 2 4 3 4 2" xfId="44150" xr:uid="{00000000-0005-0000-0000-0000B7940000}"/>
    <cellStyle name="Normal 4 4 2 3 2 4 3 5" xfId="30716" xr:uid="{00000000-0005-0000-0000-0000B8940000}"/>
    <cellStyle name="Normal 4 4 2 3 2 4 4" xfId="10524" xr:uid="{00000000-0005-0000-0000-0000B9940000}"/>
    <cellStyle name="Normal 4 4 2 3 2 4 4 2" xfId="23958" xr:uid="{00000000-0005-0000-0000-0000BA940000}"/>
    <cellStyle name="Normal 4 4 2 3 2 4 4 2 2" xfId="50870" xr:uid="{00000000-0005-0000-0000-0000BB940000}"/>
    <cellStyle name="Normal 4 4 2 3 2 4 4 3" xfId="37436" xr:uid="{00000000-0005-0000-0000-0000BC940000}"/>
    <cellStyle name="Normal 4 4 2 3 2 4 5" xfId="6046" xr:uid="{00000000-0005-0000-0000-0000BD940000}"/>
    <cellStyle name="Normal 4 4 2 3 2 4 5 2" xfId="19480" xr:uid="{00000000-0005-0000-0000-0000BE940000}"/>
    <cellStyle name="Normal 4 4 2 3 2 4 5 2 2" xfId="46392" xr:uid="{00000000-0005-0000-0000-0000BF940000}"/>
    <cellStyle name="Normal 4 4 2 3 2 4 5 3" xfId="32958" xr:uid="{00000000-0005-0000-0000-0000C0940000}"/>
    <cellStyle name="Normal 4 4 2 3 2 4 6" xfId="15001" xr:uid="{00000000-0005-0000-0000-0000C1940000}"/>
    <cellStyle name="Normal 4 4 2 3 2 4 6 2" xfId="41913" xr:uid="{00000000-0005-0000-0000-0000C2940000}"/>
    <cellStyle name="Normal 4 4 2 3 2 4 7" xfId="28479" xr:uid="{00000000-0005-0000-0000-0000C3940000}"/>
    <cellStyle name="Normal 4 4 2 3 2 5" xfId="2015" xr:uid="{00000000-0005-0000-0000-0000C4940000}"/>
    <cellStyle name="Normal 4 4 2 3 2 5 2" xfId="4252" xr:uid="{00000000-0005-0000-0000-0000C5940000}"/>
    <cellStyle name="Normal 4 4 2 3 2 5 2 2" xfId="13209" xr:uid="{00000000-0005-0000-0000-0000C6940000}"/>
    <cellStyle name="Normal 4 4 2 3 2 5 2 2 2" xfId="26643" xr:uid="{00000000-0005-0000-0000-0000C7940000}"/>
    <cellStyle name="Normal 4 4 2 3 2 5 2 2 2 2" xfId="53555" xr:uid="{00000000-0005-0000-0000-0000C8940000}"/>
    <cellStyle name="Normal 4 4 2 3 2 5 2 2 3" xfId="40121" xr:uid="{00000000-0005-0000-0000-0000C9940000}"/>
    <cellStyle name="Normal 4 4 2 3 2 5 2 3" xfId="8731" xr:uid="{00000000-0005-0000-0000-0000CA940000}"/>
    <cellStyle name="Normal 4 4 2 3 2 5 2 3 2" xfId="22165" xr:uid="{00000000-0005-0000-0000-0000CB940000}"/>
    <cellStyle name="Normal 4 4 2 3 2 5 2 3 2 2" xfId="49077" xr:uid="{00000000-0005-0000-0000-0000CC940000}"/>
    <cellStyle name="Normal 4 4 2 3 2 5 2 3 3" xfId="35643" xr:uid="{00000000-0005-0000-0000-0000CD940000}"/>
    <cellStyle name="Normal 4 4 2 3 2 5 2 4" xfId="17686" xr:uid="{00000000-0005-0000-0000-0000CE940000}"/>
    <cellStyle name="Normal 4 4 2 3 2 5 2 4 2" xfId="44598" xr:uid="{00000000-0005-0000-0000-0000CF940000}"/>
    <cellStyle name="Normal 4 4 2 3 2 5 2 5" xfId="31164" xr:uid="{00000000-0005-0000-0000-0000D0940000}"/>
    <cellStyle name="Normal 4 4 2 3 2 5 3" xfId="10972" xr:uid="{00000000-0005-0000-0000-0000D1940000}"/>
    <cellStyle name="Normal 4 4 2 3 2 5 3 2" xfId="24406" xr:uid="{00000000-0005-0000-0000-0000D2940000}"/>
    <cellStyle name="Normal 4 4 2 3 2 5 3 2 2" xfId="51318" xr:uid="{00000000-0005-0000-0000-0000D3940000}"/>
    <cellStyle name="Normal 4 4 2 3 2 5 3 3" xfId="37884" xr:uid="{00000000-0005-0000-0000-0000D4940000}"/>
    <cellStyle name="Normal 4 4 2 3 2 5 4" xfId="6494" xr:uid="{00000000-0005-0000-0000-0000D5940000}"/>
    <cellStyle name="Normal 4 4 2 3 2 5 4 2" xfId="19928" xr:uid="{00000000-0005-0000-0000-0000D6940000}"/>
    <cellStyle name="Normal 4 4 2 3 2 5 4 2 2" xfId="46840" xr:uid="{00000000-0005-0000-0000-0000D7940000}"/>
    <cellStyle name="Normal 4 4 2 3 2 5 4 3" xfId="33406" xr:uid="{00000000-0005-0000-0000-0000D8940000}"/>
    <cellStyle name="Normal 4 4 2 3 2 5 5" xfId="15449" xr:uid="{00000000-0005-0000-0000-0000D9940000}"/>
    <cellStyle name="Normal 4 4 2 3 2 5 5 2" xfId="42361" xr:uid="{00000000-0005-0000-0000-0000DA940000}"/>
    <cellStyle name="Normal 4 4 2 3 2 5 6" xfId="28927" xr:uid="{00000000-0005-0000-0000-0000DB940000}"/>
    <cellStyle name="Normal 4 4 2 3 2 6" xfId="3134" xr:uid="{00000000-0005-0000-0000-0000DC940000}"/>
    <cellStyle name="Normal 4 4 2 3 2 6 2" xfId="12091" xr:uid="{00000000-0005-0000-0000-0000DD940000}"/>
    <cellStyle name="Normal 4 4 2 3 2 6 2 2" xfId="25525" xr:uid="{00000000-0005-0000-0000-0000DE940000}"/>
    <cellStyle name="Normal 4 4 2 3 2 6 2 2 2" xfId="52437" xr:uid="{00000000-0005-0000-0000-0000DF940000}"/>
    <cellStyle name="Normal 4 4 2 3 2 6 2 3" xfId="39003" xr:uid="{00000000-0005-0000-0000-0000E0940000}"/>
    <cellStyle name="Normal 4 4 2 3 2 6 3" xfId="7613" xr:uid="{00000000-0005-0000-0000-0000E1940000}"/>
    <cellStyle name="Normal 4 4 2 3 2 6 3 2" xfId="21047" xr:uid="{00000000-0005-0000-0000-0000E2940000}"/>
    <cellStyle name="Normal 4 4 2 3 2 6 3 2 2" xfId="47959" xr:uid="{00000000-0005-0000-0000-0000E3940000}"/>
    <cellStyle name="Normal 4 4 2 3 2 6 3 3" xfId="34525" xr:uid="{00000000-0005-0000-0000-0000E4940000}"/>
    <cellStyle name="Normal 4 4 2 3 2 6 4" xfId="16568" xr:uid="{00000000-0005-0000-0000-0000E5940000}"/>
    <cellStyle name="Normal 4 4 2 3 2 6 4 2" xfId="43480" xr:uid="{00000000-0005-0000-0000-0000E6940000}"/>
    <cellStyle name="Normal 4 4 2 3 2 6 5" xfId="30046" xr:uid="{00000000-0005-0000-0000-0000E7940000}"/>
    <cellStyle name="Normal 4 4 2 3 2 7" xfId="9854" xr:uid="{00000000-0005-0000-0000-0000E8940000}"/>
    <cellStyle name="Normal 4 4 2 3 2 7 2" xfId="23288" xr:uid="{00000000-0005-0000-0000-0000E9940000}"/>
    <cellStyle name="Normal 4 4 2 3 2 7 2 2" xfId="50200" xr:uid="{00000000-0005-0000-0000-0000EA940000}"/>
    <cellStyle name="Normal 4 4 2 3 2 7 3" xfId="36766" xr:uid="{00000000-0005-0000-0000-0000EB940000}"/>
    <cellStyle name="Normal 4 4 2 3 2 8" xfId="5376" xr:uid="{00000000-0005-0000-0000-0000EC940000}"/>
    <cellStyle name="Normal 4 4 2 3 2 8 2" xfId="18810" xr:uid="{00000000-0005-0000-0000-0000ED940000}"/>
    <cellStyle name="Normal 4 4 2 3 2 8 2 2" xfId="45722" xr:uid="{00000000-0005-0000-0000-0000EE940000}"/>
    <cellStyle name="Normal 4 4 2 3 2 8 3" xfId="32288" xr:uid="{00000000-0005-0000-0000-0000EF940000}"/>
    <cellStyle name="Normal 4 4 2 3 2 9" xfId="14331" xr:uid="{00000000-0005-0000-0000-0000F0940000}"/>
    <cellStyle name="Normal 4 4 2 3 2 9 2" xfId="41243" xr:uid="{00000000-0005-0000-0000-0000F1940000}"/>
    <cellStyle name="Normal 4 4 2 3 3" xfId="779" xr:uid="{00000000-0005-0000-0000-0000F2940000}"/>
    <cellStyle name="Normal 4 4 2 3 3 10" xfId="27737" xr:uid="{00000000-0005-0000-0000-0000F3940000}"/>
    <cellStyle name="Normal 4 4 2 3 3 2" xfId="1047" xr:uid="{00000000-0005-0000-0000-0000F4940000}"/>
    <cellStyle name="Normal 4 4 2 3 3 2 2" xfId="1718" xr:uid="{00000000-0005-0000-0000-0000F5940000}"/>
    <cellStyle name="Normal 4 4 2 3 3 2 2 2" xfId="2836" xr:uid="{00000000-0005-0000-0000-0000F6940000}"/>
    <cellStyle name="Normal 4 4 2 3 3 2 2 2 2" xfId="5073" xr:uid="{00000000-0005-0000-0000-0000F7940000}"/>
    <cellStyle name="Normal 4 4 2 3 3 2 2 2 2 2" xfId="14030" xr:uid="{00000000-0005-0000-0000-0000F8940000}"/>
    <cellStyle name="Normal 4 4 2 3 3 2 2 2 2 2 2" xfId="27464" xr:uid="{00000000-0005-0000-0000-0000F9940000}"/>
    <cellStyle name="Normal 4 4 2 3 3 2 2 2 2 2 2 2" xfId="54376" xr:uid="{00000000-0005-0000-0000-0000FA940000}"/>
    <cellStyle name="Normal 4 4 2 3 3 2 2 2 2 2 3" xfId="40942" xr:uid="{00000000-0005-0000-0000-0000FB940000}"/>
    <cellStyle name="Normal 4 4 2 3 3 2 2 2 2 3" xfId="9552" xr:uid="{00000000-0005-0000-0000-0000FC940000}"/>
    <cellStyle name="Normal 4 4 2 3 3 2 2 2 2 3 2" xfId="22986" xr:uid="{00000000-0005-0000-0000-0000FD940000}"/>
    <cellStyle name="Normal 4 4 2 3 3 2 2 2 2 3 2 2" xfId="49898" xr:uid="{00000000-0005-0000-0000-0000FE940000}"/>
    <cellStyle name="Normal 4 4 2 3 3 2 2 2 2 3 3" xfId="36464" xr:uid="{00000000-0005-0000-0000-0000FF940000}"/>
    <cellStyle name="Normal 4 4 2 3 3 2 2 2 2 4" xfId="18507" xr:uid="{00000000-0005-0000-0000-000000950000}"/>
    <cellStyle name="Normal 4 4 2 3 3 2 2 2 2 4 2" xfId="45419" xr:uid="{00000000-0005-0000-0000-000001950000}"/>
    <cellStyle name="Normal 4 4 2 3 3 2 2 2 2 5" xfId="31985" xr:uid="{00000000-0005-0000-0000-000002950000}"/>
    <cellStyle name="Normal 4 4 2 3 3 2 2 2 3" xfId="11793" xr:uid="{00000000-0005-0000-0000-000003950000}"/>
    <cellStyle name="Normal 4 4 2 3 3 2 2 2 3 2" xfId="25227" xr:uid="{00000000-0005-0000-0000-000004950000}"/>
    <cellStyle name="Normal 4 4 2 3 3 2 2 2 3 2 2" xfId="52139" xr:uid="{00000000-0005-0000-0000-000005950000}"/>
    <cellStyle name="Normal 4 4 2 3 3 2 2 2 3 3" xfId="38705" xr:uid="{00000000-0005-0000-0000-000006950000}"/>
    <cellStyle name="Normal 4 4 2 3 3 2 2 2 4" xfId="7315" xr:uid="{00000000-0005-0000-0000-000007950000}"/>
    <cellStyle name="Normal 4 4 2 3 3 2 2 2 4 2" xfId="20749" xr:uid="{00000000-0005-0000-0000-000008950000}"/>
    <cellStyle name="Normal 4 4 2 3 3 2 2 2 4 2 2" xfId="47661" xr:uid="{00000000-0005-0000-0000-000009950000}"/>
    <cellStyle name="Normal 4 4 2 3 3 2 2 2 4 3" xfId="34227" xr:uid="{00000000-0005-0000-0000-00000A950000}"/>
    <cellStyle name="Normal 4 4 2 3 3 2 2 2 5" xfId="16270" xr:uid="{00000000-0005-0000-0000-00000B950000}"/>
    <cellStyle name="Normal 4 4 2 3 3 2 2 2 5 2" xfId="43182" xr:uid="{00000000-0005-0000-0000-00000C950000}"/>
    <cellStyle name="Normal 4 4 2 3 3 2 2 2 6" xfId="29748" xr:uid="{00000000-0005-0000-0000-00000D950000}"/>
    <cellStyle name="Normal 4 4 2 3 3 2 2 3" xfId="3955" xr:uid="{00000000-0005-0000-0000-00000E950000}"/>
    <cellStyle name="Normal 4 4 2 3 3 2 2 3 2" xfId="12912" xr:uid="{00000000-0005-0000-0000-00000F950000}"/>
    <cellStyle name="Normal 4 4 2 3 3 2 2 3 2 2" xfId="26346" xr:uid="{00000000-0005-0000-0000-000010950000}"/>
    <cellStyle name="Normal 4 4 2 3 3 2 2 3 2 2 2" xfId="53258" xr:uid="{00000000-0005-0000-0000-000011950000}"/>
    <cellStyle name="Normal 4 4 2 3 3 2 2 3 2 3" xfId="39824" xr:uid="{00000000-0005-0000-0000-000012950000}"/>
    <cellStyle name="Normal 4 4 2 3 3 2 2 3 3" xfId="8434" xr:uid="{00000000-0005-0000-0000-000013950000}"/>
    <cellStyle name="Normal 4 4 2 3 3 2 2 3 3 2" xfId="21868" xr:uid="{00000000-0005-0000-0000-000014950000}"/>
    <cellStyle name="Normal 4 4 2 3 3 2 2 3 3 2 2" xfId="48780" xr:uid="{00000000-0005-0000-0000-000015950000}"/>
    <cellStyle name="Normal 4 4 2 3 3 2 2 3 3 3" xfId="35346" xr:uid="{00000000-0005-0000-0000-000016950000}"/>
    <cellStyle name="Normal 4 4 2 3 3 2 2 3 4" xfId="17389" xr:uid="{00000000-0005-0000-0000-000017950000}"/>
    <cellStyle name="Normal 4 4 2 3 3 2 2 3 4 2" xfId="44301" xr:uid="{00000000-0005-0000-0000-000018950000}"/>
    <cellStyle name="Normal 4 4 2 3 3 2 2 3 5" xfId="30867" xr:uid="{00000000-0005-0000-0000-000019950000}"/>
    <cellStyle name="Normal 4 4 2 3 3 2 2 4" xfId="10675" xr:uid="{00000000-0005-0000-0000-00001A950000}"/>
    <cellStyle name="Normal 4 4 2 3 3 2 2 4 2" xfId="24109" xr:uid="{00000000-0005-0000-0000-00001B950000}"/>
    <cellStyle name="Normal 4 4 2 3 3 2 2 4 2 2" xfId="51021" xr:uid="{00000000-0005-0000-0000-00001C950000}"/>
    <cellStyle name="Normal 4 4 2 3 3 2 2 4 3" xfId="37587" xr:uid="{00000000-0005-0000-0000-00001D950000}"/>
    <cellStyle name="Normal 4 4 2 3 3 2 2 5" xfId="6197" xr:uid="{00000000-0005-0000-0000-00001E950000}"/>
    <cellStyle name="Normal 4 4 2 3 3 2 2 5 2" xfId="19631" xr:uid="{00000000-0005-0000-0000-00001F950000}"/>
    <cellStyle name="Normal 4 4 2 3 3 2 2 5 2 2" xfId="46543" xr:uid="{00000000-0005-0000-0000-000020950000}"/>
    <cellStyle name="Normal 4 4 2 3 3 2 2 5 3" xfId="33109" xr:uid="{00000000-0005-0000-0000-000021950000}"/>
    <cellStyle name="Normal 4 4 2 3 3 2 2 6" xfId="15152" xr:uid="{00000000-0005-0000-0000-000022950000}"/>
    <cellStyle name="Normal 4 4 2 3 3 2 2 6 2" xfId="42064" xr:uid="{00000000-0005-0000-0000-000023950000}"/>
    <cellStyle name="Normal 4 4 2 3 3 2 2 7" xfId="28630" xr:uid="{00000000-0005-0000-0000-000024950000}"/>
    <cellStyle name="Normal 4 4 2 3 3 2 3" xfId="2166" xr:uid="{00000000-0005-0000-0000-000025950000}"/>
    <cellStyle name="Normal 4 4 2 3 3 2 3 2" xfId="4403" xr:uid="{00000000-0005-0000-0000-000026950000}"/>
    <cellStyle name="Normal 4 4 2 3 3 2 3 2 2" xfId="13360" xr:uid="{00000000-0005-0000-0000-000027950000}"/>
    <cellStyle name="Normal 4 4 2 3 3 2 3 2 2 2" xfId="26794" xr:uid="{00000000-0005-0000-0000-000028950000}"/>
    <cellStyle name="Normal 4 4 2 3 3 2 3 2 2 2 2" xfId="53706" xr:uid="{00000000-0005-0000-0000-000029950000}"/>
    <cellStyle name="Normal 4 4 2 3 3 2 3 2 2 3" xfId="40272" xr:uid="{00000000-0005-0000-0000-00002A950000}"/>
    <cellStyle name="Normal 4 4 2 3 3 2 3 2 3" xfId="8882" xr:uid="{00000000-0005-0000-0000-00002B950000}"/>
    <cellStyle name="Normal 4 4 2 3 3 2 3 2 3 2" xfId="22316" xr:uid="{00000000-0005-0000-0000-00002C950000}"/>
    <cellStyle name="Normal 4 4 2 3 3 2 3 2 3 2 2" xfId="49228" xr:uid="{00000000-0005-0000-0000-00002D950000}"/>
    <cellStyle name="Normal 4 4 2 3 3 2 3 2 3 3" xfId="35794" xr:uid="{00000000-0005-0000-0000-00002E950000}"/>
    <cellStyle name="Normal 4 4 2 3 3 2 3 2 4" xfId="17837" xr:uid="{00000000-0005-0000-0000-00002F950000}"/>
    <cellStyle name="Normal 4 4 2 3 3 2 3 2 4 2" xfId="44749" xr:uid="{00000000-0005-0000-0000-000030950000}"/>
    <cellStyle name="Normal 4 4 2 3 3 2 3 2 5" xfId="31315" xr:uid="{00000000-0005-0000-0000-000031950000}"/>
    <cellStyle name="Normal 4 4 2 3 3 2 3 3" xfId="11123" xr:uid="{00000000-0005-0000-0000-000032950000}"/>
    <cellStyle name="Normal 4 4 2 3 3 2 3 3 2" xfId="24557" xr:uid="{00000000-0005-0000-0000-000033950000}"/>
    <cellStyle name="Normal 4 4 2 3 3 2 3 3 2 2" xfId="51469" xr:uid="{00000000-0005-0000-0000-000034950000}"/>
    <cellStyle name="Normal 4 4 2 3 3 2 3 3 3" xfId="38035" xr:uid="{00000000-0005-0000-0000-000035950000}"/>
    <cellStyle name="Normal 4 4 2 3 3 2 3 4" xfId="6645" xr:uid="{00000000-0005-0000-0000-000036950000}"/>
    <cellStyle name="Normal 4 4 2 3 3 2 3 4 2" xfId="20079" xr:uid="{00000000-0005-0000-0000-000037950000}"/>
    <cellStyle name="Normal 4 4 2 3 3 2 3 4 2 2" xfId="46991" xr:uid="{00000000-0005-0000-0000-000038950000}"/>
    <cellStyle name="Normal 4 4 2 3 3 2 3 4 3" xfId="33557" xr:uid="{00000000-0005-0000-0000-000039950000}"/>
    <cellStyle name="Normal 4 4 2 3 3 2 3 5" xfId="15600" xr:uid="{00000000-0005-0000-0000-00003A950000}"/>
    <cellStyle name="Normal 4 4 2 3 3 2 3 5 2" xfId="42512" xr:uid="{00000000-0005-0000-0000-00003B950000}"/>
    <cellStyle name="Normal 4 4 2 3 3 2 3 6" xfId="29078" xr:uid="{00000000-0005-0000-0000-00003C950000}"/>
    <cellStyle name="Normal 4 4 2 3 3 2 4" xfId="3285" xr:uid="{00000000-0005-0000-0000-00003D950000}"/>
    <cellStyle name="Normal 4 4 2 3 3 2 4 2" xfId="12242" xr:uid="{00000000-0005-0000-0000-00003E950000}"/>
    <cellStyle name="Normal 4 4 2 3 3 2 4 2 2" xfId="25676" xr:uid="{00000000-0005-0000-0000-00003F950000}"/>
    <cellStyle name="Normal 4 4 2 3 3 2 4 2 2 2" xfId="52588" xr:uid="{00000000-0005-0000-0000-000040950000}"/>
    <cellStyle name="Normal 4 4 2 3 3 2 4 2 3" xfId="39154" xr:uid="{00000000-0005-0000-0000-000041950000}"/>
    <cellStyle name="Normal 4 4 2 3 3 2 4 3" xfId="7764" xr:uid="{00000000-0005-0000-0000-000042950000}"/>
    <cellStyle name="Normal 4 4 2 3 3 2 4 3 2" xfId="21198" xr:uid="{00000000-0005-0000-0000-000043950000}"/>
    <cellStyle name="Normal 4 4 2 3 3 2 4 3 2 2" xfId="48110" xr:uid="{00000000-0005-0000-0000-000044950000}"/>
    <cellStyle name="Normal 4 4 2 3 3 2 4 3 3" xfId="34676" xr:uid="{00000000-0005-0000-0000-000045950000}"/>
    <cellStyle name="Normal 4 4 2 3 3 2 4 4" xfId="16719" xr:uid="{00000000-0005-0000-0000-000046950000}"/>
    <cellStyle name="Normal 4 4 2 3 3 2 4 4 2" xfId="43631" xr:uid="{00000000-0005-0000-0000-000047950000}"/>
    <cellStyle name="Normal 4 4 2 3 3 2 4 5" xfId="30197" xr:uid="{00000000-0005-0000-0000-000048950000}"/>
    <cellStyle name="Normal 4 4 2 3 3 2 5" xfId="10005" xr:uid="{00000000-0005-0000-0000-000049950000}"/>
    <cellStyle name="Normal 4 4 2 3 3 2 5 2" xfId="23439" xr:uid="{00000000-0005-0000-0000-00004A950000}"/>
    <cellStyle name="Normal 4 4 2 3 3 2 5 2 2" xfId="50351" xr:uid="{00000000-0005-0000-0000-00004B950000}"/>
    <cellStyle name="Normal 4 4 2 3 3 2 5 3" xfId="36917" xr:uid="{00000000-0005-0000-0000-00004C950000}"/>
    <cellStyle name="Normal 4 4 2 3 3 2 6" xfId="5527" xr:uid="{00000000-0005-0000-0000-00004D950000}"/>
    <cellStyle name="Normal 4 4 2 3 3 2 6 2" xfId="18961" xr:uid="{00000000-0005-0000-0000-00004E950000}"/>
    <cellStyle name="Normal 4 4 2 3 3 2 6 2 2" xfId="45873" xr:uid="{00000000-0005-0000-0000-00004F950000}"/>
    <cellStyle name="Normal 4 4 2 3 3 2 6 3" xfId="32439" xr:uid="{00000000-0005-0000-0000-000050950000}"/>
    <cellStyle name="Normal 4 4 2 3 3 2 7" xfId="14482" xr:uid="{00000000-0005-0000-0000-000051950000}"/>
    <cellStyle name="Normal 4 4 2 3 3 2 7 2" xfId="41394" xr:uid="{00000000-0005-0000-0000-000052950000}"/>
    <cellStyle name="Normal 4 4 2 3 3 2 8" xfId="27960" xr:uid="{00000000-0005-0000-0000-000053950000}"/>
    <cellStyle name="Normal 4 4 2 3 3 3" xfId="1272" xr:uid="{00000000-0005-0000-0000-000054950000}"/>
    <cellStyle name="Normal 4 4 2 3 3 3 2" xfId="2390" xr:uid="{00000000-0005-0000-0000-000055950000}"/>
    <cellStyle name="Normal 4 4 2 3 3 3 2 2" xfId="4627" xr:uid="{00000000-0005-0000-0000-000056950000}"/>
    <cellStyle name="Normal 4 4 2 3 3 3 2 2 2" xfId="13584" xr:uid="{00000000-0005-0000-0000-000057950000}"/>
    <cellStyle name="Normal 4 4 2 3 3 3 2 2 2 2" xfId="27018" xr:uid="{00000000-0005-0000-0000-000058950000}"/>
    <cellStyle name="Normal 4 4 2 3 3 3 2 2 2 2 2" xfId="53930" xr:uid="{00000000-0005-0000-0000-000059950000}"/>
    <cellStyle name="Normal 4 4 2 3 3 3 2 2 2 3" xfId="40496" xr:uid="{00000000-0005-0000-0000-00005A950000}"/>
    <cellStyle name="Normal 4 4 2 3 3 3 2 2 3" xfId="9106" xr:uid="{00000000-0005-0000-0000-00005B950000}"/>
    <cellStyle name="Normal 4 4 2 3 3 3 2 2 3 2" xfId="22540" xr:uid="{00000000-0005-0000-0000-00005C950000}"/>
    <cellStyle name="Normal 4 4 2 3 3 3 2 2 3 2 2" xfId="49452" xr:uid="{00000000-0005-0000-0000-00005D950000}"/>
    <cellStyle name="Normal 4 4 2 3 3 3 2 2 3 3" xfId="36018" xr:uid="{00000000-0005-0000-0000-00005E950000}"/>
    <cellStyle name="Normal 4 4 2 3 3 3 2 2 4" xfId="18061" xr:uid="{00000000-0005-0000-0000-00005F950000}"/>
    <cellStyle name="Normal 4 4 2 3 3 3 2 2 4 2" xfId="44973" xr:uid="{00000000-0005-0000-0000-000060950000}"/>
    <cellStyle name="Normal 4 4 2 3 3 3 2 2 5" xfId="31539" xr:uid="{00000000-0005-0000-0000-000061950000}"/>
    <cellStyle name="Normal 4 4 2 3 3 3 2 3" xfId="11347" xr:uid="{00000000-0005-0000-0000-000062950000}"/>
    <cellStyle name="Normal 4 4 2 3 3 3 2 3 2" xfId="24781" xr:uid="{00000000-0005-0000-0000-000063950000}"/>
    <cellStyle name="Normal 4 4 2 3 3 3 2 3 2 2" xfId="51693" xr:uid="{00000000-0005-0000-0000-000064950000}"/>
    <cellStyle name="Normal 4 4 2 3 3 3 2 3 3" xfId="38259" xr:uid="{00000000-0005-0000-0000-000065950000}"/>
    <cellStyle name="Normal 4 4 2 3 3 3 2 4" xfId="6869" xr:uid="{00000000-0005-0000-0000-000066950000}"/>
    <cellStyle name="Normal 4 4 2 3 3 3 2 4 2" xfId="20303" xr:uid="{00000000-0005-0000-0000-000067950000}"/>
    <cellStyle name="Normal 4 4 2 3 3 3 2 4 2 2" xfId="47215" xr:uid="{00000000-0005-0000-0000-000068950000}"/>
    <cellStyle name="Normal 4 4 2 3 3 3 2 4 3" xfId="33781" xr:uid="{00000000-0005-0000-0000-000069950000}"/>
    <cellStyle name="Normal 4 4 2 3 3 3 2 5" xfId="15824" xr:uid="{00000000-0005-0000-0000-00006A950000}"/>
    <cellStyle name="Normal 4 4 2 3 3 3 2 5 2" xfId="42736" xr:uid="{00000000-0005-0000-0000-00006B950000}"/>
    <cellStyle name="Normal 4 4 2 3 3 3 2 6" xfId="29302" xr:uid="{00000000-0005-0000-0000-00006C950000}"/>
    <cellStyle name="Normal 4 4 2 3 3 3 3" xfId="3509" xr:uid="{00000000-0005-0000-0000-00006D950000}"/>
    <cellStyle name="Normal 4 4 2 3 3 3 3 2" xfId="12466" xr:uid="{00000000-0005-0000-0000-00006E950000}"/>
    <cellStyle name="Normal 4 4 2 3 3 3 3 2 2" xfId="25900" xr:uid="{00000000-0005-0000-0000-00006F950000}"/>
    <cellStyle name="Normal 4 4 2 3 3 3 3 2 2 2" xfId="52812" xr:uid="{00000000-0005-0000-0000-000070950000}"/>
    <cellStyle name="Normal 4 4 2 3 3 3 3 2 3" xfId="39378" xr:uid="{00000000-0005-0000-0000-000071950000}"/>
    <cellStyle name="Normal 4 4 2 3 3 3 3 3" xfId="7988" xr:uid="{00000000-0005-0000-0000-000072950000}"/>
    <cellStyle name="Normal 4 4 2 3 3 3 3 3 2" xfId="21422" xr:uid="{00000000-0005-0000-0000-000073950000}"/>
    <cellStyle name="Normal 4 4 2 3 3 3 3 3 2 2" xfId="48334" xr:uid="{00000000-0005-0000-0000-000074950000}"/>
    <cellStyle name="Normal 4 4 2 3 3 3 3 3 3" xfId="34900" xr:uid="{00000000-0005-0000-0000-000075950000}"/>
    <cellStyle name="Normal 4 4 2 3 3 3 3 4" xfId="16943" xr:uid="{00000000-0005-0000-0000-000076950000}"/>
    <cellStyle name="Normal 4 4 2 3 3 3 3 4 2" xfId="43855" xr:uid="{00000000-0005-0000-0000-000077950000}"/>
    <cellStyle name="Normal 4 4 2 3 3 3 3 5" xfId="30421" xr:uid="{00000000-0005-0000-0000-000078950000}"/>
    <cellStyle name="Normal 4 4 2 3 3 3 4" xfId="10229" xr:uid="{00000000-0005-0000-0000-000079950000}"/>
    <cellStyle name="Normal 4 4 2 3 3 3 4 2" xfId="23663" xr:uid="{00000000-0005-0000-0000-00007A950000}"/>
    <cellStyle name="Normal 4 4 2 3 3 3 4 2 2" xfId="50575" xr:uid="{00000000-0005-0000-0000-00007B950000}"/>
    <cellStyle name="Normal 4 4 2 3 3 3 4 3" xfId="37141" xr:uid="{00000000-0005-0000-0000-00007C950000}"/>
    <cellStyle name="Normal 4 4 2 3 3 3 5" xfId="5751" xr:uid="{00000000-0005-0000-0000-00007D950000}"/>
    <cellStyle name="Normal 4 4 2 3 3 3 5 2" xfId="19185" xr:uid="{00000000-0005-0000-0000-00007E950000}"/>
    <cellStyle name="Normal 4 4 2 3 3 3 5 2 2" xfId="46097" xr:uid="{00000000-0005-0000-0000-00007F950000}"/>
    <cellStyle name="Normal 4 4 2 3 3 3 5 3" xfId="32663" xr:uid="{00000000-0005-0000-0000-000080950000}"/>
    <cellStyle name="Normal 4 4 2 3 3 3 6" xfId="14706" xr:uid="{00000000-0005-0000-0000-000081950000}"/>
    <cellStyle name="Normal 4 4 2 3 3 3 6 2" xfId="41618" xr:uid="{00000000-0005-0000-0000-000082950000}"/>
    <cellStyle name="Normal 4 4 2 3 3 3 7" xfId="28184" xr:uid="{00000000-0005-0000-0000-000083950000}"/>
    <cellStyle name="Normal 4 4 2 3 3 4" xfId="1495" xr:uid="{00000000-0005-0000-0000-000084950000}"/>
    <cellStyle name="Normal 4 4 2 3 3 4 2" xfId="2613" xr:uid="{00000000-0005-0000-0000-000085950000}"/>
    <cellStyle name="Normal 4 4 2 3 3 4 2 2" xfId="4850" xr:uid="{00000000-0005-0000-0000-000086950000}"/>
    <cellStyle name="Normal 4 4 2 3 3 4 2 2 2" xfId="13807" xr:uid="{00000000-0005-0000-0000-000087950000}"/>
    <cellStyle name="Normal 4 4 2 3 3 4 2 2 2 2" xfId="27241" xr:uid="{00000000-0005-0000-0000-000088950000}"/>
    <cellStyle name="Normal 4 4 2 3 3 4 2 2 2 2 2" xfId="54153" xr:uid="{00000000-0005-0000-0000-000089950000}"/>
    <cellStyle name="Normal 4 4 2 3 3 4 2 2 2 3" xfId="40719" xr:uid="{00000000-0005-0000-0000-00008A950000}"/>
    <cellStyle name="Normal 4 4 2 3 3 4 2 2 3" xfId="9329" xr:uid="{00000000-0005-0000-0000-00008B950000}"/>
    <cellStyle name="Normal 4 4 2 3 3 4 2 2 3 2" xfId="22763" xr:uid="{00000000-0005-0000-0000-00008C950000}"/>
    <cellStyle name="Normal 4 4 2 3 3 4 2 2 3 2 2" xfId="49675" xr:uid="{00000000-0005-0000-0000-00008D950000}"/>
    <cellStyle name="Normal 4 4 2 3 3 4 2 2 3 3" xfId="36241" xr:uid="{00000000-0005-0000-0000-00008E950000}"/>
    <cellStyle name="Normal 4 4 2 3 3 4 2 2 4" xfId="18284" xr:uid="{00000000-0005-0000-0000-00008F950000}"/>
    <cellStyle name="Normal 4 4 2 3 3 4 2 2 4 2" xfId="45196" xr:uid="{00000000-0005-0000-0000-000090950000}"/>
    <cellStyle name="Normal 4 4 2 3 3 4 2 2 5" xfId="31762" xr:uid="{00000000-0005-0000-0000-000091950000}"/>
    <cellStyle name="Normal 4 4 2 3 3 4 2 3" xfId="11570" xr:uid="{00000000-0005-0000-0000-000092950000}"/>
    <cellStyle name="Normal 4 4 2 3 3 4 2 3 2" xfId="25004" xr:uid="{00000000-0005-0000-0000-000093950000}"/>
    <cellStyle name="Normal 4 4 2 3 3 4 2 3 2 2" xfId="51916" xr:uid="{00000000-0005-0000-0000-000094950000}"/>
    <cellStyle name="Normal 4 4 2 3 3 4 2 3 3" xfId="38482" xr:uid="{00000000-0005-0000-0000-000095950000}"/>
    <cellStyle name="Normal 4 4 2 3 3 4 2 4" xfId="7092" xr:uid="{00000000-0005-0000-0000-000096950000}"/>
    <cellStyle name="Normal 4 4 2 3 3 4 2 4 2" xfId="20526" xr:uid="{00000000-0005-0000-0000-000097950000}"/>
    <cellStyle name="Normal 4 4 2 3 3 4 2 4 2 2" xfId="47438" xr:uid="{00000000-0005-0000-0000-000098950000}"/>
    <cellStyle name="Normal 4 4 2 3 3 4 2 4 3" xfId="34004" xr:uid="{00000000-0005-0000-0000-000099950000}"/>
    <cellStyle name="Normal 4 4 2 3 3 4 2 5" xfId="16047" xr:uid="{00000000-0005-0000-0000-00009A950000}"/>
    <cellStyle name="Normal 4 4 2 3 3 4 2 5 2" xfId="42959" xr:uid="{00000000-0005-0000-0000-00009B950000}"/>
    <cellStyle name="Normal 4 4 2 3 3 4 2 6" xfId="29525" xr:uid="{00000000-0005-0000-0000-00009C950000}"/>
    <cellStyle name="Normal 4 4 2 3 3 4 3" xfId="3732" xr:uid="{00000000-0005-0000-0000-00009D950000}"/>
    <cellStyle name="Normal 4 4 2 3 3 4 3 2" xfId="12689" xr:uid="{00000000-0005-0000-0000-00009E950000}"/>
    <cellStyle name="Normal 4 4 2 3 3 4 3 2 2" xfId="26123" xr:uid="{00000000-0005-0000-0000-00009F950000}"/>
    <cellStyle name="Normal 4 4 2 3 3 4 3 2 2 2" xfId="53035" xr:uid="{00000000-0005-0000-0000-0000A0950000}"/>
    <cellStyle name="Normal 4 4 2 3 3 4 3 2 3" xfId="39601" xr:uid="{00000000-0005-0000-0000-0000A1950000}"/>
    <cellStyle name="Normal 4 4 2 3 3 4 3 3" xfId="8211" xr:uid="{00000000-0005-0000-0000-0000A2950000}"/>
    <cellStyle name="Normal 4 4 2 3 3 4 3 3 2" xfId="21645" xr:uid="{00000000-0005-0000-0000-0000A3950000}"/>
    <cellStyle name="Normal 4 4 2 3 3 4 3 3 2 2" xfId="48557" xr:uid="{00000000-0005-0000-0000-0000A4950000}"/>
    <cellStyle name="Normal 4 4 2 3 3 4 3 3 3" xfId="35123" xr:uid="{00000000-0005-0000-0000-0000A5950000}"/>
    <cellStyle name="Normal 4 4 2 3 3 4 3 4" xfId="17166" xr:uid="{00000000-0005-0000-0000-0000A6950000}"/>
    <cellStyle name="Normal 4 4 2 3 3 4 3 4 2" xfId="44078" xr:uid="{00000000-0005-0000-0000-0000A7950000}"/>
    <cellStyle name="Normal 4 4 2 3 3 4 3 5" xfId="30644" xr:uid="{00000000-0005-0000-0000-0000A8950000}"/>
    <cellStyle name="Normal 4 4 2 3 3 4 4" xfId="10452" xr:uid="{00000000-0005-0000-0000-0000A9950000}"/>
    <cellStyle name="Normal 4 4 2 3 3 4 4 2" xfId="23886" xr:uid="{00000000-0005-0000-0000-0000AA950000}"/>
    <cellStyle name="Normal 4 4 2 3 3 4 4 2 2" xfId="50798" xr:uid="{00000000-0005-0000-0000-0000AB950000}"/>
    <cellStyle name="Normal 4 4 2 3 3 4 4 3" xfId="37364" xr:uid="{00000000-0005-0000-0000-0000AC950000}"/>
    <cellStyle name="Normal 4 4 2 3 3 4 5" xfId="5974" xr:uid="{00000000-0005-0000-0000-0000AD950000}"/>
    <cellStyle name="Normal 4 4 2 3 3 4 5 2" xfId="19408" xr:uid="{00000000-0005-0000-0000-0000AE950000}"/>
    <cellStyle name="Normal 4 4 2 3 3 4 5 2 2" xfId="46320" xr:uid="{00000000-0005-0000-0000-0000AF950000}"/>
    <cellStyle name="Normal 4 4 2 3 3 4 5 3" xfId="32886" xr:uid="{00000000-0005-0000-0000-0000B0950000}"/>
    <cellStyle name="Normal 4 4 2 3 3 4 6" xfId="14929" xr:uid="{00000000-0005-0000-0000-0000B1950000}"/>
    <cellStyle name="Normal 4 4 2 3 3 4 6 2" xfId="41841" xr:uid="{00000000-0005-0000-0000-0000B2950000}"/>
    <cellStyle name="Normal 4 4 2 3 3 4 7" xfId="28407" xr:uid="{00000000-0005-0000-0000-0000B3950000}"/>
    <cellStyle name="Normal 4 4 2 3 3 5" xfId="1943" xr:uid="{00000000-0005-0000-0000-0000B4950000}"/>
    <cellStyle name="Normal 4 4 2 3 3 5 2" xfId="4180" xr:uid="{00000000-0005-0000-0000-0000B5950000}"/>
    <cellStyle name="Normal 4 4 2 3 3 5 2 2" xfId="13137" xr:uid="{00000000-0005-0000-0000-0000B6950000}"/>
    <cellStyle name="Normal 4 4 2 3 3 5 2 2 2" xfId="26571" xr:uid="{00000000-0005-0000-0000-0000B7950000}"/>
    <cellStyle name="Normal 4 4 2 3 3 5 2 2 2 2" xfId="53483" xr:uid="{00000000-0005-0000-0000-0000B8950000}"/>
    <cellStyle name="Normal 4 4 2 3 3 5 2 2 3" xfId="40049" xr:uid="{00000000-0005-0000-0000-0000B9950000}"/>
    <cellStyle name="Normal 4 4 2 3 3 5 2 3" xfId="8659" xr:uid="{00000000-0005-0000-0000-0000BA950000}"/>
    <cellStyle name="Normal 4 4 2 3 3 5 2 3 2" xfId="22093" xr:uid="{00000000-0005-0000-0000-0000BB950000}"/>
    <cellStyle name="Normal 4 4 2 3 3 5 2 3 2 2" xfId="49005" xr:uid="{00000000-0005-0000-0000-0000BC950000}"/>
    <cellStyle name="Normal 4 4 2 3 3 5 2 3 3" xfId="35571" xr:uid="{00000000-0005-0000-0000-0000BD950000}"/>
    <cellStyle name="Normal 4 4 2 3 3 5 2 4" xfId="17614" xr:uid="{00000000-0005-0000-0000-0000BE950000}"/>
    <cellStyle name="Normal 4 4 2 3 3 5 2 4 2" xfId="44526" xr:uid="{00000000-0005-0000-0000-0000BF950000}"/>
    <cellStyle name="Normal 4 4 2 3 3 5 2 5" xfId="31092" xr:uid="{00000000-0005-0000-0000-0000C0950000}"/>
    <cellStyle name="Normal 4 4 2 3 3 5 3" xfId="10900" xr:uid="{00000000-0005-0000-0000-0000C1950000}"/>
    <cellStyle name="Normal 4 4 2 3 3 5 3 2" xfId="24334" xr:uid="{00000000-0005-0000-0000-0000C2950000}"/>
    <cellStyle name="Normal 4 4 2 3 3 5 3 2 2" xfId="51246" xr:uid="{00000000-0005-0000-0000-0000C3950000}"/>
    <cellStyle name="Normal 4 4 2 3 3 5 3 3" xfId="37812" xr:uid="{00000000-0005-0000-0000-0000C4950000}"/>
    <cellStyle name="Normal 4 4 2 3 3 5 4" xfId="6422" xr:uid="{00000000-0005-0000-0000-0000C5950000}"/>
    <cellStyle name="Normal 4 4 2 3 3 5 4 2" xfId="19856" xr:uid="{00000000-0005-0000-0000-0000C6950000}"/>
    <cellStyle name="Normal 4 4 2 3 3 5 4 2 2" xfId="46768" xr:uid="{00000000-0005-0000-0000-0000C7950000}"/>
    <cellStyle name="Normal 4 4 2 3 3 5 4 3" xfId="33334" xr:uid="{00000000-0005-0000-0000-0000C8950000}"/>
    <cellStyle name="Normal 4 4 2 3 3 5 5" xfId="15377" xr:uid="{00000000-0005-0000-0000-0000C9950000}"/>
    <cellStyle name="Normal 4 4 2 3 3 5 5 2" xfId="42289" xr:uid="{00000000-0005-0000-0000-0000CA950000}"/>
    <cellStyle name="Normal 4 4 2 3 3 5 6" xfId="28855" xr:uid="{00000000-0005-0000-0000-0000CB950000}"/>
    <cellStyle name="Normal 4 4 2 3 3 6" xfId="3062" xr:uid="{00000000-0005-0000-0000-0000CC950000}"/>
    <cellStyle name="Normal 4 4 2 3 3 6 2" xfId="12019" xr:uid="{00000000-0005-0000-0000-0000CD950000}"/>
    <cellStyle name="Normal 4 4 2 3 3 6 2 2" xfId="25453" xr:uid="{00000000-0005-0000-0000-0000CE950000}"/>
    <cellStyle name="Normal 4 4 2 3 3 6 2 2 2" xfId="52365" xr:uid="{00000000-0005-0000-0000-0000CF950000}"/>
    <cellStyle name="Normal 4 4 2 3 3 6 2 3" xfId="38931" xr:uid="{00000000-0005-0000-0000-0000D0950000}"/>
    <cellStyle name="Normal 4 4 2 3 3 6 3" xfId="7541" xr:uid="{00000000-0005-0000-0000-0000D1950000}"/>
    <cellStyle name="Normal 4 4 2 3 3 6 3 2" xfId="20975" xr:uid="{00000000-0005-0000-0000-0000D2950000}"/>
    <cellStyle name="Normal 4 4 2 3 3 6 3 2 2" xfId="47887" xr:uid="{00000000-0005-0000-0000-0000D3950000}"/>
    <cellStyle name="Normal 4 4 2 3 3 6 3 3" xfId="34453" xr:uid="{00000000-0005-0000-0000-0000D4950000}"/>
    <cellStyle name="Normal 4 4 2 3 3 6 4" xfId="16496" xr:uid="{00000000-0005-0000-0000-0000D5950000}"/>
    <cellStyle name="Normal 4 4 2 3 3 6 4 2" xfId="43408" xr:uid="{00000000-0005-0000-0000-0000D6950000}"/>
    <cellStyle name="Normal 4 4 2 3 3 6 5" xfId="29974" xr:uid="{00000000-0005-0000-0000-0000D7950000}"/>
    <cellStyle name="Normal 4 4 2 3 3 7" xfId="9782" xr:uid="{00000000-0005-0000-0000-0000D8950000}"/>
    <cellStyle name="Normal 4 4 2 3 3 7 2" xfId="23216" xr:uid="{00000000-0005-0000-0000-0000D9950000}"/>
    <cellStyle name="Normal 4 4 2 3 3 7 2 2" xfId="50128" xr:uid="{00000000-0005-0000-0000-0000DA950000}"/>
    <cellStyle name="Normal 4 4 2 3 3 7 3" xfId="36694" xr:uid="{00000000-0005-0000-0000-0000DB950000}"/>
    <cellStyle name="Normal 4 4 2 3 3 8" xfId="5304" xr:uid="{00000000-0005-0000-0000-0000DC950000}"/>
    <cellStyle name="Normal 4 4 2 3 3 8 2" xfId="18738" xr:uid="{00000000-0005-0000-0000-0000DD950000}"/>
    <cellStyle name="Normal 4 4 2 3 3 8 2 2" xfId="45650" xr:uid="{00000000-0005-0000-0000-0000DE950000}"/>
    <cellStyle name="Normal 4 4 2 3 3 8 3" xfId="32216" xr:uid="{00000000-0005-0000-0000-0000DF950000}"/>
    <cellStyle name="Normal 4 4 2 3 3 9" xfId="14259" xr:uid="{00000000-0005-0000-0000-0000E0950000}"/>
    <cellStyle name="Normal 4 4 2 3 3 9 2" xfId="41171" xr:uid="{00000000-0005-0000-0000-0000E1950000}"/>
    <cellStyle name="Normal 4 4 2 3 4" xfId="975" xr:uid="{00000000-0005-0000-0000-0000E2950000}"/>
    <cellStyle name="Normal 4 4 2 3 4 2" xfId="1646" xr:uid="{00000000-0005-0000-0000-0000E3950000}"/>
    <cellStyle name="Normal 4 4 2 3 4 2 2" xfId="2764" xr:uid="{00000000-0005-0000-0000-0000E4950000}"/>
    <cellStyle name="Normal 4 4 2 3 4 2 2 2" xfId="5001" xr:uid="{00000000-0005-0000-0000-0000E5950000}"/>
    <cellStyle name="Normal 4 4 2 3 4 2 2 2 2" xfId="13958" xr:uid="{00000000-0005-0000-0000-0000E6950000}"/>
    <cellStyle name="Normal 4 4 2 3 4 2 2 2 2 2" xfId="27392" xr:uid="{00000000-0005-0000-0000-0000E7950000}"/>
    <cellStyle name="Normal 4 4 2 3 4 2 2 2 2 2 2" xfId="54304" xr:uid="{00000000-0005-0000-0000-0000E8950000}"/>
    <cellStyle name="Normal 4 4 2 3 4 2 2 2 2 3" xfId="40870" xr:uid="{00000000-0005-0000-0000-0000E9950000}"/>
    <cellStyle name="Normal 4 4 2 3 4 2 2 2 3" xfId="9480" xr:uid="{00000000-0005-0000-0000-0000EA950000}"/>
    <cellStyle name="Normal 4 4 2 3 4 2 2 2 3 2" xfId="22914" xr:uid="{00000000-0005-0000-0000-0000EB950000}"/>
    <cellStyle name="Normal 4 4 2 3 4 2 2 2 3 2 2" xfId="49826" xr:uid="{00000000-0005-0000-0000-0000EC950000}"/>
    <cellStyle name="Normal 4 4 2 3 4 2 2 2 3 3" xfId="36392" xr:uid="{00000000-0005-0000-0000-0000ED950000}"/>
    <cellStyle name="Normal 4 4 2 3 4 2 2 2 4" xfId="18435" xr:uid="{00000000-0005-0000-0000-0000EE950000}"/>
    <cellStyle name="Normal 4 4 2 3 4 2 2 2 4 2" xfId="45347" xr:uid="{00000000-0005-0000-0000-0000EF950000}"/>
    <cellStyle name="Normal 4 4 2 3 4 2 2 2 5" xfId="31913" xr:uid="{00000000-0005-0000-0000-0000F0950000}"/>
    <cellStyle name="Normal 4 4 2 3 4 2 2 3" xfId="11721" xr:uid="{00000000-0005-0000-0000-0000F1950000}"/>
    <cellStyle name="Normal 4 4 2 3 4 2 2 3 2" xfId="25155" xr:uid="{00000000-0005-0000-0000-0000F2950000}"/>
    <cellStyle name="Normal 4 4 2 3 4 2 2 3 2 2" xfId="52067" xr:uid="{00000000-0005-0000-0000-0000F3950000}"/>
    <cellStyle name="Normal 4 4 2 3 4 2 2 3 3" xfId="38633" xr:uid="{00000000-0005-0000-0000-0000F4950000}"/>
    <cellStyle name="Normal 4 4 2 3 4 2 2 4" xfId="7243" xr:uid="{00000000-0005-0000-0000-0000F5950000}"/>
    <cellStyle name="Normal 4 4 2 3 4 2 2 4 2" xfId="20677" xr:uid="{00000000-0005-0000-0000-0000F6950000}"/>
    <cellStyle name="Normal 4 4 2 3 4 2 2 4 2 2" xfId="47589" xr:uid="{00000000-0005-0000-0000-0000F7950000}"/>
    <cellStyle name="Normal 4 4 2 3 4 2 2 4 3" xfId="34155" xr:uid="{00000000-0005-0000-0000-0000F8950000}"/>
    <cellStyle name="Normal 4 4 2 3 4 2 2 5" xfId="16198" xr:uid="{00000000-0005-0000-0000-0000F9950000}"/>
    <cellStyle name="Normal 4 4 2 3 4 2 2 5 2" xfId="43110" xr:uid="{00000000-0005-0000-0000-0000FA950000}"/>
    <cellStyle name="Normal 4 4 2 3 4 2 2 6" xfId="29676" xr:uid="{00000000-0005-0000-0000-0000FB950000}"/>
    <cellStyle name="Normal 4 4 2 3 4 2 3" xfId="3883" xr:uid="{00000000-0005-0000-0000-0000FC950000}"/>
    <cellStyle name="Normal 4 4 2 3 4 2 3 2" xfId="12840" xr:uid="{00000000-0005-0000-0000-0000FD950000}"/>
    <cellStyle name="Normal 4 4 2 3 4 2 3 2 2" xfId="26274" xr:uid="{00000000-0005-0000-0000-0000FE950000}"/>
    <cellStyle name="Normal 4 4 2 3 4 2 3 2 2 2" xfId="53186" xr:uid="{00000000-0005-0000-0000-0000FF950000}"/>
    <cellStyle name="Normal 4 4 2 3 4 2 3 2 3" xfId="39752" xr:uid="{00000000-0005-0000-0000-000000960000}"/>
    <cellStyle name="Normal 4 4 2 3 4 2 3 3" xfId="8362" xr:uid="{00000000-0005-0000-0000-000001960000}"/>
    <cellStyle name="Normal 4 4 2 3 4 2 3 3 2" xfId="21796" xr:uid="{00000000-0005-0000-0000-000002960000}"/>
    <cellStyle name="Normal 4 4 2 3 4 2 3 3 2 2" xfId="48708" xr:uid="{00000000-0005-0000-0000-000003960000}"/>
    <cellStyle name="Normal 4 4 2 3 4 2 3 3 3" xfId="35274" xr:uid="{00000000-0005-0000-0000-000004960000}"/>
    <cellStyle name="Normal 4 4 2 3 4 2 3 4" xfId="17317" xr:uid="{00000000-0005-0000-0000-000005960000}"/>
    <cellStyle name="Normal 4 4 2 3 4 2 3 4 2" xfId="44229" xr:uid="{00000000-0005-0000-0000-000006960000}"/>
    <cellStyle name="Normal 4 4 2 3 4 2 3 5" xfId="30795" xr:uid="{00000000-0005-0000-0000-000007960000}"/>
    <cellStyle name="Normal 4 4 2 3 4 2 4" xfId="10603" xr:uid="{00000000-0005-0000-0000-000008960000}"/>
    <cellStyle name="Normal 4 4 2 3 4 2 4 2" xfId="24037" xr:uid="{00000000-0005-0000-0000-000009960000}"/>
    <cellStyle name="Normal 4 4 2 3 4 2 4 2 2" xfId="50949" xr:uid="{00000000-0005-0000-0000-00000A960000}"/>
    <cellStyle name="Normal 4 4 2 3 4 2 4 3" xfId="37515" xr:uid="{00000000-0005-0000-0000-00000B960000}"/>
    <cellStyle name="Normal 4 4 2 3 4 2 5" xfId="6125" xr:uid="{00000000-0005-0000-0000-00000C960000}"/>
    <cellStyle name="Normal 4 4 2 3 4 2 5 2" xfId="19559" xr:uid="{00000000-0005-0000-0000-00000D960000}"/>
    <cellStyle name="Normal 4 4 2 3 4 2 5 2 2" xfId="46471" xr:uid="{00000000-0005-0000-0000-00000E960000}"/>
    <cellStyle name="Normal 4 4 2 3 4 2 5 3" xfId="33037" xr:uid="{00000000-0005-0000-0000-00000F960000}"/>
    <cellStyle name="Normal 4 4 2 3 4 2 6" xfId="15080" xr:uid="{00000000-0005-0000-0000-000010960000}"/>
    <cellStyle name="Normal 4 4 2 3 4 2 6 2" xfId="41992" xr:uid="{00000000-0005-0000-0000-000011960000}"/>
    <cellStyle name="Normal 4 4 2 3 4 2 7" xfId="28558" xr:uid="{00000000-0005-0000-0000-000012960000}"/>
    <cellStyle name="Normal 4 4 2 3 4 3" xfId="2094" xr:uid="{00000000-0005-0000-0000-000013960000}"/>
    <cellStyle name="Normal 4 4 2 3 4 3 2" xfId="4331" xr:uid="{00000000-0005-0000-0000-000014960000}"/>
    <cellStyle name="Normal 4 4 2 3 4 3 2 2" xfId="13288" xr:uid="{00000000-0005-0000-0000-000015960000}"/>
    <cellStyle name="Normal 4 4 2 3 4 3 2 2 2" xfId="26722" xr:uid="{00000000-0005-0000-0000-000016960000}"/>
    <cellStyle name="Normal 4 4 2 3 4 3 2 2 2 2" xfId="53634" xr:uid="{00000000-0005-0000-0000-000017960000}"/>
    <cellStyle name="Normal 4 4 2 3 4 3 2 2 3" xfId="40200" xr:uid="{00000000-0005-0000-0000-000018960000}"/>
    <cellStyle name="Normal 4 4 2 3 4 3 2 3" xfId="8810" xr:uid="{00000000-0005-0000-0000-000019960000}"/>
    <cellStyle name="Normal 4 4 2 3 4 3 2 3 2" xfId="22244" xr:uid="{00000000-0005-0000-0000-00001A960000}"/>
    <cellStyle name="Normal 4 4 2 3 4 3 2 3 2 2" xfId="49156" xr:uid="{00000000-0005-0000-0000-00001B960000}"/>
    <cellStyle name="Normal 4 4 2 3 4 3 2 3 3" xfId="35722" xr:uid="{00000000-0005-0000-0000-00001C960000}"/>
    <cellStyle name="Normal 4 4 2 3 4 3 2 4" xfId="17765" xr:uid="{00000000-0005-0000-0000-00001D960000}"/>
    <cellStyle name="Normal 4 4 2 3 4 3 2 4 2" xfId="44677" xr:uid="{00000000-0005-0000-0000-00001E960000}"/>
    <cellStyle name="Normal 4 4 2 3 4 3 2 5" xfId="31243" xr:uid="{00000000-0005-0000-0000-00001F960000}"/>
    <cellStyle name="Normal 4 4 2 3 4 3 3" xfId="11051" xr:uid="{00000000-0005-0000-0000-000020960000}"/>
    <cellStyle name="Normal 4 4 2 3 4 3 3 2" xfId="24485" xr:uid="{00000000-0005-0000-0000-000021960000}"/>
    <cellStyle name="Normal 4 4 2 3 4 3 3 2 2" xfId="51397" xr:uid="{00000000-0005-0000-0000-000022960000}"/>
    <cellStyle name="Normal 4 4 2 3 4 3 3 3" xfId="37963" xr:uid="{00000000-0005-0000-0000-000023960000}"/>
    <cellStyle name="Normal 4 4 2 3 4 3 4" xfId="6573" xr:uid="{00000000-0005-0000-0000-000024960000}"/>
    <cellStyle name="Normal 4 4 2 3 4 3 4 2" xfId="20007" xr:uid="{00000000-0005-0000-0000-000025960000}"/>
    <cellStyle name="Normal 4 4 2 3 4 3 4 2 2" xfId="46919" xr:uid="{00000000-0005-0000-0000-000026960000}"/>
    <cellStyle name="Normal 4 4 2 3 4 3 4 3" xfId="33485" xr:uid="{00000000-0005-0000-0000-000027960000}"/>
    <cellStyle name="Normal 4 4 2 3 4 3 5" xfId="15528" xr:uid="{00000000-0005-0000-0000-000028960000}"/>
    <cellStyle name="Normal 4 4 2 3 4 3 5 2" xfId="42440" xr:uid="{00000000-0005-0000-0000-000029960000}"/>
    <cellStyle name="Normal 4 4 2 3 4 3 6" xfId="29006" xr:uid="{00000000-0005-0000-0000-00002A960000}"/>
    <cellStyle name="Normal 4 4 2 3 4 4" xfId="3213" xr:uid="{00000000-0005-0000-0000-00002B960000}"/>
    <cellStyle name="Normal 4 4 2 3 4 4 2" xfId="12170" xr:uid="{00000000-0005-0000-0000-00002C960000}"/>
    <cellStyle name="Normal 4 4 2 3 4 4 2 2" xfId="25604" xr:uid="{00000000-0005-0000-0000-00002D960000}"/>
    <cellStyle name="Normal 4 4 2 3 4 4 2 2 2" xfId="52516" xr:uid="{00000000-0005-0000-0000-00002E960000}"/>
    <cellStyle name="Normal 4 4 2 3 4 4 2 3" xfId="39082" xr:uid="{00000000-0005-0000-0000-00002F960000}"/>
    <cellStyle name="Normal 4 4 2 3 4 4 3" xfId="7692" xr:uid="{00000000-0005-0000-0000-000030960000}"/>
    <cellStyle name="Normal 4 4 2 3 4 4 3 2" xfId="21126" xr:uid="{00000000-0005-0000-0000-000031960000}"/>
    <cellStyle name="Normal 4 4 2 3 4 4 3 2 2" xfId="48038" xr:uid="{00000000-0005-0000-0000-000032960000}"/>
    <cellStyle name="Normal 4 4 2 3 4 4 3 3" xfId="34604" xr:uid="{00000000-0005-0000-0000-000033960000}"/>
    <cellStyle name="Normal 4 4 2 3 4 4 4" xfId="16647" xr:uid="{00000000-0005-0000-0000-000034960000}"/>
    <cellStyle name="Normal 4 4 2 3 4 4 4 2" xfId="43559" xr:uid="{00000000-0005-0000-0000-000035960000}"/>
    <cellStyle name="Normal 4 4 2 3 4 4 5" xfId="30125" xr:uid="{00000000-0005-0000-0000-000036960000}"/>
    <cellStyle name="Normal 4 4 2 3 4 5" xfId="9933" xr:uid="{00000000-0005-0000-0000-000037960000}"/>
    <cellStyle name="Normal 4 4 2 3 4 5 2" xfId="23367" xr:uid="{00000000-0005-0000-0000-000038960000}"/>
    <cellStyle name="Normal 4 4 2 3 4 5 2 2" xfId="50279" xr:uid="{00000000-0005-0000-0000-000039960000}"/>
    <cellStyle name="Normal 4 4 2 3 4 5 3" xfId="36845" xr:uid="{00000000-0005-0000-0000-00003A960000}"/>
    <cellStyle name="Normal 4 4 2 3 4 6" xfId="5455" xr:uid="{00000000-0005-0000-0000-00003B960000}"/>
    <cellStyle name="Normal 4 4 2 3 4 6 2" xfId="18889" xr:uid="{00000000-0005-0000-0000-00003C960000}"/>
    <cellStyle name="Normal 4 4 2 3 4 6 2 2" xfId="45801" xr:uid="{00000000-0005-0000-0000-00003D960000}"/>
    <cellStyle name="Normal 4 4 2 3 4 6 3" xfId="32367" xr:uid="{00000000-0005-0000-0000-00003E960000}"/>
    <cellStyle name="Normal 4 4 2 3 4 7" xfId="14410" xr:uid="{00000000-0005-0000-0000-00003F960000}"/>
    <cellStyle name="Normal 4 4 2 3 4 7 2" xfId="41322" xr:uid="{00000000-0005-0000-0000-000040960000}"/>
    <cellStyle name="Normal 4 4 2 3 4 8" xfId="27888" xr:uid="{00000000-0005-0000-0000-000041960000}"/>
    <cellStyle name="Normal 4 4 2 3 5" xfId="1200" xr:uid="{00000000-0005-0000-0000-000042960000}"/>
    <cellStyle name="Normal 4 4 2 3 5 2" xfId="2318" xr:uid="{00000000-0005-0000-0000-000043960000}"/>
    <cellStyle name="Normal 4 4 2 3 5 2 2" xfId="4555" xr:uid="{00000000-0005-0000-0000-000044960000}"/>
    <cellStyle name="Normal 4 4 2 3 5 2 2 2" xfId="13512" xr:uid="{00000000-0005-0000-0000-000045960000}"/>
    <cellStyle name="Normal 4 4 2 3 5 2 2 2 2" xfId="26946" xr:uid="{00000000-0005-0000-0000-000046960000}"/>
    <cellStyle name="Normal 4 4 2 3 5 2 2 2 2 2" xfId="53858" xr:uid="{00000000-0005-0000-0000-000047960000}"/>
    <cellStyle name="Normal 4 4 2 3 5 2 2 2 3" xfId="40424" xr:uid="{00000000-0005-0000-0000-000048960000}"/>
    <cellStyle name="Normal 4 4 2 3 5 2 2 3" xfId="9034" xr:uid="{00000000-0005-0000-0000-000049960000}"/>
    <cellStyle name="Normal 4 4 2 3 5 2 2 3 2" xfId="22468" xr:uid="{00000000-0005-0000-0000-00004A960000}"/>
    <cellStyle name="Normal 4 4 2 3 5 2 2 3 2 2" xfId="49380" xr:uid="{00000000-0005-0000-0000-00004B960000}"/>
    <cellStyle name="Normal 4 4 2 3 5 2 2 3 3" xfId="35946" xr:uid="{00000000-0005-0000-0000-00004C960000}"/>
    <cellStyle name="Normal 4 4 2 3 5 2 2 4" xfId="17989" xr:uid="{00000000-0005-0000-0000-00004D960000}"/>
    <cellStyle name="Normal 4 4 2 3 5 2 2 4 2" xfId="44901" xr:uid="{00000000-0005-0000-0000-00004E960000}"/>
    <cellStyle name="Normal 4 4 2 3 5 2 2 5" xfId="31467" xr:uid="{00000000-0005-0000-0000-00004F960000}"/>
    <cellStyle name="Normal 4 4 2 3 5 2 3" xfId="11275" xr:uid="{00000000-0005-0000-0000-000050960000}"/>
    <cellStyle name="Normal 4 4 2 3 5 2 3 2" xfId="24709" xr:uid="{00000000-0005-0000-0000-000051960000}"/>
    <cellStyle name="Normal 4 4 2 3 5 2 3 2 2" xfId="51621" xr:uid="{00000000-0005-0000-0000-000052960000}"/>
    <cellStyle name="Normal 4 4 2 3 5 2 3 3" xfId="38187" xr:uid="{00000000-0005-0000-0000-000053960000}"/>
    <cellStyle name="Normal 4 4 2 3 5 2 4" xfId="6797" xr:uid="{00000000-0005-0000-0000-000054960000}"/>
    <cellStyle name="Normal 4 4 2 3 5 2 4 2" xfId="20231" xr:uid="{00000000-0005-0000-0000-000055960000}"/>
    <cellStyle name="Normal 4 4 2 3 5 2 4 2 2" xfId="47143" xr:uid="{00000000-0005-0000-0000-000056960000}"/>
    <cellStyle name="Normal 4 4 2 3 5 2 4 3" xfId="33709" xr:uid="{00000000-0005-0000-0000-000057960000}"/>
    <cellStyle name="Normal 4 4 2 3 5 2 5" xfId="15752" xr:uid="{00000000-0005-0000-0000-000058960000}"/>
    <cellStyle name="Normal 4 4 2 3 5 2 5 2" xfId="42664" xr:uid="{00000000-0005-0000-0000-000059960000}"/>
    <cellStyle name="Normal 4 4 2 3 5 2 6" xfId="29230" xr:uid="{00000000-0005-0000-0000-00005A960000}"/>
    <cellStyle name="Normal 4 4 2 3 5 3" xfId="3437" xr:uid="{00000000-0005-0000-0000-00005B960000}"/>
    <cellStyle name="Normal 4 4 2 3 5 3 2" xfId="12394" xr:uid="{00000000-0005-0000-0000-00005C960000}"/>
    <cellStyle name="Normal 4 4 2 3 5 3 2 2" xfId="25828" xr:uid="{00000000-0005-0000-0000-00005D960000}"/>
    <cellStyle name="Normal 4 4 2 3 5 3 2 2 2" xfId="52740" xr:uid="{00000000-0005-0000-0000-00005E960000}"/>
    <cellStyle name="Normal 4 4 2 3 5 3 2 3" xfId="39306" xr:uid="{00000000-0005-0000-0000-00005F960000}"/>
    <cellStyle name="Normal 4 4 2 3 5 3 3" xfId="7916" xr:uid="{00000000-0005-0000-0000-000060960000}"/>
    <cellStyle name="Normal 4 4 2 3 5 3 3 2" xfId="21350" xr:uid="{00000000-0005-0000-0000-000061960000}"/>
    <cellStyle name="Normal 4 4 2 3 5 3 3 2 2" xfId="48262" xr:uid="{00000000-0005-0000-0000-000062960000}"/>
    <cellStyle name="Normal 4 4 2 3 5 3 3 3" xfId="34828" xr:uid="{00000000-0005-0000-0000-000063960000}"/>
    <cellStyle name="Normal 4 4 2 3 5 3 4" xfId="16871" xr:uid="{00000000-0005-0000-0000-000064960000}"/>
    <cellStyle name="Normal 4 4 2 3 5 3 4 2" xfId="43783" xr:uid="{00000000-0005-0000-0000-000065960000}"/>
    <cellStyle name="Normal 4 4 2 3 5 3 5" xfId="30349" xr:uid="{00000000-0005-0000-0000-000066960000}"/>
    <cellStyle name="Normal 4 4 2 3 5 4" xfId="10157" xr:uid="{00000000-0005-0000-0000-000067960000}"/>
    <cellStyle name="Normal 4 4 2 3 5 4 2" xfId="23591" xr:uid="{00000000-0005-0000-0000-000068960000}"/>
    <cellStyle name="Normal 4 4 2 3 5 4 2 2" xfId="50503" xr:uid="{00000000-0005-0000-0000-000069960000}"/>
    <cellStyle name="Normal 4 4 2 3 5 4 3" xfId="37069" xr:uid="{00000000-0005-0000-0000-00006A960000}"/>
    <cellStyle name="Normal 4 4 2 3 5 5" xfId="5679" xr:uid="{00000000-0005-0000-0000-00006B960000}"/>
    <cellStyle name="Normal 4 4 2 3 5 5 2" xfId="19113" xr:uid="{00000000-0005-0000-0000-00006C960000}"/>
    <cellStyle name="Normal 4 4 2 3 5 5 2 2" xfId="46025" xr:uid="{00000000-0005-0000-0000-00006D960000}"/>
    <cellStyle name="Normal 4 4 2 3 5 5 3" xfId="32591" xr:uid="{00000000-0005-0000-0000-00006E960000}"/>
    <cellStyle name="Normal 4 4 2 3 5 6" xfId="14634" xr:uid="{00000000-0005-0000-0000-00006F960000}"/>
    <cellStyle name="Normal 4 4 2 3 5 6 2" xfId="41546" xr:uid="{00000000-0005-0000-0000-000070960000}"/>
    <cellStyle name="Normal 4 4 2 3 5 7" xfId="28112" xr:uid="{00000000-0005-0000-0000-000071960000}"/>
    <cellStyle name="Normal 4 4 2 3 6" xfId="1423" xr:uid="{00000000-0005-0000-0000-000072960000}"/>
    <cellStyle name="Normal 4 4 2 3 6 2" xfId="2541" xr:uid="{00000000-0005-0000-0000-000073960000}"/>
    <cellStyle name="Normal 4 4 2 3 6 2 2" xfId="4778" xr:uid="{00000000-0005-0000-0000-000074960000}"/>
    <cellStyle name="Normal 4 4 2 3 6 2 2 2" xfId="13735" xr:uid="{00000000-0005-0000-0000-000075960000}"/>
    <cellStyle name="Normal 4 4 2 3 6 2 2 2 2" xfId="27169" xr:uid="{00000000-0005-0000-0000-000076960000}"/>
    <cellStyle name="Normal 4 4 2 3 6 2 2 2 2 2" xfId="54081" xr:uid="{00000000-0005-0000-0000-000077960000}"/>
    <cellStyle name="Normal 4 4 2 3 6 2 2 2 3" xfId="40647" xr:uid="{00000000-0005-0000-0000-000078960000}"/>
    <cellStyle name="Normal 4 4 2 3 6 2 2 3" xfId="9257" xr:uid="{00000000-0005-0000-0000-000079960000}"/>
    <cellStyle name="Normal 4 4 2 3 6 2 2 3 2" xfId="22691" xr:uid="{00000000-0005-0000-0000-00007A960000}"/>
    <cellStyle name="Normal 4 4 2 3 6 2 2 3 2 2" xfId="49603" xr:uid="{00000000-0005-0000-0000-00007B960000}"/>
    <cellStyle name="Normal 4 4 2 3 6 2 2 3 3" xfId="36169" xr:uid="{00000000-0005-0000-0000-00007C960000}"/>
    <cellStyle name="Normal 4 4 2 3 6 2 2 4" xfId="18212" xr:uid="{00000000-0005-0000-0000-00007D960000}"/>
    <cellStyle name="Normal 4 4 2 3 6 2 2 4 2" xfId="45124" xr:uid="{00000000-0005-0000-0000-00007E960000}"/>
    <cellStyle name="Normal 4 4 2 3 6 2 2 5" xfId="31690" xr:uid="{00000000-0005-0000-0000-00007F960000}"/>
    <cellStyle name="Normal 4 4 2 3 6 2 3" xfId="11498" xr:uid="{00000000-0005-0000-0000-000080960000}"/>
    <cellStyle name="Normal 4 4 2 3 6 2 3 2" xfId="24932" xr:uid="{00000000-0005-0000-0000-000081960000}"/>
    <cellStyle name="Normal 4 4 2 3 6 2 3 2 2" xfId="51844" xr:uid="{00000000-0005-0000-0000-000082960000}"/>
    <cellStyle name="Normal 4 4 2 3 6 2 3 3" xfId="38410" xr:uid="{00000000-0005-0000-0000-000083960000}"/>
    <cellStyle name="Normal 4 4 2 3 6 2 4" xfId="7020" xr:uid="{00000000-0005-0000-0000-000084960000}"/>
    <cellStyle name="Normal 4 4 2 3 6 2 4 2" xfId="20454" xr:uid="{00000000-0005-0000-0000-000085960000}"/>
    <cellStyle name="Normal 4 4 2 3 6 2 4 2 2" xfId="47366" xr:uid="{00000000-0005-0000-0000-000086960000}"/>
    <cellStyle name="Normal 4 4 2 3 6 2 4 3" xfId="33932" xr:uid="{00000000-0005-0000-0000-000087960000}"/>
    <cellStyle name="Normal 4 4 2 3 6 2 5" xfId="15975" xr:uid="{00000000-0005-0000-0000-000088960000}"/>
    <cellStyle name="Normal 4 4 2 3 6 2 5 2" xfId="42887" xr:uid="{00000000-0005-0000-0000-000089960000}"/>
    <cellStyle name="Normal 4 4 2 3 6 2 6" xfId="29453" xr:uid="{00000000-0005-0000-0000-00008A960000}"/>
    <cellStyle name="Normal 4 4 2 3 6 3" xfId="3660" xr:uid="{00000000-0005-0000-0000-00008B960000}"/>
    <cellStyle name="Normal 4 4 2 3 6 3 2" xfId="12617" xr:uid="{00000000-0005-0000-0000-00008C960000}"/>
    <cellStyle name="Normal 4 4 2 3 6 3 2 2" xfId="26051" xr:uid="{00000000-0005-0000-0000-00008D960000}"/>
    <cellStyle name="Normal 4 4 2 3 6 3 2 2 2" xfId="52963" xr:uid="{00000000-0005-0000-0000-00008E960000}"/>
    <cellStyle name="Normal 4 4 2 3 6 3 2 3" xfId="39529" xr:uid="{00000000-0005-0000-0000-00008F960000}"/>
    <cellStyle name="Normal 4 4 2 3 6 3 3" xfId="8139" xr:uid="{00000000-0005-0000-0000-000090960000}"/>
    <cellStyle name="Normal 4 4 2 3 6 3 3 2" xfId="21573" xr:uid="{00000000-0005-0000-0000-000091960000}"/>
    <cellStyle name="Normal 4 4 2 3 6 3 3 2 2" xfId="48485" xr:uid="{00000000-0005-0000-0000-000092960000}"/>
    <cellStyle name="Normal 4 4 2 3 6 3 3 3" xfId="35051" xr:uid="{00000000-0005-0000-0000-000093960000}"/>
    <cellStyle name="Normal 4 4 2 3 6 3 4" xfId="17094" xr:uid="{00000000-0005-0000-0000-000094960000}"/>
    <cellStyle name="Normal 4 4 2 3 6 3 4 2" xfId="44006" xr:uid="{00000000-0005-0000-0000-000095960000}"/>
    <cellStyle name="Normal 4 4 2 3 6 3 5" xfId="30572" xr:uid="{00000000-0005-0000-0000-000096960000}"/>
    <cellStyle name="Normal 4 4 2 3 6 4" xfId="10380" xr:uid="{00000000-0005-0000-0000-000097960000}"/>
    <cellStyle name="Normal 4 4 2 3 6 4 2" xfId="23814" xr:uid="{00000000-0005-0000-0000-000098960000}"/>
    <cellStyle name="Normal 4 4 2 3 6 4 2 2" xfId="50726" xr:uid="{00000000-0005-0000-0000-000099960000}"/>
    <cellStyle name="Normal 4 4 2 3 6 4 3" xfId="37292" xr:uid="{00000000-0005-0000-0000-00009A960000}"/>
    <cellStyle name="Normal 4 4 2 3 6 5" xfId="5902" xr:uid="{00000000-0005-0000-0000-00009B960000}"/>
    <cellStyle name="Normal 4 4 2 3 6 5 2" xfId="19336" xr:uid="{00000000-0005-0000-0000-00009C960000}"/>
    <cellStyle name="Normal 4 4 2 3 6 5 2 2" xfId="46248" xr:uid="{00000000-0005-0000-0000-00009D960000}"/>
    <cellStyle name="Normal 4 4 2 3 6 5 3" xfId="32814" xr:uid="{00000000-0005-0000-0000-00009E960000}"/>
    <cellStyle name="Normal 4 4 2 3 6 6" xfId="14857" xr:uid="{00000000-0005-0000-0000-00009F960000}"/>
    <cellStyle name="Normal 4 4 2 3 6 6 2" xfId="41769" xr:uid="{00000000-0005-0000-0000-0000A0960000}"/>
    <cellStyle name="Normal 4 4 2 3 6 7" xfId="28335" xr:uid="{00000000-0005-0000-0000-0000A1960000}"/>
    <cellStyle name="Normal 4 4 2 3 7" xfId="1871" xr:uid="{00000000-0005-0000-0000-0000A2960000}"/>
    <cellStyle name="Normal 4 4 2 3 7 2" xfId="4108" xr:uid="{00000000-0005-0000-0000-0000A3960000}"/>
    <cellStyle name="Normal 4 4 2 3 7 2 2" xfId="13065" xr:uid="{00000000-0005-0000-0000-0000A4960000}"/>
    <cellStyle name="Normal 4 4 2 3 7 2 2 2" xfId="26499" xr:uid="{00000000-0005-0000-0000-0000A5960000}"/>
    <cellStyle name="Normal 4 4 2 3 7 2 2 2 2" xfId="53411" xr:uid="{00000000-0005-0000-0000-0000A6960000}"/>
    <cellStyle name="Normal 4 4 2 3 7 2 2 3" xfId="39977" xr:uid="{00000000-0005-0000-0000-0000A7960000}"/>
    <cellStyle name="Normal 4 4 2 3 7 2 3" xfId="8587" xr:uid="{00000000-0005-0000-0000-0000A8960000}"/>
    <cellStyle name="Normal 4 4 2 3 7 2 3 2" xfId="22021" xr:uid="{00000000-0005-0000-0000-0000A9960000}"/>
    <cellStyle name="Normal 4 4 2 3 7 2 3 2 2" xfId="48933" xr:uid="{00000000-0005-0000-0000-0000AA960000}"/>
    <cellStyle name="Normal 4 4 2 3 7 2 3 3" xfId="35499" xr:uid="{00000000-0005-0000-0000-0000AB960000}"/>
    <cellStyle name="Normal 4 4 2 3 7 2 4" xfId="17542" xr:uid="{00000000-0005-0000-0000-0000AC960000}"/>
    <cellStyle name="Normal 4 4 2 3 7 2 4 2" xfId="44454" xr:uid="{00000000-0005-0000-0000-0000AD960000}"/>
    <cellStyle name="Normal 4 4 2 3 7 2 5" xfId="31020" xr:uid="{00000000-0005-0000-0000-0000AE960000}"/>
    <cellStyle name="Normal 4 4 2 3 7 3" xfId="10828" xr:uid="{00000000-0005-0000-0000-0000AF960000}"/>
    <cellStyle name="Normal 4 4 2 3 7 3 2" xfId="24262" xr:uid="{00000000-0005-0000-0000-0000B0960000}"/>
    <cellStyle name="Normal 4 4 2 3 7 3 2 2" xfId="51174" xr:uid="{00000000-0005-0000-0000-0000B1960000}"/>
    <cellStyle name="Normal 4 4 2 3 7 3 3" xfId="37740" xr:uid="{00000000-0005-0000-0000-0000B2960000}"/>
    <cellStyle name="Normal 4 4 2 3 7 4" xfId="6350" xr:uid="{00000000-0005-0000-0000-0000B3960000}"/>
    <cellStyle name="Normal 4 4 2 3 7 4 2" xfId="19784" xr:uid="{00000000-0005-0000-0000-0000B4960000}"/>
    <cellStyle name="Normal 4 4 2 3 7 4 2 2" xfId="46696" xr:uid="{00000000-0005-0000-0000-0000B5960000}"/>
    <cellStyle name="Normal 4 4 2 3 7 4 3" xfId="33262" xr:uid="{00000000-0005-0000-0000-0000B6960000}"/>
    <cellStyle name="Normal 4 4 2 3 7 5" xfId="15305" xr:uid="{00000000-0005-0000-0000-0000B7960000}"/>
    <cellStyle name="Normal 4 4 2 3 7 5 2" xfId="42217" xr:uid="{00000000-0005-0000-0000-0000B8960000}"/>
    <cellStyle name="Normal 4 4 2 3 7 6" xfId="28783" xr:uid="{00000000-0005-0000-0000-0000B9960000}"/>
    <cellStyle name="Normal 4 4 2 3 8" xfId="2990" xr:uid="{00000000-0005-0000-0000-0000BA960000}"/>
    <cellStyle name="Normal 4 4 2 3 8 2" xfId="11947" xr:uid="{00000000-0005-0000-0000-0000BB960000}"/>
    <cellStyle name="Normal 4 4 2 3 8 2 2" xfId="25381" xr:uid="{00000000-0005-0000-0000-0000BC960000}"/>
    <cellStyle name="Normal 4 4 2 3 8 2 2 2" xfId="52293" xr:uid="{00000000-0005-0000-0000-0000BD960000}"/>
    <cellStyle name="Normal 4 4 2 3 8 2 3" xfId="38859" xr:uid="{00000000-0005-0000-0000-0000BE960000}"/>
    <cellStyle name="Normal 4 4 2 3 8 3" xfId="7469" xr:uid="{00000000-0005-0000-0000-0000BF960000}"/>
    <cellStyle name="Normal 4 4 2 3 8 3 2" xfId="20903" xr:uid="{00000000-0005-0000-0000-0000C0960000}"/>
    <cellStyle name="Normal 4 4 2 3 8 3 2 2" xfId="47815" xr:uid="{00000000-0005-0000-0000-0000C1960000}"/>
    <cellStyle name="Normal 4 4 2 3 8 3 3" xfId="34381" xr:uid="{00000000-0005-0000-0000-0000C2960000}"/>
    <cellStyle name="Normal 4 4 2 3 8 4" xfId="16424" xr:uid="{00000000-0005-0000-0000-0000C3960000}"/>
    <cellStyle name="Normal 4 4 2 3 8 4 2" xfId="43336" xr:uid="{00000000-0005-0000-0000-0000C4960000}"/>
    <cellStyle name="Normal 4 4 2 3 8 5" xfId="29902" xr:uid="{00000000-0005-0000-0000-0000C5960000}"/>
    <cellStyle name="Normal 4 4 2 3 9" xfId="9710" xr:uid="{00000000-0005-0000-0000-0000C6960000}"/>
    <cellStyle name="Normal 4 4 2 3 9 2" xfId="23144" xr:uid="{00000000-0005-0000-0000-0000C7960000}"/>
    <cellStyle name="Normal 4 4 2 3 9 2 2" xfId="50056" xr:uid="{00000000-0005-0000-0000-0000C8960000}"/>
    <cellStyle name="Normal 4 4 2 3 9 3" xfId="36622" xr:uid="{00000000-0005-0000-0000-0000C9960000}"/>
    <cellStyle name="Normal 4 4 2 4" xfId="806" xr:uid="{00000000-0005-0000-0000-0000CA960000}"/>
    <cellStyle name="Normal 4 4 2 4 10" xfId="27764" xr:uid="{00000000-0005-0000-0000-0000CB960000}"/>
    <cellStyle name="Normal 4 4 2 4 2" xfId="1074" xr:uid="{00000000-0005-0000-0000-0000CC960000}"/>
    <cellStyle name="Normal 4 4 2 4 2 2" xfId="1745" xr:uid="{00000000-0005-0000-0000-0000CD960000}"/>
    <cellStyle name="Normal 4 4 2 4 2 2 2" xfId="2863" xr:uid="{00000000-0005-0000-0000-0000CE960000}"/>
    <cellStyle name="Normal 4 4 2 4 2 2 2 2" xfId="5100" xr:uid="{00000000-0005-0000-0000-0000CF960000}"/>
    <cellStyle name="Normal 4 4 2 4 2 2 2 2 2" xfId="14057" xr:uid="{00000000-0005-0000-0000-0000D0960000}"/>
    <cellStyle name="Normal 4 4 2 4 2 2 2 2 2 2" xfId="27491" xr:uid="{00000000-0005-0000-0000-0000D1960000}"/>
    <cellStyle name="Normal 4 4 2 4 2 2 2 2 2 2 2" xfId="54403" xr:uid="{00000000-0005-0000-0000-0000D2960000}"/>
    <cellStyle name="Normal 4 4 2 4 2 2 2 2 2 3" xfId="40969" xr:uid="{00000000-0005-0000-0000-0000D3960000}"/>
    <cellStyle name="Normal 4 4 2 4 2 2 2 2 3" xfId="9579" xr:uid="{00000000-0005-0000-0000-0000D4960000}"/>
    <cellStyle name="Normal 4 4 2 4 2 2 2 2 3 2" xfId="23013" xr:uid="{00000000-0005-0000-0000-0000D5960000}"/>
    <cellStyle name="Normal 4 4 2 4 2 2 2 2 3 2 2" xfId="49925" xr:uid="{00000000-0005-0000-0000-0000D6960000}"/>
    <cellStyle name="Normal 4 4 2 4 2 2 2 2 3 3" xfId="36491" xr:uid="{00000000-0005-0000-0000-0000D7960000}"/>
    <cellStyle name="Normal 4 4 2 4 2 2 2 2 4" xfId="18534" xr:uid="{00000000-0005-0000-0000-0000D8960000}"/>
    <cellStyle name="Normal 4 4 2 4 2 2 2 2 4 2" xfId="45446" xr:uid="{00000000-0005-0000-0000-0000D9960000}"/>
    <cellStyle name="Normal 4 4 2 4 2 2 2 2 5" xfId="32012" xr:uid="{00000000-0005-0000-0000-0000DA960000}"/>
    <cellStyle name="Normal 4 4 2 4 2 2 2 3" xfId="11820" xr:uid="{00000000-0005-0000-0000-0000DB960000}"/>
    <cellStyle name="Normal 4 4 2 4 2 2 2 3 2" xfId="25254" xr:uid="{00000000-0005-0000-0000-0000DC960000}"/>
    <cellStyle name="Normal 4 4 2 4 2 2 2 3 2 2" xfId="52166" xr:uid="{00000000-0005-0000-0000-0000DD960000}"/>
    <cellStyle name="Normal 4 4 2 4 2 2 2 3 3" xfId="38732" xr:uid="{00000000-0005-0000-0000-0000DE960000}"/>
    <cellStyle name="Normal 4 4 2 4 2 2 2 4" xfId="7342" xr:uid="{00000000-0005-0000-0000-0000DF960000}"/>
    <cellStyle name="Normal 4 4 2 4 2 2 2 4 2" xfId="20776" xr:uid="{00000000-0005-0000-0000-0000E0960000}"/>
    <cellStyle name="Normal 4 4 2 4 2 2 2 4 2 2" xfId="47688" xr:uid="{00000000-0005-0000-0000-0000E1960000}"/>
    <cellStyle name="Normal 4 4 2 4 2 2 2 4 3" xfId="34254" xr:uid="{00000000-0005-0000-0000-0000E2960000}"/>
    <cellStyle name="Normal 4 4 2 4 2 2 2 5" xfId="16297" xr:uid="{00000000-0005-0000-0000-0000E3960000}"/>
    <cellStyle name="Normal 4 4 2 4 2 2 2 5 2" xfId="43209" xr:uid="{00000000-0005-0000-0000-0000E4960000}"/>
    <cellStyle name="Normal 4 4 2 4 2 2 2 6" xfId="29775" xr:uid="{00000000-0005-0000-0000-0000E5960000}"/>
    <cellStyle name="Normal 4 4 2 4 2 2 3" xfId="3982" xr:uid="{00000000-0005-0000-0000-0000E6960000}"/>
    <cellStyle name="Normal 4 4 2 4 2 2 3 2" xfId="12939" xr:uid="{00000000-0005-0000-0000-0000E7960000}"/>
    <cellStyle name="Normal 4 4 2 4 2 2 3 2 2" xfId="26373" xr:uid="{00000000-0005-0000-0000-0000E8960000}"/>
    <cellStyle name="Normal 4 4 2 4 2 2 3 2 2 2" xfId="53285" xr:uid="{00000000-0005-0000-0000-0000E9960000}"/>
    <cellStyle name="Normal 4 4 2 4 2 2 3 2 3" xfId="39851" xr:uid="{00000000-0005-0000-0000-0000EA960000}"/>
    <cellStyle name="Normal 4 4 2 4 2 2 3 3" xfId="8461" xr:uid="{00000000-0005-0000-0000-0000EB960000}"/>
    <cellStyle name="Normal 4 4 2 4 2 2 3 3 2" xfId="21895" xr:uid="{00000000-0005-0000-0000-0000EC960000}"/>
    <cellStyle name="Normal 4 4 2 4 2 2 3 3 2 2" xfId="48807" xr:uid="{00000000-0005-0000-0000-0000ED960000}"/>
    <cellStyle name="Normal 4 4 2 4 2 2 3 3 3" xfId="35373" xr:uid="{00000000-0005-0000-0000-0000EE960000}"/>
    <cellStyle name="Normal 4 4 2 4 2 2 3 4" xfId="17416" xr:uid="{00000000-0005-0000-0000-0000EF960000}"/>
    <cellStyle name="Normal 4 4 2 4 2 2 3 4 2" xfId="44328" xr:uid="{00000000-0005-0000-0000-0000F0960000}"/>
    <cellStyle name="Normal 4 4 2 4 2 2 3 5" xfId="30894" xr:uid="{00000000-0005-0000-0000-0000F1960000}"/>
    <cellStyle name="Normal 4 4 2 4 2 2 4" xfId="10702" xr:uid="{00000000-0005-0000-0000-0000F2960000}"/>
    <cellStyle name="Normal 4 4 2 4 2 2 4 2" xfId="24136" xr:uid="{00000000-0005-0000-0000-0000F3960000}"/>
    <cellStyle name="Normal 4 4 2 4 2 2 4 2 2" xfId="51048" xr:uid="{00000000-0005-0000-0000-0000F4960000}"/>
    <cellStyle name="Normal 4 4 2 4 2 2 4 3" xfId="37614" xr:uid="{00000000-0005-0000-0000-0000F5960000}"/>
    <cellStyle name="Normal 4 4 2 4 2 2 5" xfId="6224" xr:uid="{00000000-0005-0000-0000-0000F6960000}"/>
    <cellStyle name="Normal 4 4 2 4 2 2 5 2" xfId="19658" xr:uid="{00000000-0005-0000-0000-0000F7960000}"/>
    <cellStyle name="Normal 4 4 2 4 2 2 5 2 2" xfId="46570" xr:uid="{00000000-0005-0000-0000-0000F8960000}"/>
    <cellStyle name="Normal 4 4 2 4 2 2 5 3" xfId="33136" xr:uid="{00000000-0005-0000-0000-0000F9960000}"/>
    <cellStyle name="Normal 4 4 2 4 2 2 6" xfId="15179" xr:uid="{00000000-0005-0000-0000-0000FA960000}"/>
    <cellStyle name="Normal 4 4 2 4 2 2 6 2" xfId="42091" xr:uid="{00000000-0005-0000-0000-0000FB960000}"/>
    <cellStyle name="Normal 4 4 2 4 2 2 7" xfId="28657" xr:uid="{00000000-0005-0000-0000-0000FC960000}"/>
    <cellStyle name="Normal 4 4 2 4 2 3" xfId="2193" xr:uid="{00000000-0005-0000-0000-0000FD960000}"/>
    <cellStyle name="Normal 4 4 2 4 2 3 2" xfId="4430" xr:uid="{00000000-0005-0000-0000-0000FE960000}"/>
    <cellStyle name="Normal 4 4 2 4 2 3 2 2" xfId="13387" xr:uid="{00000000-0005-0000-0000-0000FF960000}"/>
    <cellStyle name="Normal 4 4 2 4 2 3 2 2 2" xfId="26821" xr:uid="{00000000-0005-0000-0000-000000970000}"/>
    <cellStyle name="Normal 4 4 2 4 2 3 2 2 2 2" xfId="53733" xr:uid="{00000000-0005-0000-0000-000001970000}"/>
    <cellStyle name="Normal 4 4 2 4 2 3 2 2 3" xfId="40299" xr:uid="{00000000-0005-0000-0000-000002970000}"/>
    <cellStyle name="Normal 4 4 2 4 2 3 2 3" xfId="8909" xr:uid="{00000000-0005-0000-0000-000003970000}"/>
    <cellStyle name="Normal 4 4 2 4 2 3 2 3 2" xfId="22343" xr:uid="{00000000-0005-0000-0000-000004970000}"/>
    <cellStyle name="Normal 4 4 2 4 2 3 2 3 2 2" xfId="49255" xr:uid="{00000000-0005-0000-0000-000005970000}"/>
    <cellStyle name="Normal 4 4 2 4 2 3 2 3 3" xfId="35821" xr:uid="{00000000-0005-0000-0000-000006970000}"/>
    <cellStyle name="Normal 4 4 2 4 2 3 2 4" xfId="17864" xr:uid="{00000000-0005-0000-0000-000007970000}"/>
    <cellStyle name="Normal 4 4 2 4 2 3 2 4 2" xfId="44776" xr:uid="{00000000-0005-0000-0000-000008970000}"/>
    <cellStyle name="Normal 4 4 2 4 2 3 2 5" xfId="31342" xr:uid="{00000000-0005-0000-0000-000009970000}"/>
    <cellStyle name="Normal 4 4 2 4 2 3 3" xfId="11150" xr:uid="{00000000-0005-0000-0000-00000A970000}"/>
    <cellStyle name="Normal 4 4 2 4 2 3 3 2" xfId="24584" xr:uid="{00000000-0005-0000-0000-00000B970000}"/>
    <cellStyle name="Normal 4 4 2 4 2 3 3 2 2" xfId="51496" xr:uid="{00000000-0005-0000-0000-00000C970000}"/>
    <cellStyle name="Normal 4 4 2 4 2 3 3 3" xfId="38062" xr:uid="{00000000-0005-0000-0000-00000D970000}"/>
    <cellStyle name="Normal 4 4 2 4 2 3 4" xfId="6672" xr:uid="{00000000-0005-0000-0000-00000E970000}"/>
    <cellStyle name="Normal 4 4 2 4 2 3 4 2" xfId="20106" xr:uid="{00000000-0005-0000-0000-00000F970000}"/>
    <cellStyle name="Normal 4 4 2 4 2 3 4 2 2" xfId="47018" xr:uid="{00000000-0005-0000-0000-000010970000}"/>
    <cellStyle name="Normal 4 4 2 4 2 3 4 3" xfId="33584" xr:uid="{00000000-0005-0000-0000-000011970000}"/>
    <cellStyle name="Normal 4 4 2 4 2 3 5" xfId="15627" xr:uid="{00000000-0005-0000-0000-000012970000}"/>
    <cellStyle name="Normal 4 4 2 4 2 3 5 2" xfId="42539" xr:uid="{00000000-0005-0000-0000-000013970000}"/>
    <cellStyle name="Normal 4 4 2 4 2 3 6" xfId="29105" xr:uid="{00000000-0005-0000-0000-000014970000}"/>
    <cellStyle name="Normal 4 4 2 4 2 4" xfId="3312" xr:uid="{00000000-0005-0000-0000-000015970000}"/>
    <cellStyle name="Normal 4 4 2 4 2 4 2" xfId="12269" xr:uid="{00000000-0005-0000-0000-000016970000}"/>
    <cellStyle name="Normal 4 4 2 4 2 4 2 2" xfId="25703" xr:uid="{00000000-0005-0000-0000-000017970000}"/>
    <cellStyle name="Normal 4 4 2 4 2 4 2 2 2" xfId="52615" xr:uid="{00000000-0005-0000-0000-000018970000}"/>
    <cellStyle name="Normal 4 4 2 4 2 4 2 3" xfId="39181" xr:uid="{00000000-0005-0000-0000-000019970000}"/>
    <cellStyle name="Normal 4 4 2 4 2 4 3" xfId="7791" xr:uid="{00000000-0005-0000-0000-00001A970000}"/>
    <cellStyle name="Normal 4 4 2 4 2 4 3 2" xfId="21225" xr:uid="{00000000-0005-0000-0000-00001B970000}"/>
    <cellStyle name="Normal 4 4 2 4 2 4 3 2 2" xfId="48137" xr:uid="{00000000-0005-0000-0000-00001C970000}"/>
    <cellStyle name="Normal 4 4 2 4 2 4 3 3" xfId="34703" xr:uid="{00000000-0005-0000-0000-00001D970000}"/>
    <cellStyle name="Normal 4 4 2 4 2 4 4" xfId="16746" xr:uid="{00000000-0005-0000-0000-00001E970000}"/>
    <cellStyle name="Normal 4 4 2 4 2 4 4 2" xfId="43658" xr:uid="{00000000-0005-0000-0000-00001F970000}"/>
    <cellStyle name="Normal 4 4 2 4 2 4 5" xfId="30224" xr:uid="{00000000-0005-0000-0000-000020970000}"/>
    <cellStyle name="Normal 4 4 2 4 2 5" xfId="10032" xr:uid="{00000000-0005-0000-0000-000021970000}"/>
    <cellStyle name="Normal 4 4 2 4 2 5 2" xfId="23466" xr:uid="{00000000-0005-0000-0000-000022970000}"/>
    <cellStyle name="Normal 4 4 2 4 2 5 2 2" xfId="50378" xr:uid="{00000000-0005-0000-0000-000023970000}"/>
    <cellStyle name="Normal 4 4 2 4 2 5 3" xfId="36944" xr:uid="{00000000-0005-0000-0000-000024970000}"/>
    <cellStyle name="Normal 4 4 2 4 2 6" xfId="5554" xr:uid="{00000000-0005-0000-0000-000025970000}"/>
    <cellStyle name="Normal 4 4 2 4 2 6 2" xfId="18988" xr:uid="{00000000-0005-0000-0000-000026970000}"/>
    <cellStyle name="Normal 4 4 2 4 2 6 2 2" xfId="45900" xr:uid="{00000000-0005-0000-0000-000027970000}"/>
    <cellStyle name="Normal 4 4 2 4 2 6 3" xfId="32466" xr:uid="{00000000-0005-0000-0000-000028970000}"/>
    <cellStyle name="Normal 4 4 2 4 2 7" xfId="14509" xr:uid="{00000000-0005-0000-0000-000029970000}"/>
    <cellStyle name="Normal 4 4 2 4 2 7 2" xfId="41421" xr:uid="{00000000-0005-0000-0000-00002A970000}"/>
    <cellStyle name="Normal 4 4 2 4 2 8" xfId="27987" xr:uid="{00000000-0005-0000-0000-00002B970000}"/>
    <cellStyle name="Normal 4 4 2 4 3" xfId="1299" xr:uid="{00000000-0005-0000-0000-00002C970000}"/>
    <cellStyle name="Normal 4 4 2 4 3 2" xfId="2417" xr:uid="{00000000-0005-0000-0000-00002D970000}"/>
    <cellStyle name="Normal 4 4 2 4 3 2 2" xfId="4654" xr:uid="{00000000-0005-0000-0000-00002E970000}"/>
    <cellStyle name="Normal 4 4 2 4 3 2 2 2" xfId="13611" xr:uid="{00000000-0005-0000-0000-00002F970000}"/>
    <cellStyle name="Normal 4 4 2 4 3 2 2 2 2" xfId="27045" xr:uid="{00000000-0005-0000-0000-000030970000}"/>
    <cellStyle name="Normal 4 4 2 4 3 2 2 2 2 2" xfId="53957" xr:uid="{00000000-0005-0000-0000-000031970000}"/>
    <cellStyle name="Normal 4 4 2 4 3 2 2 2 3" xfId="40523" xr:uid="{00000000-0005-0000-0000-000032970000}"/>
    <cellStyle name="Normal 4 4 2 4 3 2 2 3" xfId="9133" xr:uid="{00000000-0005-0000-0000-000033970000}"/>
    <cellStyle name="Normal 4 4 2 4 3 2 2 3 2" xfId="22567" xr:uid="{00000000-0005-0000-0000-000034970000}"/>
    <cellStyle name="Normal 4 4 2 4 3 2 2 3 2 2" xfId="49479" xr:uid="{00000000-0005-0000-0000-000035970000}"/>
    <cellStyle name="Normal 4 4 2 4 3 2 2 3 3" xfId="36045" xr:uid="{00000000-0005-0000-0000-000036970000}"/>
    <cellStyle name="Normal 4 4 2 4 3 2 2 4" xfId="18088" xr:uid="{00000000-0005-0000-0000-000037970000}"/>
    <cellStyle name="Normal 4 4 2 4 3 2 2 4 2" xfId="45000" xr:uid="{00000000-0005-0000-0000-000038970000}"/>
    <cellStyle name="Normal 4 4 2 4 3 2 2 5" xfId="31566" xr:uid="{00000000-0005-0000-0000-000039970000}"/>
    <cellStyle name="Normal 4 4 2 4 3 2 3" xfId="11374" xr:uid="{00000000-0005-0000-0000-00003A970000}"/>
    <cellStyle name="Normal 4 4 2 4 3 2 3 2" xfId="24808" xr:uid="{00000000-0005-0000-0000-00003B970000}"/>
    <cellStyle name="Normal 4 4 2 4 3 2 3 2 2" xfId="51720" xr:uid="{00000000-0005-0000-0000-00003C970000}"/>
    <cellStyle name="Normal 4 4 2 4 3 2 3 3" xfId="38286" xr:uid="{00000000-0005-0000-0000-00003D970000}"/>
    <cellStyle name="Normal 4 4 2 4 3 2 4" xfId="6896" xr:uid="{00000000-0005-0000-0000-00003E970000}"/>
    <cellStyle name="Normal 4 4 2 4 3 2 4 2" xfId="20330" xr:uid="{00000000-0005-0000-0000-00003F970000}"/>
    <cellStyle name="Normal 4 4 2 4 3 2 4 2 2" xfId="47242" xr:uid="{00000000-0005-0000-0000-000040970000}"/>
    <cellStyle name="Normal 4 4 2 4 3 2 4 3" xfId="33808" xr:uid="{00000000-0005-0000-0000-000041970000}"/>
    <cellStyle name="Normal 4 4 2 4 3 2 5" xfId="15851" xr:uid="{00000000-0005-0000-0000-000042970000}"/>
    <cellStyle name="Normal 4 4 2 4 3 2 5 2" xfId="42763" xr:uid="{00000000-0005-0000-0000-000043970000}"/>
    <cellStyle name="Normal 4 4 2 4 3 2 6" xfId="29329" xr:uid="{00000000-0005-0000-0000-000044970000}"/>
    <cellStyle name="Normal 4 4 2 4 3 3" xfId="3536" xr:uid="{00000000-0005-0000-0000-000045970000}"/>
    <cellStyle name="Normal 4 4 2 4 3 3 2" xfId="12493" xr:uid="{00000000-0005-0000-0000-000046970000}"/>
    <cellStyle name="Normal 4 4 2 4 3 3 2 2" xfId="25927" xr:uid="{00000000-0005-0000-0000-000047970000}"/>
    <cellStyle name="Normal 4 4 2 4 3 3 2 2 2" xfId="52839" xr:uid="{00000000-0005-0000-0000-000048970000}"/>
    <cellStyle name="Normal 4 4 2 4 3 3 2 3" xfId="39405" xr:uid="{00000000-0005-0000-0000-000049970000}"/>
    <cellStyle name="Normal 4 4 2 4 3 3 3" xfId="8015" xr:uid="{00000000-0005-0000-0000-00004A970000}"/>
    <cellStyle name="Normal 4 4 2 4 3 3 3 2" xfId="21449" xr:uid="{00000000-0005-0000-0000-00004B970000}"/>
    <cellStyle name="Normal 4 4 2 4 3 3 3 2 2" xfId="48361" xr:uid="{00000000-0005-0000-0000-00004C970000}"/>
    <cellStyle name="Normal 4 4 2 4 3 3 3 3" xfId="34927" xr:uid="{00000000-0005-0000-0000-00004D970000}"/>
    <cellStyle name="Normal 4 4 2 4 3 3 4" xfId="16970" xr:uid="{00000000-0005-0000-0000-00004E970000}"/>
    <cellStyle name="Normal 4 4 2 4 3 3 4 2" xfId="43882" xr:uid="{00000000-0005-0000-0000-00004F970000}"/>
    <cellStyle name="Normal 4 4 2 4 3 3 5" xfId="30448" xr:uid="{00000000-0005-0000-0000-000050970000}"/>
    <cellStyle name="Normal 4 4 2 4 3 4" xfId="10256" xr:uid="{00000000-0005-0000-0000-000051970000}"/>
    <cellStyle name="Normal 4 4 2 4 3 4 2" xfId="23690" xr:uid="{00000000-0005-0000-0000-000052970000}"/>
    <cellStyle name="Normal 4 4 2 4 3 4 2 2" xfId="50602" xr:uid="{00000000-0005-0000-0000-000053970000}"/>
    <cellStyle name="Normal 4 4 2 4 3 4 3" xfId="37168" xr:uid="{00000000-0005-0000-0000-000054970000}"/>
    <cellStyle name="Normal 4 4 2 4 3 5" xfId="5778" xr:uid="{00000000-0005-0000-0000-000055970000}"/>
    <cellStyle name="Normal 4 4 2 4 3 5 2" xfId="19212" xr:uid="{00000000-0005-0000-0000-000056970000}"/>
    <cellStyle name="Normal 4 4 2 4 3 5 2 2" xfId="46124" xr:uid="{00000000-0005-0000-0000-000057970000}"/>
    <cellStyle name="Normal 4 4 2 4 3 5 3" xfId="32690" xr:uid="{00000000-0005-0000-0000-000058970000}"/>
    <cellStyle name="Normal 4 4 2 4 3 6" xfId="14733" xr:uid="{00000000-0005-0000-0000-000059970000}"/>
    <cellStyle name="Normal 4 4 2 4 3 6 2" xfId="41645" xr:uid="{00000000-0005-0000-0000-00005A970000}"/>
    <cellStyle name="Normal 4 4 2 4 3 7" xfId="28211" xr:uid="{00000000-0005-0000-0000-00005B970000}"/>
    <cellStyle name="Normal 4 4 2 4 4" xfId="1522" xr:uid="{00000000-0005-0000-0000-00005C970000}"/>
    <cellStyle name="Normal 4 4 2 4 4 2" xfId="2640" xr:uid="{00000000-0005-0000-0000-00005D970000}"/>
    <cellStyle name="Normal 4 4 2 4 4 2 2" xfId="4877" xr:uid="{00000000-0005-0000-0000-00005E970000}"/>
    <cellStyle name="Normal 4 4 2 4 4 2 2 2" xfId="13834" xr:uid="{00000000-0005-0000-0000-00005F970000}"/>
    <cellStyle name="Normal 4 4 2 4 4 2 2 2 2" xfId="27268" xr:uid="{00000000-0005-0000-0000-000060970000}"/>
    <cellStyle name="Normal 4 4 2 4 4 2 2 2 2 2" xfId="54180" xr:uid="{00000000-0005-0000-0000-000061970000}"/>
    <cellStyle name="Normal 4 4 2 4 4 2 2 2 3" xfId="40746" xr:uid="{00000000-0005-0000-0000-000062970000}"/>
    <cellStyle name="Normal 4 4 2 4 4 2 2 3" xfId="9356" xr:uid="{00000000-0005-0000-0000-000063970000}"/>
    <cellStyle name="Normal 4 4 2 4 4 2 2 3 2" xfId="22790" xr:uid="{00000000-0005-0000-0000-000064970000}"/>
    <cellStyle name="Normal 4 4 2 4 4 2 2 3 2 2" xfId="49702" xr:uid="{00000000-0005-0000-0000-000065970000}"/>
    <cellStyle name="Normal 4 4 2 4 4 2 2 3 3" xfId="36268" xr:uid="{00000000-0005-0000-0000-000066970000}"/>
    <cellStyle name="Normal 4 4 2 4 4 2 2 4" xfId="18311" xr:uid="{00000000-0005-0000-0000-000067970000}"/>
    <cellStyle name="Normal 4 4 2 4 4 2 2 4 2" xfId="45223" xr:uid="{00000000-0005-0000-0000-000068970000}"/>
    <cellStyle name="Normal 4 4 2 4 4 2 2 5" xfId="31789" xr:uid="{00000000-0005-0000-0000-000069970000}"/>
    <cellStyle name="Normal 4 4 2 4 4 2 3" xfId="11597" xr:uid="{00000000-0005-0000-0000-00006A970000}"/>
    <cellStyle name="Normal 4 4 2 4 4 2 3 2" xfId="25031" xr:uid="{00000000-0005-0000-0000-00006B970000}"/>
    <cellStyle name="Normal 4 4 2 4 4 2 3 2 2" xfId="51943" xr:uid="{00000000-0005-0000-0000-00006C970000}"/>
    <cellStyle name="Normal 4 4 2 4 4 2 3 3" xfId="38509" xr:uid="{00000000-0005-0000-0000-00006D970000}"/>
    <cellStyle name="Normal 4 4 2 4 4 2 4" xfId="7119" xr:uid="{00000000-0005-0000-0000-00006E970000}"/>
    <cellStyle name="Normal 4 4 2 4 4 2 4 2" xfId="20553" xr:uid="{00000000-0005-0000-0000-00006F970000}"/>
    <cellStyle name="Normal 4 4 2 4 4 2 4 2 2" xfId="47465" xr:uid="{00000000-0005-0000-0000-000070970000}"/>
    <cellStyle name="Normal 4 4 2 4 4 2 4 3" xfId="34031" xr:uid="{00000000-0005-0000-0000-000071970000}"/>
    <cellStyle name="Normal 4 4 2 4 4 2 5" xfId="16074" xr:uid="{00000000-0005-0000-0000-000072970000}"/>
    <cellStyle name="Normal 4 4 2 4 4 2 5 2" xfId="42986" xr:uid="{00000000-0005-0000-0000-000073970000}"/>
    <cellStyle name="Normal 4 4 2 4 4 2 6" xfId="29552" xr:uid="{00000000-0005-0000-0000-000074970000}"/>
    <cellStyle name="Normal 4 4 2 4 4 3" xfId="3759" xr:uid="{00000000-0005-0000-0000-000075970000}"/>
    <cellStyle name="Normal 4 4 2 4 4 3 2" xfId="12716" xr:uid="{00000000-0005-0000-0000-000076970000}"/>
    <cellStyle name="Normal 4 4 2 4 4 3 2 2" xfId="26150" xr:uid="{00000000-0005-0000-0000-000077970000}"/>
    <cellStyle name="Normal 4 4 2 4 4 3 2 2 2" xfId="53062" xr:uid="{00000000-0005-0000-0000-000078970000}"/>
    <cellStyle name="Normal 4 4 2 4 4 3 2 3" xfId="39628" xr:uid="{00000000-0005-0000-0000-000079970000}"/>
    <cellStyle name="Normal 4 4 2 4 4 3 3" xfId="8238" xr:uid="{00000000-0005-0000-0000-00007A970000}"/>
    <cellStyle name="Normal 4 4 2 4 4 3 3 2" xfId="21672" xr:uid="{00000000-0005-0000-0000-00007B970000}"/>
    <cellStyle name="Normal 4 4 2 4 4 3 3 2 2" xfId="48584" xr:uid="{00000000-0005-0000-0000-00007C970000}"/>
    <cellStyle name="Normal 4 4 2 4 4 3 3 3" xfId="35150" xr:uid="{00000000-0005-0000-0000-00007D970000}"/>
    <cellStyle name="Normal 4 4 2 4 4 3 4" xfId="17193" xr:uid="{00000000-0005-0000-0000-00007E970000}"/>
    <cellStyle name="Normal 4 4 2 4 4 3 4 2" xfId="44105" xr:uid="{00000000-0005-0000-0000-00007F970000}"/>
    <cellStyle name="Normal 4 4 2 4 4 3 5" xfId="30671" xr:uid="{00000000-0005-0000-0000-000080970000}"/>
    <cellStyle name="Normal 4 4 2 4 4 4" xfId="10479" xr:uid="{00000000-0005-0000-0000-000081970000}"/>
    <cellStyle name="Normal 4 4 2 4 4 4 2" xfId="23913" xr:uid="{00000000-0005-0000-0000-000082970000}"/>
    <cellStyle name="Normal 4 4 2 4 4 4 2 2" xfId="50825" xr:uid="{00000000-0005-0000-0000-000083970000}"/>
    <cellStyle name="Normal 4 4 2 4 4 4 3" xfId="37391" xr:uid="{00000000-0005-0000-0000-000084970000}"/>
    <cellStyle name="Normal 4 4 2 4 4 5" xfId="6001" xr:uid="{00000000-0005-0000-0000-000085970000}"/>
    <cellStyle name="Normal 4 4 2 4 4 5 2" xfId="19435" xr:uid="{00000000-0005-0000-0000-000086970000}"/>
    <cellStyle name="Normal 4 4 2 4 4 5 2 2" xfId="46347" xr:uid="{00000000-0005-0000-0000-000087970000}"/>
    <cellStyle name="Normal 4 4 2 4 4 5 3" xfId="32913" xr:uid="{00000000-0005-0000-0000-000088970000}"/>
    <cellStyle name="Normal 4 4 2 4 4 6" xfId="14956" xr:uid="{00000000-0005-0000-0000-000089970000}"/>
    <cellStyle name="Normal 4 4 2 4 4 6 2" xfId="41868" xr:uid="{00000000-0005-0000-0000-00008A970000}"/>
    <cellStyle name="Normal 4 4 2 4 4 7" xfId="28434" xr:uid="{00000000-0005-0000-0000-00008B970000}"/>
    <cellStyle name="Normal 4 4 2 4 5" xfId="1970" xr:uid="{00000000-0005-0000-0000-00008C970000}"/>
    <cellStyle name="Normal 4 4 2 4 5 2" xfId="4207" xr:uid="{00000000-0005-0000-0000-00008D970000}"/>
    <cellStyle name="Normal 4 4 2 4 5 2 2" xfId="13164" xr:uid="{00000000-0005-0000-0000-00008E970000}"/>
    <cellStyle name="Normal 4 4 2 4 5 2 2 2" xfId="26598" xr:uid="{00000000-0005-0000-0000-00008F970000}"/>
    <cellStyle name="Normal 4 4 2 4 5 2 2 2 2" xfId="53510" xr:uid="{00000000-0005-0000-0000-000090970000}"/>
    <cellStyle name="Normal 4 4 2 4 5 2 2 3" xfId="40076" xr:uid="{00000000-0005-0000-0000-000091970000}"/>
    <cellStyle name="Normal 4 4 2 4 5 2 3" xfId="8686" xr:uid="{00000000-0005-0000-0000-000092970000}"/>
    <cellStyle name="Normal 4 4 2 4 5 2 3 2" xfId="22120" xr:uid="{00000000-0005-0000-0000-000093970000}"/>
    <cellStyle name="Normal 4 4 2 4 5 2 3 2 2" xfId="49032" xr:uid="{00000000-0005-0000-0000-000094970000}"/>
    <cellStyle name="Normal 4 4 2 4 5 2 3 3" xfId="35598" xr:uid="{00000000-0005-0000-0000-000095970000}"/>
    <cellStyle name="Normal 4 4 2 4 5 2 4" xfId="17641" xr:uid="{00000000-0005-0000-0000-000096970000}"/>
    <cellStyle name="Normal 4 4 2 4 5 2 4 2" xfId="44553" xr:uid="{00000000-0005-0000-0000-000097970000}"/>
    <cellStyle name="Normal 4 4 2 4 5 2 5" xfId="31119" xr:uid="{00000000-0005-0000-0000-000098970000}"/>
    <cellStyle name="Normal 4 4 2 4 5 3" xfId="10927" xr:uid="{00000000-0005-0000-0000-000099970000}"/>
    <cellStyle name="Normal 4 4 2 4 5 3 2" xfId="24361" xr:uid="{00000000-0005-0000-0000-00009A970000}"/>
    <cellStyle name="Normal 4 4 2 4 5 3 2 2" xfId="51273" xr:uid="{00000000-0005-0000-0000-00009B970000}"/>
    <cellStyle name="Normal 4 4 2 4 5 3 3" xfId="37839" xr:uid="{00000000-0005-0000-0000-00009C970000}"/>
    <cellStyle name="Normal 4 4 2 4 5 4" xfId="6449" xr:uid="{00000000-0005-0000-0000-00009D970000}"/>
    <cellStyle name="Normal 4 4 2 4 5 4 2" xfId="19883" xr:uid="{00000000-0005-0000-0000-00009E970000}"/>
    <cellStyle name="Normal 4 4 2 4 5 4 2 2" xfId="46795" xr:uid="{00000000-0005-0000-0000-00009F970000}"/>
    <cellStyle name="Normal 4 4 2 4 5 4 3" xfId="33361" xr:uid="{00000000-0005-0000-0000-0000A0970000}"/>
    <cellStyle name="Normal 4 4 2 4 5 5" xfId="15404" xr:uid="{00000000-0005-0000-0000-0000A1970000}"/>
    <cellStyle name="Normal 4 4 2 4 5 5 2" xfId="42316" xr:uid="{00000000-0005-0000-0000-0000A2970000}"/>
    <cellStyle name="Normal 4 4 2 4 5 6" xfId="28882" xr:uid="{00000000-0005-0000-0000-0000A3970000}"/>
    <cellStyle name="Normal 4 4 2 4 6" xfId="3089" xr:uid="{00000000-0005-0000-0000-0000A4970000}"/>
    <cellStyle name="Normal 4 4 2 4 6 2" xfId="12046" xr:uid="{00000000-0005-0000-0000-0000A5970000}"/>
    <cellStyle name="Normal 4 4 2 4 6 2 2" xfId="25480" xr:uid="{00000000-0005-0000-0000-0000A6970000}"/>
    <cellStyle name="Normal 4 4 2 4 6 2 2 2" xfId="52392" xr:uid="{00000000-0005-0000-0000-0000A7970000}"/>
    <cellStyle name="Normal 4 4 2 4 6 2 3" xfId="38958" xr:uid="{00000000-0005-0000-0000-0000A8970000}"/>
    <cellStyle name="Normal 4 4 2 4 6 3" xfId="7568" xr:uid="{00000000-0005-0000-0000-0000A9970000}"/>
    <cellStyle name="Normal 4 4 2 4 6 3 2" xfId="21002" xr:uid="{00000000-0005-0000-0000-0000AA970000}"/>
    <cellStyle name="Normal 4 4 2 4 6 3 2 2" xfId="47914" xr:uid="{00000000-0005-0000-0000-0000AB970000}"/>
    <cellStyle name="Normal 4 4 2 4 6 3 3" xfId="34480" xr:uid="{00000000-0005-0000-0000-0000AC970000}"/>
    <cellStyle name="Normal 4 4 2 4 6 4" xfId="16523" xr:uid="{00000000-0005-0000-0000-0000AD970000}"/>
    <cellStyle name="Normal 4 4 2 4 6 4 2" xfId="43435" xr:uid="{00000000-0005-0000-0000-0000AE970000}"/>
    <cellStyle name="Normal 4 4 2 4 6 5" xfId="30001" xr:uid="{00000000-0005-0000-0000-0000AF970000}"/>
    <cellStyle name="Normal 4 4 2 4 7" xfId="9809" xr:uid="{00000000-0005-0000-0000-0000B0970000}"/>
    <cellStyle name="Normal 4 4 2 4 7 2" xfId="23243" xr:uid="{00000000-0005-0000-0000-0000B1970000}"/>
    <cellStyle name="Normal 4 4 2 4 7 2 2" xfId="50155" xr:uid="{00000000-0005-0000-0000-0000B2970000}"/>
    <cellStyle name="Normal 4 4 2 4 7 3" xfId="36721" xr:uid="{00000000-0005-0000-0000-0000B3970000}"/>
    <cellStyle name="Normal 4 4 2 4 8" xfId="5331" xr:uid="{00000000-0005-0000-0000-0000B4970000}"/>
    <cellStyle name="Normal 4 4 2 4 8 2" xfId="18765" xr:uid="{00000000-0005-0000-0000-0000B5970000}"/>
    <cellStyle name="Normal 4 4 2 4 8 2 2" xfId="45677" xr:uid="{00000000-0005-0000-0000-0000B6970000}"/>
    <cellStyle name="Normal 4 4 2 4 8 3" xfId="32243" xr:uid="{00000000-0005-0000-0000-0000B7970000}"/>
    <cellStyle name="Normal 4 4 2 4 9" xfId="14286" xr:uid="{00000000-0005-0000-0000-0000B8970000}"/>
    <cellStyle name="Normal 4 4 2 4 9 2" xfId="41198" xr:uid="{00000000-0005-0000-0000-0000B9970000}"/>
    <cellStyle name="Normal 4 4 2 5" xfId="734" xr:uid="{00000000-0005-0000-0000-0000BA970000}"/>
    <cellStyle name="Normal 4 4 2 5 10" xfId="27692" xr:uid="{00000000-0005-0000-0000-0000BB970000}"/>
    <cellStyle name="Normal 4 4 2 5 2" xfId="1002" xr:uid="{00000000-0005-0000-0000-0000BC970000}"/>
    <cellStyle name="Normal 4 4 2 5 2 2" xfId="1673" xr:uid="{00000000-0005-0000-0000-0000BD970000}"/>
    <cellStyle name="Normal 4 4 2 5 2 2 2" xfId="2791" xr:uid="{00000000-0005-0000-0000-0000BE970000}"/>
    <cellStyle name="Normal 4 4 2 5 2 2 2 2" xfId="5028" xr:uid="{00000000-0005-0000-0000-0000BF970000}"/>
    <cellStyle name="Normal 4 4 2 5 2 2 2 2 2" xfId="13985" xr:uid="{00000000-0005-0000-0000-0000C0970000}"/>
    <cellStyle name="Normal 4 4 2 5 2 2 2 2 2 2" xfId="27419" xr:uid="{00000000-0005-0000-0000-0000C1970000}"/>
    <cellStyle name="Normal 4 4 2 5 2 2 2 2 2 2 2" xfId="54331" xr:uid="{00000000-0005-0000-0000-0000C2970000}"/>
    <cellStyle name="Normal 4 4 2 5 2 2 2 2 2 3" xfId="40897" xr:uid="{00000000-0005-0000-0000-0000C3970000}"/>
    <cellStyle name="Normal 4 4 2 5 2 2 2 2 3" xfId="9507" xr:uid="{00000000-0005-0000-0000-0000C4970000}"/>
    <cellStyle name="Normal 4 4 2 5 2 2 2 2 3 2" xfId="22941" xr:uid="{00000000-0005-0000-0000-0000C5970000}"/>
    <cellStyle name="Normal 4 4 2 5 2 2 2 2 3 2 2" xfId="49853" xr:uid="{00000000-0005-0000-0000-0000C6970000}"/>
    <cellStyle name="Normal 4 4 2 5 2 2 2 2 3 3" xfId="36419" xr:uid="{00000000-0005-0000-0000-0000C7970000}"/>
    <cellStyle name="Normal 4 4 2 5 2 2 2 2 4" xfId="18462" xr:uid="{00000000-0005-0000-0000-0000C8970000}"/>
    <cellStyle name="Normal 4 4 2 5 2 2 2 2 4 2" xfId="45374" xr:uid="{00000000-0005-0000-0000-0000C9970000}"/>
    <cellStyle name="Normal 4 4 2 5 2 2 2 2 5" xfId="31940" xr:uid="{00000000-0005-0000-0000-0000CA970000}"/>
    <cellStyle name="Normal 4 4 2 5 2 2 2 3" xfId="11748" xr:uid="{00000000-0005-0000-0000-0000CB970000}"/>
    <cellStyle name="Normal 4 4 2 5 2 2 2 3 2" xfId="25182" xr:uid="{00000000-0005-0000-0000-0000CC970000}"/>
    <cellStyle name="Normal 4 4 2 5 2 2 2 3 2 2" xfId="52094" xr:uid="{00000000-0005-0000-0000-0000CD970000}"/>
    <cellStyle name="Normal 4 4 2 5 2 2 2 3 3" xfId="38660" xr:uid="{00000000-0005-0000-0000-0000CE970000}"/>
    <cellStyle name="Normal 4 4 2 5 2 2 2 4" xfId="7270" xr:uid="{00000000-0005-0000-0000-0000CF970000}"/>
    <cellStyle name="Normal 4 4 2 5 2 2 2 4 2" xfId="20704" xr:uid="{00000000-0005-0000-0000-0000D0970000}"/>
    <cellStyle name="Normal 4 4 2 5 2 2 2 4 2 2" xfId="47616" xr:uid="{00000000-0005-0000-0000-0000D1970000}"/>
    <cellStyle name="Normal 4 4 2 5 2 2 2 4 3" xfId="34182" xr:uid="{00000000-0005-0000-0000-0000D2970000}"/>
    <cellStyle name="Normal 4 4 2 5 2 2 2 5" xfId="16225" xr:uid="{00000000-0005-0000-0000-0000D3970000}"/>
    <cellStyle name="Normal 4 4 2 5 2 2 2 5 2" xfId="43137" xr:uid="{00000000-0005-0000-0000-0000D4970000}"/>
    <cellStyle name="Normal 4 4 2 5 2 2 2 6" xfId="29703" xr:uid="{00000000-0005-0000-0000-0000D5970000}"/>
    <cellStyle name="Normal 4 4 2 5 2 2 3" xfId="3910" xr:uid="{00000000-0005-0000-0000-0000D6970000}"/>
    <cellStyle name="Normal 4 4 2 5 2 2 3 2" xfId="12867" xr:uid="{00000000-0005-0000-0000-0000D7970000}"/>
    <cellStyle name="Normal 4 4 2 5 2 2 3 2 2" xfId="26301" xr:uid="{00000000-0005-0000-0000-0000D8970000}"/>
    <cellStyle name="Normal 4 4 2 5 2 2 3 2 2 2" xfId="53213" xr:uid="{00000000-0005-0000-0000-0000D9970000}"/>
    <cellStyle name="Normal 4 4 2 5 2 2 3 2 3" xfId="39779" xr:uid="{00000000-0005-0000-0000-0000DA970000}"/>
    <cellStyle name="Normal 4 4 2 5 2 2 3 3" xfId="8389" xr:uid="{00000000-0005-0000-0000-0000DB970000}"/>
    <cellStyle name="Normal 4 4 2 5 2 2 3 3 2" xfId="21823" xr:uid="{00000000-0005-0000-0000-0000DC970000}"/>
    <cellStyle name="Normal 4 4 2 5 2 2 3 3 2 2" xfId="48735" xr:uid="{00000000-0005-0000-0000-0000DD970000}"/>
    <cellStyle name="Normal 4 4 2 5 2 2 3 3 3" xfId="35301" xr:uid="{00000000-0005-0000-0000-0000DE970000}"/>
    <cellStyle name="Normal 4 4 2 5 2 2 3 4" xfId="17344" xr:uid="{00000000-0005-0000-0000-0000DF970000}"/>
    <cellStyle name="Normal 4 4 2 5 2 2 3 4 2" xfId="44256" xr:uid="{00000000-0005-0000-0000-0000E0970000}"/>
    <cellStyle name="Normal 4 4 2 5 2 2 3 5" xfId="30822" xr:uid="{00000000-0005-0000-0000-0000E1970000}"/>
    <cellStyle name="Normal 4 4 2 5 2 2 4" xfId="10630" xr:uid="{00000000-0005-0000-0000-0000E2970000}"/>
    <cellStyle name="Normal 4 4 2 5 2 2 4 2" xfId="24064" xr:uid="{00000000-0005-0000-0000-0000E3970000}"/>
    <cellStyle name="Normal 4 4 2 5 2 2 4 2 2" xfId="50976" xr:uid="{00000000-0005-0000-0000-0000E4970000}"/>
    <cellStyle name="Normal 4 4 2 5 2 2 4 3" xfId="37542" xr:uid="{00000000-0005-0000-0000-0000E5970000}"/>
    <cellStyle name="Normal 4 4 2 5 2 2 5" xfId="6152" xr:uid="{00000000-0005-0000-0000-0000E6970000}"/>
    <cellStyle name="Normal 4 4 2 5 2 2 5 2" xfId="19586" xr:uid="{00000000-0005-0000-0000-0000E7970000}"/>
    <cellStyle name="Normal 4 4 2 5 2 2 5 2 2" xfId="46498" xr:uid="{00000000-0005-0000-0000-0000E8970000}"/>
    <cellStyle name="Normal 4 4 2 5 2 2 5 3" xfId="33064" xr:uid="{00000000-0005-0000-0000-0000E9970000}"/>
    <cellStyle name="Normal 4 4 2 5 2 2 6" xfId="15107" xr:uid="{00000000-0005-0000-0000-0000EA970000}"/>
    <cellStyle name="Normal 4 4 2 5 2 2 6 2" xfId="42019" xr:uid="{00000000-0005-0000-0000-0000EB970000}"/>
    <cellStyle name="Normal 4 4 2 5 2 2 7" xfId="28585" xr:uid="{00000000-0005-0000-0000-0000EC970000}"/>
    <cellStyle name="Normal 4 4 2 5 2 3" xfId="2121" xr:uid="{00000000-0005-0000-0000-0000ED970000}"/>
    <cellStyle name="Normal 4 4 2 5 2 3 2" xfId="4358" xr:uid="{00000000-0005-0000-0000-0000EE970000}"/>
    <cellStyle name="Normal 4 4 2 5 2 3 2 2" xfId="13315" xr:uid="{00000000-0005-0000-0000-0000EF970000}"/>
    <cellStyle name="Normal 4 4 2 5 2 3 2 2 2" xfId="26749" xr:uid="{00000000-0005-0000-0000-0000F0970000}"/>
    <cellStyle name="Normal 4 4 2 5 2 3 2 2 2 2" xfId="53661" xr:uid="{00000000-0005-0000-0000-0000F1970000}"/>
    <cellStyle name="Normal 4 4 2 5 2 3 2 2 3" xfId="40227" xr:uid="{00000000-0005-0000-0000-0000F2970000}"/>
    <cellStyle name="Normal 4 4 2 5 2 3 2 3" xfId="8837" xr:uid="{00000000-0005-0000-0000-0000F3970000}"/>
    <cellStyle name="Normal 4 4 2 5 2 3 2 3 2" xfId="22271" xr:uid="{00000000-0005-0000-0000-0000F4970000}"/>
    <cellStyle name="Normal 4 4 2 5 2 3 2 3 2 2" xfId="49183" xr:uid="{00000000-0005-0000-0000-0000F5970000}"/>
    <cellStyle name="Normal 4 4 2 5 2 3 2 3 3" xfId="35749" xr:uid="{00000000-0005-0000-0000-0000F6970000}"/>
    <cellStyle name="Normal 4 4 2 5 2 3 2 4" xfId="17792" xr:uid="{00000000-0005-0000-0000-0000F7970000}"/>
    <cellStyle name="Normal 4 4 2 5 2 3 2 4 2" xfId="44704" xr:uid="{00000000-0005-0000-0000-0000F8970000}"/>
    <cellStyle name="Normal 4 4 2 5 2 3 2 5" xfId="31270" xr:uid="{00000000-0005-0000-0000-0000F9970000}"/>
    <cellStyle name="Normal 4 4 2 5 2 3 3" xfId="11078" xr:uid="{00000000-0005-0000-0000-0000FA970000}"/>
    <cellStyle name="Normal 4 4 2 5 2 3 3 2" xfId="24512" xr:uid="{00000000-0005-0000-0000-0000FB970000}"/>
    <cellStyle name="Normal 4 4 2 5 2 3 3 2 2" xfId="51424" xr:uid="{00000000-0005-0000-0000-0000FC970000}"/>
    <cellStyle name="Normal 4 4 2 5 2 3 3 3" xfId="37990" xr:uid="{00000000-0005-0000-0000-0000FD970000}"/>
    <cellStyle name="Normal 4 4 2 5 2 3 4" xfId="6600" xr:uid="{00000000-0005-0000-0000-0000FE970000}"/>
    <cellStyle name="Normal 4 4 2 5 2 3 4 2" xfId="20034" xr:uid="{00000000-0005-0000-0000-0000FF970000}"/>
    <cellStyle name="Normal 4 4 2 5 2 3 4 2 2" xfId="46946" xr:uid="{00000000-0005-0000-0000-000000980000}"/>
    <cellStyle name="Normal 4 4 2 5 2 3 4 3" xfId="33512" xr:uid="{00000000-0005-0000-0000-000001980000}"/>
    <cellStyle name="Normal 4 4 2 5 2 3 5" xfId="15555" xr:uid="{00000000-0005-0000-0000-000002980000}"/>
    <cellStyle name="Normal 4 4 2 5 2 3 5 2" xfId="42467" xr:uid="{00000000-0005-0000-0000-000003980000}"/>
    <cellStyle name="Normal 4 4 2 5 2 3 6" xfId="29033" xr:uid="{00000000-0005-0000-0000-000004980000}"/>
    <cellStyle name="Normal 4 4 2 5 2 4" xfId="3240" xr:uid="{00000000-0005-0000-0000-000005980000}"/>
    <cellStyle name="Normal 4 4 2 5 2 4 2" xfId="12197" xr:uid="{00000000-0005-0000-0000-000006980000}"/>
    <cellStyle name="Normal 4 4 2 5 2 4 2 2" xfId="25631" xr:uid="{00000000-0005-0000-0000-000007980000}"/>
    <cellStyle name="Normal 4 4 2 5 2 4 2 2 2" xfId="52543" xr:uid="{00000000-0005-0000-0000-000008980000}"/>
    <cellStyle name="Normal 4 4 2 5 2 4 2 3" xfId="39109" xr:uid="{00000000-0005-0000-0000-000009980000}"/>
    <cellStyle name="Normal 4 4 2 5 2 4 3" xfId="7719" xr:uid="{00000000-0005-0000-0000-00000A980000}"/>
    <cellStyle name="Normal 4 4 2 5 2 4 3 2" xfId="21153" xr:uid="{00000000-0005-0000-0000-00000B980000}"/>
    <cellStyle name="Normal 4 4 2 5 2 4 3 2 2" xfId="48065" xr:uid="{00000000-0005-0000-0000-00000C980000}"/>
    <cellStyle name="Normal 4 4 2 5 2 4 3 3" xfId="34631" xr:uid="{00000000-0005-0000-0000-00000D980000}"/>
    <cellStyle name="Normal 4 4 2 5 2 4 4" xfId="16674" xr:uid="{00000000-0005-0000-0000-00000E980000}"/>
    <cellStyle name="Normal 4 4 2 5 2 4 4 2" xfId="43586" xr:uid="{00000000-0005-0000-0000-00000F980000}"/>
    <cellStyle name="Normal 4 4 2 5 2 4 5" xfId="30152" xr:uid="{00000000-0005-0000-0000-000010980000}"/>
    <cellStyle name="Normal 4 4 2 5 2 5" xfId="9960" xr:uid="{00000000-0005-0000-0000-000011980000}"/>
    <cellStyle name="Normal 4 4 2 5 2 5 2" xfId="23394" xr:uid="{00000000-0005-0000-0000-000012980000}"/>
    <cellStyle name="Normal 4 4 2 5 2 5 2 2" xfId="50306" xr:uid="{00000000-0005-0000-0000-000013980000}"/>
    <cellStyle name="Normal 4 4 2 5 2 5 3" xfId="36872" xr:uid="{00000000-0005-0000-0000-000014980000}"/>
    <cellStyle name="Normal 4 4 2 5 2 6" xfId="5482" xr:uid="{00000000-0005-0000-0000-000015980000}"/>
    <cellStyle name="Normal 4 4 2 5 2 6 2" xfId="18916" xr:uid="{00000000-0005-0000-0000-000016980000}"/>
    <cellStyle name="Normal 4 4 2 5 2 6 2 2" xfId="45828" xr:uid="{00000000-0005-0000-0000-000017980000}"/>
    <cellStyle name="Normal 4 4 2 5 2 6 3" xfId="32394" xr:uid="{00000000-0005-0000-0000-000018980000}"/>
    <cellStyle name="Normal 4 4 2 5 2 7" xfId="14437" xr:uid="{00000000-0005-0000-0000-000019980000}"/>
    <cellStyle name="Normal 4 4 2 5 2 7 2" xfId="41349" xr:uid="{00000000-0005-0000-0000-00001A980000}"/>
    <cellStyle name="Normal 4 4 2 5 2 8" xfId="27915" xr:uid="{00000000-0005-0000-0000-00001B980000}"/>
    <cellStyle name="Normal 4 4 2 5 3" xfId="1227" xr:uid="{00000000-0005-0000-0000-00001C980000}"/>
    <cellStyle name="Normal 4 4 2 5 3 2" xfId="2345" xr:uid="{00000000-0005-0000-0000-00001D980000}"/>
    <cellStyle name="Normal 4 4 2 5 3 2 2" xfId="4582" xr:uid="{00000000-0005-0000-0000-00001E980000}"/>
    <cellStyle name="Normal 4 4 2 5 3 2 2 2" xfId="13539" xr:uid="{00000000-0005-0000-0000-00001F980000}"/>
    <cellStyle name="Normal 4 4 2 5 3 2 2 2 2" xfId="26973" xr:uid="{00000000-0005-0000-0000-000020980000}"/>
    <cellStyle name="Normal 4 4 2 5 3 2 2 2 2 2" xfId="53885" xr:uid="{00000000-0005-0000-0000-000021980000}"/>
    <cellStyle name="Normal 4 4 2 5 3 2 2 2 3" xfId="40451" xr:uid="{00000000-0005-0000-0000-000022980000}"/>
    <cellStyle name="Normal 4 4 2 5 3 2 2 3" xfId="9061" xr:uid="{00000000-0005-0000-0000-000023980000}"/>
    <cellStyle name="Normal 4 4 2 5 3 2 2 3 2" xfId="22495" xr:uid="{00000000-0005-0000-0000-000024980000}"/>
    <cellStyle name="Normal 4 4 2 5 3 2 2 3 2 2" xfId="49407" xr:uid="{00000000-0005-0000-0000-000025980000}"/>
    <cellStyle name="Normal 4 4 2 5 3 2 2 3 3" xfId="35973" xr:uid="{00000000-0005-0000-0000-000026980000}"/>
    <cellStyle name="Normal 4 4 2 5 3 2 2 4" xfId="18016" xr:uid="{00000000-0005-0000-0000-000027980000}"/>
    <cellStyle name="Normal 4 4 2 5 3 2 2 4 2" xfId="44928" xr:uid="{00000000-0005-0000-0000-000028980000}"/>
    <cellStyle name="Normal 4 4 2 5 3 2 2 5" xfId="31494" xr:uid="{00000000-0005-0000-0000-000029980000}"/>
    <cellStyle name="Normal 4 4 2 5 3 2 3" xfId="11302" xr:uid="{00000000-0005-0000-0000-00002A980000}"/>
    <cellStyle name="Normal 4 4 2 5 3 2 3 2" xfId="24736" xr:uid="{00000000-0005-0000-0000-00002B980000}"/>
    <cellStyle name="Normal 4 4 2 5 3 2 3 2 2" xfId="51648" xr:uid="{00000000-0005-0000-0000-00002C980000}"/>
    <cellStyle name="Normal 4 4 2 5 3 2 3 3" xfId="38214" xr:uid="{00000000-0005-0000-0000-00002D980000}"/>
    <cellStyle name="Normal 4 4 2 5 3 2 4" xfId="6824" xr:uid="{00000000-0005-0000-0000-00002E980000}"/>
    <cellStyle name="Normal 4 4 2 5 3 2 4 2" xfId="20258" xr:uid="{00000000-0005-0000-0000-00002F980000}"/>
    <cellStyle name="Normal 4 4 2 5 3 2 4 2 2" xfId="47170" xr:uid="{00000000-0005-0000-0000-000030980000}"/>
    <cellStyle name="Normal 4 4 2 5 3 2 4 3" xfId="33736" xr:uid="{00000000-0005-0000-0000-000031980000}"/>
    <cellStyle name="Normal 4 4 2 5 3 2 5" xfId="15779" xr:uid="{00000000-0005-0000-0000-000032980000}"/>
    <cellStyle name="Normal 4 4 2 5 3 2 5 2" xfId="42691" xr:uid="{00000000-0005-0000-0000-000033980000}"/>
    <cellStyle name="Normal 4 4 2 5 3 2 6" xfId="29257" xr:uid="{00000000-0005-0000-0000-000034980000}"/>
    <cellStyle name="Normal 4 4 2 5 3 3" xfId="3464" xr:uid="{00000000-0005-0000-0000-000035980000}"/>
    <cellStyle name="Normal 4 4 2 5 3 3 2" xfId="12421" xr:uid="{00000000-0005-0000-0000-000036980000}"/>
    <cellStyle name="Normal 4 4 2 5 3 3 2 2" xfId="25855" xr:uid="{00000000-0005-0000-0000-000037980000}"/>
    <cellStyle name="Normal 4 4 2 5 3 3 2 2 2" xfId="52767" xr:uid="{00000000-0005-0000-0000-000038980000}"/>
    <cellStyle name="Normal 4 4 2 5 3 3 2 3" xfId="39333" xr:uid="{00000000-0005-0000-0000-000039980000}"/>
    <cellStyle name="Normal 4 4 2 5 3 3 3" xfId="7943" xr:uid="{00000000-0005-0000-0000-00003A980000}"/>
    <cellStyle name="Normal 4 4 2 5 3 3 3 2" xfId="21377" xr:uid="{00000000-0005-0000-0000-00003B980000}"/>
    <cellStyle name="Normal 4 4 2 5 3 3 3 2 2" xfId="48289" xr:uid="{00000000-0005-0000-0000-00003C980000}"/>
    <cellStyle name="Normal 4 4 2 5 3 3 3 3" xfId="34855" xr:uid="{00000000-0005-0000-0000-00003D980000}"/>
    <cellStyle name="Normal 4 4 2 5 3 3 4" xfId="16898" xr:uid="{00000000-0005-0000-0000-00003E980000}"/>
    <cellStyle name="Normal 4 4 2 5 3 3 4 2" xfId="43810" xr:uid="{00000000-0005-0000-0000-00003F980000}"/>
    <cellStyle name="Normal 4 4 2 5 3 3 5" xfId="30376" xr:uid="{00000000-0005-0000-0000-000040980000}"/>
    <cellStyle name="Normal 4 4 2 5 3 4" xfId="10184" xr:uid="{00000000-0005-0000-0000-000041980000}"/>
    <cellStyle name="Normal 4 4 2 5 3 4 2" xfId="23618" xr:uid="{00000000-0005-0000-0000-000042980000}"/>
    <cellStyle name="Normal 4 4 2 5 3 4 2 2" xfId="50530" xr:uid="{00000000-0005-0000-0000-000043980000}"/>
    <cellStyle name="Normal 4 4 2 5 3 4 3" xfId="37096" xr:uid="{00000000-0005-0000-0000-000044980000}"/>
    <cellStyle name="Normal 4 4 2 5 3 5" xfId="5706" xr:uid="{00000000-0005-0000-0000-000045980000}"/>
    <cellStyle name="Normal 4 4 2 5 3 5 2" xfId="19140" xr:uid="{00000000-0005-0000-0000-000046980000}"/>
    <cellStyle name="Normal 4 4 2 5 3 5 2 2" xfId="46052" xr:uid="{00000000-0005-0000-0000-000047980000}"/>
    <cellStyle name="Normal 4 4 2 5 3 5 3" xfId="32618" xr:uid="{00000000-0005-0000-0000-000048980000}"/>
    <cellStyle name="Normal 4 4 2 5 3 6" xfId="14661" xr:uid="{00000000-0005-0000-0000-000049980000}"/>
    <cellStyle name="Normal 4 4 2 5 3 6 2" xfId="41573" xr:uid="{00000000-0005-0000-0000-00004A980000}"/>
    <cellStyle name="Normal 4 4 2 5 3 7" xfId="28139" xr:uid="{00000000-0005-0000-0000-00004B980000}"/>
    <cellStyle name="Normal 4 4 2 5 4" xfId="1450" xr:uid="{00000000-0005-0000-0000-00004C980000}"/>
    <cellStyle name="Normal 4 4 2 5 4 2" xfId="2568" xr:uid="{00000000-0005-0000-0000-00004D980000}"/>
    <cellStyle name="Normal 4 4 2 5 4 2 2" xfId="4805" xr:uid="{00000000-0005-0000-0000-00004E980000}"/>
    <cellStyle name="Normal 4 4 2 5 4 2 2 2" xfId="13762" xr:uid="{00000000-0005-0000-0000-00004F980000}"/>
    <cellStyle name="Normal 4 4 2 5 4 2 2 2 2" xfId="27196" xr:uid="{00000000-0005-0000-0000-000050980000}"/>
    <cellStyle name="Normal 4 4 2 5 4 2 2 2 2 2" xfId="54108" xr:uid="{00000000-0005-0000-0000-000051980000}"/>
    <cellStyle name="Normal 4 4 2 5 4 2 2 2 3" xfId="40674" xr:uid="{00000000-0005-0000-0000-000052980000}"/>
    <cellStyle name="Normal 4 4 2 5 4 2 2 3" xfId="9284" xr:uid="{00000000-0005-0000-0000-000053980000}"/>
    <cellStyle name="Normal 4 4 2 5 4 2 2 3 2" xfId="22718" xr:uid="{00000000-0005-0000-0000-000054980000}"/>
    <cellStyle name="Normal 4 4 2 5 4 2 2 3 2 2" xfId="49630" xr:uid="{00000000-0005-0000-0000-000055980000}"/>
    <cellStyle name="Normal 4 4 2 5 4 2 2 3 3" xfId="36196" xr:uid="{00000000-0005-0000-0000-000056980000}"/>
    <cellStyle name="Normal 4 4 2 5 4 2 2 4" xfId="18239" xr:uid="{00000000-0005-0000-0000-000057980000}"/>
    <cellStyle name="Normal 4 4 2 5 4 2 2 4 2" xfId="45151" xr:uid="{00000000-0005-0000-0000-000058980000}"/>
    <cellStyle name="Normal 4 4 2 5 4 2 2 5" xfId="31717" xr:uid="{00000000-0005-0000-0000-000059980000}"/>
    <cellStyle name="Normal 4 4 2 5 4 2 3" xfId="11525" xr:uid="{00000000-0005-0000-0000-00005A980000}"/>
    <cellStyle name="Normal 4 4 2 5 4 2 3 2" xfId="24959" xr:uid="{00000000-0005-0000-0000-00005B980000}"/>
    <cellStyle name="Normal 4 4 2 5 4 2 3 2 2" xfId="51871" xr:uid="{00000000-0005-0000-0000-00005C980000}"/>
    <cellStyle name="Normal 4 4 2 5 4 2 3 3" xfId="38437" xr:uid="{00000000-0005-0000-0000-00005D980000}"/>
    <cellStyle name="Normal 4 4 2 5 4 2 4" xfId="7047" xr:uid="{00000000-0005-0000-0000-00005E980000}"/>
    <cellStyle name="Normal 4 4 2 5 4 2 4 2" xfId="20481" xr:uid="{00000000-0005-0000-0000-00005F980000}"/>
    <cellStyle name="Normal 4 4 2 5 4 2 4 2 2" xfId="47393" xr:uid="{00000000-0005-0000-0000-000060980000}"/>
    <cellStyle name="Normal 4 4 2 5 4 2 4 3" xfId="33959" xr:uid="{00000000-0005-0000-0000-000061980000}"/>
    <cellStyle name="Normal 4 4 2 5 4 2 5" xfId="16002" xr:uid="{00000000-0005-0000-0000-000062980000}"/>
    <cellStyle name="Normal 4 4 2 5 4 2 5 2" xfId="42914" xr:uid="{00000000-0005-0000-0000-000063980000}"/>
    <cellStyle name="Normal 4 4 2 5 4 2 6" xfId="29480" xr:uid="{00000000-0005-0000-0000-000064980000}"/>
    <cellStyle name="Normal 4 4 2 5 4 3" xfId="3687" xr:uid="{00000000-0005-0000-0000-000065980000}"/>
    <cellStyle name="Normal 4 4 2 5 4 3 2" xfId="12644" xr:uid="{00000000-0005-0000-0000-000066980000}"/>
    <cellStyle name="Normal 4 4 2 5 4 3 2 2" xfId="26078" xr:uid="{00000000-0005-0000-0000-000067980000}"/>
    <cellStyle name="Normal 4 4 2 5 4 3 2 2 2" xfId="52990" xr:uid="{00000000-0005-0000-0000-000068980000}"/>
    <cellStyle name="Normal 4 4 2 5 4 3 2 3" xfId="39556" xr:uid="{00000000-0005-0000-0000-000069980000}"/>
    <cellStyle name="Normal 4 4 2 5 4 3 3" xfId="8166" xr:uid="{00000000-0005-0000-0000-00006A980000}"/>
    <cellStyle name="Normal 4 4 2 5 4 3 3 2" xfId="21600" xr:uid="{00000000-0005-0000-0000-00006B980000}"/>
    <cellStyle name="Normal 4 4 2 5 4 3 3 2 2" xfId="48512" xr:uid="{00000000-0005-0000-0000-00006C980000}"/>
    <cellStyle name="Normal 4 4 2 5 4 3 3 3" xfId="35078" xr:uid="{00000000-0005-0000-0000-00006D980000}"/>
    <cellStyle name="Normal 4 4 2 5 4 3 4" xfId="17121" xr:uid="{00000000-0005-0000-0000-00006E980000}"/>
    <cellStyle name="Normal 4 4 2 5 4 3 4 2" xfId="44033" xr:uid="{00000000-0005-0000-0000-00006F980000}"/>
    <cellStyle name="Normal 4 4 2 5 4 3 5" xfId="30599" xr:uid="{00000000-0005-0000-0000-000070980000}"/>
    <cellStyle name="Normal 4 4 2 5 4 4" xfId="10407" xr:uid="{00000000-0005-0000-0000-000071980000}"/>
    <cellStyle name="Normal 4 4 2 5 4 4 2" xfId="23841" xr:uid="{00000000-0005-0000-0000-000072980000}"/>
    <cellStyle name="Normal 4 4 2 5 4 4 2 2" xfId="50753" xr:uid="{00000000-0005-0000-0000-000073980000}"/>
    <cellStyle name="Normal 4 4 2 5 4 4 3" xfId="37319" xr:uid="{00000000-0005-0000-0000-000074980000}"/>
    <cellStyle name="Normal 4 4 2 5 4 5" xfId="5929" xr:uid="{00000000-0005-0000-0000-000075980000}"/>
    <cellStyle name="Normal 4 4 2 5 4 5 2" xfId="19363" xr:uid="{00000000-0005-0000-0000-000076980000}"/>
    <cellStyle name="Normal 4 4 2 5 4 5 2 2" xfId="46275" xr:uid="{00000000-0005-0000-0000-000077980000}"/>
    <cellStyle name="Normal 4 4 2 5 4 5 3" xfId="32841" xr:uid="{00000000-0005-0000-0000-000078980000}"/>
    <cellStyle name="Normal 4 4 2 5 4 6" xfId="14884" xr:uid="{00000000-0005-0000-0000-000079980000}"/>
    <cellStyle name="Normal 4 4 2 5 4 6 2" xfId="41796" xr:uid="{00000000-0005-0000-0000-00007A980000}"/>
    <cellStyle name="Normal 4 4 2 5 4 7" xfId="28362" xr:uid="{00000000-0005-0000-0000-00007B980000}"/>
    <cellStyle name="Normal 4 4 2 5 5" xfId="1898" xr:uid="{00000000-0005-0000-0000-00007C980000}"/>
    <cellStyle name="Normal 4 4 2 5 5 2" xfId="4135" xr:uid="{00000000-0005-0000-0000-00007D980000}"/>
    <cellStyle name="Normal 4 4 2 5 5 2 2" xfId="13092" xr:uid="{00000000-0005-0000-0000-00007E980000}"/>
    <cellStyle name="Normal 4 4 2 5 5 2 2 2" xfId="26526" xr:uid="{00000000-0005-0000-0000-00007F980000}"/>
    <cellStyle name="Normal 4 4 2 5 5 2 2 2 2" xfId="53438" xr:uid="{00000000-0005-0000-0000-000080980000}"/>
    <cellStyle name="Normal 4 4 2 5 5 2 2 3" xfId="40004" xr:uid="{00000000-0005-0000-0000-000081980000}"/>
    <cellStyle name="Normal 4 4 2 5 5 2 3" xfId="8614" xr:uid="{00000000-0005-0000-0000-000082980000}"/>
    <cellStyle name="Normal 4 4 2 5 5 2 3 2" xfId="22048" xr:uid="{00000000-0005-0000-0000-000083980000}"/>
    <cellStyle name="Normal 4 4 2 5 5 2 3 2 2" xfId="48960" xr:uid="{00000000-0005-0000-0000-000084980000}"/>
    <cellStyle name="Normal 4 4 2 5 5 2 3 3" xfId="35526" xr:uid="{00000000-0005-0000-0000-000085980000}"/>
    <cellStyle name="Normal 4 4 2 5 5 2 4" xfId="17569" xr:uid="{00000000-0005-0000-0000-000086980000}"/>
    <cellStyle name="Normal 4 4 2 5 5 2 4 2" xfId="44481" xr:uid="{00000000-0005-0000-0000-000087980000}"/>
    <cellStyle name="Normal 4 4 2 5 5 2 5" xfId="31047" xr:uid="{00000000-0005-0000-0000-000088980000}"/>
    <cellStyle name="Normal 4 4 2 5 5 3" xfId="10855" xr:uid="{00000000-0005-0000-0000-000089980000}"/>
    <cellStyle name="Normal 4 4 2 5 5 3 2" xfId="24289" xr:uid="{00000000-0005-0000-0000-00008A980000}"/>
    <cellStyle name="Normal 4 4 2 5 5 3 2 2" xfId="51201" xr:uid="{00000000-0005-0000-0000-00008B980000}"/>
    <cellStyle name="Normal 4 4 2 5 5 3 3" xfId="37767" xr:uid="{00000000-0005-0000-0000-00008C980000}"/>
    <cellStyle name="Normal 4 4 2 5 5 4" xfId="6377" xr:uid="{00000000-0005-0000-0000-00008D980000}"/>
    <cellStyle name="Normal 4 4 2 5 5 4 2" xfId="19811" xr:uid="{00000000-0005-0000-0000-00008E980000}"/>
    <cellStyle name="Normal 4 4 2 5 5 4 2 2" xfId="46723" xr:uid="{00000000-0005-0000-0000-00008F980000}"/>
    <cellStyle name="Normal 4 4 2 5 5 4 3" xfId="33289" xr:uid="{00000000-0005-0000-0000-000090980000}"/>
    <cellStyle name="Normal 4 4 2 5 5 5" xfId="15332" xr:uid="{00000000-0005-0000-0000-000091980000}"/>
    <cellStyle name="Normal 4 4 2 5 5 5 2" xfId="42244" xr:uid="{00000000-0005-0000-0000-000092980000}"/>
    <cellStyle name="Normal 4 4 2 5 5 6" xfId="28810" xr:uid="{00000000-0005-0000-0000-000093980000}"/>
    <cellStyle name="Normal 4 4 2 5 6" xfId="3017" xr:uid="{00000000-0005-0000-0000-000094980000}"/>
    <cellStyle name="Normal 4 4 2 5 6 2" xfId="11974" xr:uid="{00000000-0005-0000-0000-000095980000}"/>
    <cellStyle name="Normal 4 4 2 5 6 2 2" xfId="25408" xr:uid="{00000000-0005-0000-0000-000096980000}"/>
    <cellStyle name="Normal 4 4 2 5 6 2 2 2" xfId="52320" xr:uid="{00000000-0005-0000-0000-000097980000}"/>
    <cellStyle name="Normal 4 4 2 5 6 2 3" xfId="38886" xr:uid="{00000000-0005-0000-0000-000098980000}"/>
    <cellStyle name="Normal 4 4 2 5 6 3" xfId="7496" xr:uid="{00000000-0005-0000-0000-000099980000}"/>
    <cellStyle name="Normal 4 4 2 5 6 3 2" xfId="20930" xr:uid="{00000000-0005-0000-0000-00009A980000}"/>
    <cellStyle name="Normal 4 4 2 5 6 3 2 2" xfId="47842" xr:uid="{00000000-0005-0000-0000-00009B980000}"/>
    <cellStyle name="Normal 4 4 2 5 6 3 3" xfId="34408" xr:uid="{00000000-0005-0000-0000-00009C980000}"/>
    <cellStyle name="Normal 4 4 2 5 6 4" xfId="16451" xr:uid="{00000000-0005-0000-0000-00009D980000}"/>
    <cellStyle name="Normal 4 4 2 5 6 4 2" xfId="43363" xr:uid="{00000000-0005-0000-0000-00009E980000}"/>
    <cellStyle name="Normal 4 4 2 5 6 5" xfId="29929" xr:uid="{00000000-0005-0000-0000-00009F980000}"/>
    <cellStyle name="Normal 4 4 2 5 7" xfId="9737" xr:uid="{00000000-0005-0000-0000-0000A0980000}"/>
    <cellStyle name="Normal 4 4 2 5 7 2" xfId="23171" xr:uid="{00000000-0005-0000-0000-0000A1980000}"/>
    <cellStyle name="Normal 4 4 2 5 7 2 2" xfId="50083" xr:uid="{00000000-0005-0000-0000-0000A2980000}"/>
    <cellStyle name="Normal 4 4 2 5 7 3" xfId="36649" xr:uid="{00000000-0005-0000-0000-0000A3980000}"/>
    <cellStyle name="Normal 4 4 2 5 8" xfId="5259" xr:uid="{00000000-0005-0000-0000-0000A4980000}"/>
    <cellStyle name="Normal 4 4 2 5 8 2" xfId="18693" xr:uid="{00000000-0005-0000-0000-0000A5980000}"/>
    <cellStyle name="Normal 4 4 2 5 8 2 2" xfId="45605" xr:uid="{00000000-0005-0000-0000-0000A6980000}"/>
    <cellStyle name="Normal 4 4 2 5 8 3" xfId="32171" xr:uid="{00000000-0005-0000-0000-0000A7980000}"/>
    <cellStyle name="Normal 4 4 2 5 9" xfId="14214" xr:uid="{00000000-0005-0000-0000-0000A8980000}"/>
    <cellStyle name="Normal 4 4 2 5 9 2" xfId="41126" xr:uid="{00000000-0005-0000-0000-0000A9980000}"/>
    <cellStyle name="Normal 4 4 2 6" xfId="930" xr:uid="{00000000-0005-0000-0000-0000AA980000}"/>
    <cellStyle name="Normal 4 4 2 6 2" xfId="1601" xr:uid="{00000000-0005-0000-0000-0000AB980000}"/>
    <cellStyle name="Normal 4 4 2 6 2 2" xfId="2719" xr:uid="{00000000-0005-0000-0000-0000AC980000}"/>
    <cellStyle name="Normal 4 4 2 6 2 2 2" xfId="4956" xr:uid="{00000000-0005-0000-0000-0000AD980000}"/>
    <cellStyle name="Normal 4 4 2 6 2 2 2 2" xfId="13913" xr:uid="{00000000-0005-0000-0000-0000AE980000}"/>
    <cellStyle name="Normal 4 4 2 6 2 2 2 2 2" xfId="27347" xr:uid="{00000000-0005-0000-0000-0000AF980000}"/>
    <cellStyle name="Normal 4 4 2 6 2 2 2 2 2 2" xfId="54259" xr:uid="{00000000-0005-0000-0000-0000B0980000}"/>
    <cellStyle name="Normal 4 4 2 6 2 2 2 2 3" xfId="40825" xr:uid="{00000000-0005-0000-0000-0000B1980000}"/>
    <cellStyle name="Normal 4 4 2 6 2 2 2 3" xfId="9435" xr:uid="{00000000-0005-0000-0000-0000B2980000}"/>
    <cellStyle name="Normal 4 4 2 6 2 2 2 3 2" xfId="22869" xr:uid="{00000000-0005-0000-0000-0000B3980000}"/>
    <cellStyle name="Normal 4 4 2 6 2 2 2 3 2 2" xfId="49781" xr:uid="{00000000-0005-0000-0000-0000B4980000}"/>
    <cellStyle name="Normal 4 4 2 6 2 2 2 3 3" xfId="36347" xr:uid="{00000000-0005-0000-0000-0000B5980000}"/>
    <cellStyle name="Normal 4 4 2 6 2 2 2 4" xfId="18390" xr:uid="{00000000-0005-0000-0000-0000B6980000}"/>
    <cellStyle name="Normal 4 4 2 6 2 2 2 4 2" xfId="45302" xr:uid="{00000000-0005-0000-0000-0000B7980000}"/>
    <cellStyle name="Normal 4 4 2 6 2 2 2 5" xfId="31868" xr:uid="{00000000-0005-0000-0000-0000B8980000}"/>
    <cellStyle name="Normal 4 4 2 6 2 2 3" xfId="11676" xr:uid="{00000000-0005-0000-0000-0000B9980000}"/>
    <cellStyle name="Normal 4 4 2 6 2 2 3 2" xfId="25110" xr:uid="{00000000-0005-0000-0000-0000BA980000}"/>
    <cellStyle name="Normal 4 4 2 6 2 2 3 2 2" xfId="52022" xr:uid="{00000000-0005-0000-0000-0000BB980000}"/>
    <cellStyle name="Normal 4 4 2 6 2 2 3 3" xfId="38588" xr:uid="{00000000-0005-0000-0000-0000BC980000}"/>
    <cellStyle name="Normal 4 4 2 6 2 2 4" xfId="7198" xr:uid="{00000000-0005-0000-0000-0000BD980000}"/>
    <cellStyle name="Normal 4 4 2 6 2 2 4 2" xfId="20632" xr:uid="{00000000-0005-0000-0000-0000BE980000}"/>
    <cellStyle name="Normal 4 4 2 6 2 2 4 2 2" xfId="47544" xr:uid="{00000000-0005-0000-0000-0000BF980000}"/>
    <cellStyle name="Normal 4 4 2 6 2 2 4 3" xfId="34110" xr:uid="{00000000-0005-0000-0000-0000C0980000}"/>
    <cellStyle name="Normal 4 4 2 6 2 2 5" xfId="16153" xr:uid="{00000000-0005-0000-0000-0000C1980000}"/>
    <cellStyle name="Normal 4 4 2 6 2 2 5 2" xfId="43065" xr:uid="{00000000-0005-0000-0000-0000C2980000}"/>
    <cellStyle name="Normal 4 4 2 6 2 2 6" xfId="29631" xr:uid="{00000000-0005-0000-0000-0000C3980000}"/>
    <cellStyle name="Normal 4 4 2 6 2 3" xfId="3838" xr:uid="{00000000-0005-0000-0000-0000C4980000}"/>
    <cellStyle name="Normal 4 4 2 6 2 3 2" xfId="12795" xr:uid="{00000000-0005-0000-0000-0000C5980000}"/>
    <cellStyle name="Normal 4 4 2 6 2 3 2 2" xfId="26229" xr:uid="{00000000-0005-0000-0000-0000C6980000}"/>
    <cellStyle name="Normal 4 4 2 6 2 3 2 2 2" xfId="53141" xr:uid="{00000000-0005-0000-0000-0000C7980000}"/>
    <cellStyle name="Normal 4 4 2 6 2 3 2 3" xfId="39707" xr:uid="{00000000-0005-0000-0000-0000C8980000}"/>
    <cellStyle name="Normal 4 4 2 6 2 3 3" xfId="8317" xr:uid="{00000000-0005-0000-0000-0000C9980000}"/>
    <cellStyle name="Normal 4 4 2 6 2 3 3 2" xfId="21751" xr:uid="{00000000-0005-0000-0000-0000CA980000}"/>
    <cellStyle name="Normal 4 4 2 6 2 3 3 2 2" xfId="48663" xr:uid="{00000000-0005-0000-0000-0000CB980000}"/>
    <cellStyle name="Normal 4 4 2 6 2 3 3 3" xfId="35229" xr:uid="{00000000-0005-0000-0000-0000CC980000}"/>
    <cellStyle name="Normal 4 4 2 6 2 3 4" xfId="17272" xr:uid="{00000000-0005-0000-0000-0000CD980000}"/>
    <cellStyle name="Normal 4 4 2 6 2 3 4 2" xfId="44184" xr:uid="{00000000-0005-0000-0000-0000CE980000}"/>
    <cellStyle name="Normal 4 4 2 6 2 3 5" xfId="30750" xr:uid="{00000000-0005-0000-0000-0000CF980000}"/>
    <cellStyle name="Normal 4 4 2 6 2 4" xfId="10558" xr:uid="{00000000-0005-0000-0000-0000D0980000}"/>
    <cellStyle name="Normal 4 4 2 6 2 4 2" xfId="23992" xr:uid="{00000000-0005-0000-0000-0000D1980000}"/>
    <cellStyle name="Normal 4 4 2 6 2 4 2 2" xfId="50904" xr:uid="{00000000-0005-0000-0000-0000D2980000}"/>
    <cellStyle name="Normal 4 4 2 6 2 4 3" xfId="37470" xr:uid="{00000000-0005-0000-0000-0000D3980000}"/>
    <cellStyle name="Normal 4 4 2 6 2 5" xfId="6080" xr:uid="{00000000-0005-0000-0000-0000D4980000}"/>
    <cellStyle name="Normal 4 4 2 6 2 5 2" xfId="19514" xr:uid="{00000000-0005-0000-0000-0000D5980000}"/>
    <cellStyle name="Normal 4 4 2 6 2 5 2 2" xfId="46426" xr:uid="{00000000-0005-0000-0000-0000D6980000}"/>
    <cellStyle name="Normal 4 4 2 6 2 5 3" xfId="32992" xr:uid="{00000000-0005-0000-0000-0000D7980000}"/>
    <cellStyle name="Normal 4 4 2 6 2 6" xfId="15035" xr:uid="{00000000-0005-0000-0000-0000D8980000}"/>
    <cellStyle name="Normal 4 4 2 6 2 6 2" xfId="41947" xr:uid="{00000000-0005-0000-0000-0000D9980000}"/>
    <cellStyle name="Normal 4 4 2 6 2 7" xfId="28513" xr:uid="{00000000-0005-0000-0000-0000DA980000}"/>
    <cellStyle name="Normal 4 4 2 6 3" xfId="2049" xr:uid="{00000000-0005-0000-0000-0000DB980000}"/>
    <cellStyle name="Normal 4 4 2 6 3 2" xfId="4286" xr:uid="{00000000-0005-0000-0000-0000DC980000}"/>
    <cellStyle name="Normal 4 4 2 6 3 2 2" xfId="13243" xr:uid="{00000000-0005-0000-0000-0000DD980000}"/>
    <cellStyle name="Normal 4 4 2 6 3 2 2 2" xfId="26677" xr:uid="{00000000-0005-0000-0000-0000DE980000}"/>
    <cellStyle name="Normal 4 4 2 6 3 2 2 2 2" xfId="53589" xr:uid="{00000000-0005-0000-0000-0000DF980000}"/>
    <cellStyle name="Normal 4 4 2 6 3 2 2 3" xfId="40155" xr:uid="{00000000-0005-0000-0000-0000E0980000}"/>
    <cellStyle name="Normal 4 4 2 6 3 2 3" xfId="8765" xr:uid="{00000000-0005-0000-0000-0000E1980000}"/>
    <cellStyle name="Normal 4 4 2 6 3 2 3 2" xfId="22199" xr:uid="{00000000-0005-0000-0000-0000E2980000}"/>
    <cellStyle name="Normal 4 4 2 6 3 2 3 2 2" xfId="49111" xr:uid="{00000000-0005-0000-0000-0000E3980000}"/>
    <cellStyle name="Normal 4 4 2 6 3 2 3 3" xfId="35677" xr:uid="{00000000-0005-0000-0000-0000E4980000}"/>
    <cellStyle name="Normal 4 4 2 6 3 2 4" xfId="17720" xr:uid="{00000000-0005-0000-0000-0000E5980000}"/>
    <cellStyle name="Normal 4 4 2 6 3 2 4 2" xfId="44632" xr:uid="{00000000-0005-0000-0000-0000E6980000}"/>
    <cellStyle name="Normal 4 4 2 6 3 2 5" xfId="31198" xr:uid="{00000000-0005-0000-0000-0000E7980000}"/>
    <cellStyle name="Normal 4 4 2 6 3 3" xfId="11006" xr:uid="{00000000-0005-0000-0000-0000E8980000}"/>
    <cellStyle name="Normal 4 4 2 6 3 3 2" xfId="24440" xr:uid="{00000000-0005-0000-0000-0000E9980000}"/>
    <cellStyle name="Normal 4 4 2 6 3 3 2 2" xfId="51352" xr:uid="{00000000-0005-0000-0000-0000EA980000}"/>
    <cellStyle name="Normal 4 4 2 6 3 3 3" xfId="37918" xr:uid="{00000000-0005-0000-0000-0000EB980000}"/>
    <cellStyle name="Normal 4 4 2 6 3 4" xfId="6528" xr:uid="{00000000-0005-0000-0000-0000EC980000}"/>
    <cellStyle name="Normal 4 4 2 6 3 4 2" xfId="19962" xr:uid="{00000000-0005-0000-0000-0000ED980000}"/>
    <cellStyle name="Normal 4 4 2 6 3 4 2 2" xfId="46874" xr:uid="{00000000-0005-0000-0000-0000EE980000}"/>
    <cellStyle name="Normal 4 4 2 6 3 4 3" xfId="33440" xr:uid="{00000000-0005-0000-0000-0000EF980000}"/>
    <cellStyle name="Normal 4 4 2 6 3 5" xfId="15483" xr:uid="{00000000-0005-0000-0000-0000F0980000}"/>
    <cellStyle name="Normal 4 4 2 6 3 5 2" xfId="42395" xr:uid="{00000000-0005-0000-0000-0000F1980000}"/>
    <cellStyle name="Normal 4 4 2 6 3 6" xfId="28961" xr:uid="{00000000-0005-0000-0000-0000F2980000}"/>
    <cellStyle name="Normal 4 4 2 6 4" xfId="3168" xr:uid="{00000000-0005-0000-0000-0000F3980000}"/>
    <cellStyle name="Normal 4 4 2 6 4 2" xfId="12125" xr:uid="{00000000-0005-0000-0000-0000F4980000}"/>
    <cellStyle name="Normal 4 4 2 6 4 2 2" xfId="25559" xr:uid="{00000000-0005-0000-0000-0000F5980000}"/>
    <cellStyle name="Normal 4 4 2 6 4 2 2 2" xfId="52471" xr:uid="{00000000-0005-0000-0000-0000F6980000}"/>
    <cellStyle name="Normal 4 4 2 6 4 2 3" xfId="39037" xr:uid="{00000000-0005-0000-0000-0000F7980000}"/>
    <cellStyle name="Normal 4 4 2 6 4 3" xfId="7647" xr:uid="{00000000-0005-0000-0000-0000F8980000}"/>
    <cellStyle name="Normal 4 4 2 6 4 3 2" xfId="21081" xr:uid="{00000000-0005-0000-0000-0000F9980000}"/>
    <cellStyle name="Normal 4 4 2 6 4 3 2 2" xfId="47993" xr:uid="{00000000-0005-0000-0000-0000FA980000}"/>
    <cellStyle name="Normal 4 4 2 6 4 3 3" xfId="34559" xr:uid="{00000000-0005-0000-0000-0000FB980000}"/>
    <cellStyle name="Normal 4 4 2 6 4 4" xfId="16602" xr:uid="{00000000-0005-0000-0000-0000FC980000}"/>
    <cellStyle name="Normal 4 4 2 6 4 4 2" xfId="43514" xr:uid="{00000000-0005-0000-0000-0000FD980000}"/>
    <cellStyle name="Normal 4 4 2 6 4 5" xfId="30080" xr:uid="{00000000-0005-0000-0000-0000FE980000}"/>
    <cellStyle name="Normal 4 4 2 6 5" xfId="9888" xr:uid="{00000000-0005-0000-0000-0000FF980000}"/>
    <cellStyle name="Normal 4 4 2 6 5 2" xfId="23322" xr:uid="{00000000-0005-0000-0000-000000990000}"/>
    <cellStyle name="Normal 4 4 2 6 5 2 2" xfId="50234" xr:uid="{00000000-0005-0000-0000-000001990000}"/>
    <cellStyle name="Normal 4 4 2 6 5 3" xfId="36800" xr:uid="{00000000-0005-0000-0000-000002990000}"/>
    <cellStyle name="Normal 4 4 2 6 6" xfId="5410" xr:uid="{00000000-0005-0000-0000-000003990000}"/>
    <cellStyle name="Normal 4 4 2 6 6 2" xfId="18844" xr:uid="{00000000-0005-0000-0000-000004990000}"/>
    <cellStyle name="Normal 4 4 2 6 6 2 2" xfId="45756" xr:uid="{00000000-0005-0000-0000-000005990000}"/>
    <cellStyle name="Normal 4 4 2 6 6 3" xfId="32322" xr:uid="{00000000-0005-0000-0000-000006990000}"/>
    <cellStyle name="Normal 4 4 2 6 7" xfId="14365" xr:uid="{00000000-0005-0000-0000-000007990000}"/>
    <cellStyle name="Normal 4 4 2 6 7 2" xfId="41277" xr:uid="{00000000-0005-0000-0000-000008990000}"/>
    <cellStyle name="Normal 4 4 2 6 8" xfId="27843" xr:uid="{00000000-0005-0000-0000-000009990000}"/>
    <cellStyle name="Normal 4 4 2 7" xfId="1155" xr:uid="{00000000-0005-0000-0000-00000A990000}"/>
    <cellStyle name="Normal 4 4 2 7 2" xfId="2273" xr:uid="{00000000-0005-0000-0000-00000B990000}"/>
    <cellStyle name="Normal 4 4 2 7 2 2" xfId="4510" xr:uid="{00000000-0005-0000-0000-00000C990000}"/>
    <cellStyle name="Normal 4 4 2 7 2 2 2" xfId="13467" xr:uid="{00000000-0005-0000-0000-00000D990000}"/>
    <cellStyle name="Normal 4 4 2 7 2 2 2 2" xfId="26901" xr:uid="{00000000-0005-0000-0000-00000E990000}"/>
    <cellStyle name="Normal 4 4 2 7 2 2 2 2 2" xfId="53813" xr:uid="{00000000-0005-0000-0000-00000F990000}"/>
    <cellStyle name="Normal 4 4 2 7 2 2 2 3" xfId="40379" xr:uid="{00000000-0005-0000-0000-000010990000}"/>
    <cellStyle name="Normal 4 4 2 7 2 2 3" xfId="8989" xr:uid="{00000000-0005-0000-0000-000011990000}"/>
    <cellStyle name="Normal 4 4 2 7 2 2 3 2" xfId="22423" xr:uid="{00000000-0005-0000-0000-000012990000}"/>
    <cellStyle name="Normal 4 4 2 7 2 2 3 2 2" xfId="49335" xr:uid="{00000000-0005-0000-0000-000013990000}"/>
    <cellStyle name="Normal 4 4 2 7 2 2 3 3" xfId="35901" xr:uid="{00000000-0005-0000-0000-000014990000}"/>
    <cellStyle name="Normal 4 4 2 7 2 2 4" xfId="17944" xr:uid="{00000000-0005-0000-0000-000015990000}"/>
    <cellStyle name="Normal 4 4 2 7 2 2 4 2" xfId="44856" xr:uid="{00000000-0005-0000-0000-000016990000}"/>
    <cellStyle name="Normal 4 4 2 7 2 2 5" xfId="31422" xr:uid="{00000000-0005-0000-0000-000017990000}"/>
    <cellStyle name="Normal 4 4 2 7 2 3" xfId="11230" xr:uid="{00000000-0005-0000-0000-000018990000}"/>
    <cellStyle name="Normal 4 4 2 7 2 3 2" xfId="24664" xr:uid="{00000000-0005-0000-0000-000019990000}"/>
    <cellStyle name="Normal 4 4 2 7 2 3 2 2" xfId="51576" xr:uid="{00000000-0005-0000-0000-00001A990000}"/>
    <cellStyle name="Normal 4 4 2 7 2 3 3" xfId="38142" xr:uid="{00000000-0005-0000-0000-00001B990000}"/>
    <cellStyle name="Normal 4 4 2 7 2 4" xfId="6752" xr:uid="{00000000-0005-0000-0000-00001C990000}"/>
    <cellStyle name="Normal 4 4 2 7 2 4 2" xfId="20186" xr:uid="{00000000-0005-0000-0000-00001D990000}"/>
    <cellStyle name="Normal 4 4 2 7 2 4 2 2" xfId="47098" xr:uid="{00000000-0005-0000-0000-00001E990000}"/>
    <cellStyle name="Normal 4 4 2 7 2 4 3" xfId="33664" xr:uid="{00000000-0005-0000-0000-00001F990000}"/>
    <cellStyle name="Normal 4 4 2 7 2 5" xfId="15707" xr:uid="{00000000-0005-0000-0000-000020990000}"/>
    <cellStyle name="Normal 4 4 2 7 2 5 2" xfId="42619" xr:uid="{00000000-0005-0000-0000-000021990000}"/>
    <cellStyle name="Normal 4 4 2 7 2 6" xfId="29185" xr:uid="{00000000-0005-0000-0000-000022990000}"/>
    <cellStyle name="Normal 4 4 2 7 3" xfId="3392" xr:uid="{00000000-0005-0000-0000-000023990000}"/>
    <cellStyle name="Normal 4 4 2 7 3 2" xfId="12349" xr:uid="{00000000-0005-0000-0000-000024990000}"/>
    <cellStyle name="Normal 4 4 2 7 3 2 2" xfId="25783" xr:uid="{00000000-0005-0000-0000-000025990000}"/>
    <cellStyle name="Normal 4 4 2 7 3 2 2 2" xfId="52695" xr:uid="{00000000-0005-0000-0000-000026990000}"/>
    <cellStyle name="Normal 4 4 2 7 3 2 3" xfId="39261" xr:uid="{00000000-0005-0000-0000-000027990000}"/>
    <cellStyle name="Normal 4 4 2 7 3 3" xfId="7871" xr:uid="{00000000-0005-0000-0000-000028990000}"/>
    <cellStyle name="Normal 4 4 2 7 3 3 2" xfId="21305" xr:uid="{00000000-0005-0000-0000-000029990000}"/>
    <cellStyle name="Normal 4 4 2 7 3 3 2 2" xfId="48217" xr:uid="{00000000-0005-0000-0000-00002A990000}"/>
    <cellStyle name="Normal 4 4 2 7 3 3 3" xfId="34783" xr:uid="{00000000-0005-0000-0000-00002B990000}"/>
    <cellStyle name="Normal 4 4 2 7 3 4" xfId="16826" xr:uid="{00000000-0005-0000-0000-00002C990000}"/>
    <cellStyle name="Normal 4 4 2 7 3 4 2" xfId="43738" xr:uid="{00000000-0005-0000-0000-00002D990000}"/>
    <cellStyle name="Normal 4 4 2 7 3 5" xfId="30304" xr:uid="{00000000-0005-0000-0000-00002E990000}"/>
    <cellStyle name="Normal 4 4 2 7 4" xfId="10112" xr:uid="{00000000-0005-0000-0000-00002F990000}"/>
    <cellStyle name="Normal 4 4 2 7 4 2" xfId="23546" xr:uid="{00000000-0005-0000-0000-000030990000}"/>
    <cellStyle name="Normal 4 4 2 7 4 2 2" xfId="50458" xr:uid="{00000000-0005-0000-0000-000031990000}"/>
    <cellStyle name="Normal 4 4 2 7 4 3" xfId="37024" xr:uid="{00000000-0005-0000-0000-000032990000}"/>
    <cellStyle name="Normal 4 4 2 7 5" xfId="5634" xr:uid="{00000000-0005-0000-0000-000033990000}"/>
    <cellStyle name="Normal 4 4 2 7 5 2" xfId="19068" xr:uid="{00000000-0005-0000-0000-000034990000}"/>
    <cellStyle name="Normal 4 4 2 7 5 2 2" xfId="45980" xr:uid="{00000000-0005-0000-0000-000035990000}"/>
    <cellStyle name="Normal 4 4 2 7 5 3" xfId="32546" xr:uid="{00000000-0005-0000-0000-000036990000}"/>
    <cellStyle name="Normal 4 4 2 7 6" xfId="14589" xr:uid="{00000000-0005-0000-0000-000037990000}"/>
    <cellStyle name="Normal 4 4 2 7 6 2" xfId="41501" xr:uid="{00000000-0005-0000-0000-000038990000}"/>
    <cellStyle name="Normal 4 4 2 7 7" xfId="28067" xr:uid="{00000000-0005-0000-0000-000039990000}"/>
    <cellStyle name="Normal 4 4 2 8" xfId="1378" xr:uid="{00000000-0005-0000-0000-00003A990000}"/>
    <cellStyle name="Normal 4 4 2 8 2" xfId="2496" xr:uid="{00000000-0005-0000-0000-00003B990000}"/>
    <cellStyle name="Normal 4 4 2 8 2 2" xfId="4733" xr:uid="{00000000-0005-0000-0000-00003C990000}"/>
    <cellStyle name="Normal 4 4 2 8 2 2 2" xfId="13690" xr:uid="{00000000-0005-0000-0000-00003D990000}"/>
    <cellStyle name="Normal 4 4 2 8 2 2 2 2" xfId="27124" xr:uid="{00000000-0005-0000-0000-00003E990000}"/>
    <cellStyle name="Normal 4 4 2 8 2 2 2 2 2" xfId="54036" xr:uid="{00000000-0005-0000-0000-00003F990000}"/>
    <cellStyle name="Normal 4 4 2 8 2 2 2 3" xfId="40602" xr:uid="{00000000-0005-0000-0000-000040990000}"/>
    <cellStyle name="Normal 4 4 2 8 2 2 3" xfId="9212" xr:uid="{00000000-0005-0000-0000-000041990000}"/>
    <cellStyle name="Normal 4 4 2 8 2 2 3 2" xfId="22646" xr:uid="{00000000-0005-0000-0000-000042990000}"/>
    <cellStyle name="Normal 4 4 2 8 2 2 3 2 2" xfId="49558" xr:uid="{00000000-0005-0000-0000-000043990000}"/>
    <cellStyle name="Normal 4 4 2 8 2 2 3 3" xfId="36124" xr:uid="{00000000-0005-0000-0000-000044990000}"/>
    <cellStyle name="Normal 4 4 2 8 2 2 4" xfId="18167" xr:uid="{00000000-0005-0000-0000-000045990000}"/>
    <cellStyle name="Normal 4 4 2 8 2 2 4 2" xfId="45079" xr:uid="{00000000-0005-0000-0000-000046990000}"/>
    <cellStyle name="Normal 4 4 2 8 2 2 5" xfId="31645" xr:uid="{00000000-0005-0000-0000-000047990000}"/>
    <cellStyle name="Normal 4 4 2 8 2 3" xfId="11453" xr:uid="{00000000-0005-0000-0000-000048990000}"/>
    <cellStyle name="Normal 4 4 2 8 2 3 2" xfId="24887" xr:uid="{00000000-0005-0000-0000-000049990000}"/>
    <cellStyle name="Normal 4 4 2 8 2 3 2 2" xfId="51799" xr:uid="{00000000-0005-0000-0000-00004A990000}"/>
    <cellStyle name="Normal 4 4 2 8 2 3 3" xfId="38365" xr:uid="{00000000-0005-0000-0000-00004B990000}"/>
    <cellStyle name="Normal 4 4 2 8 2 4" xfId="6975" xr:uid="{00000000-0005-0000-0000-00004C990000}"/>
    <cellStyle name="Normal 4 4 2 8 2 4 2" xfId="20409" xr:uid="{00000000-0005-0000-0000-00004D990000}"/>
    <cellStyle name="Normal 4 4 2 8 2 4 2 2" xfId="47321" xr:uid="{00000000-0005-0000-0000-00004E990000}"/>
    <cellStyle name="Normal 4 4 2 8 2 4 3" xfId="33887" xr:uid="{00000000-0005-0000-0000-00004F990000}"/>
    <cellStyle name="Normal 4 4 2 8 2 5" xfId="15930" xr:uid="{00000000-0005-0000-0000-000050990000}"/>
    <cellStyle name="Normal 4 4 2 8 2 5 2" xfId="42842" xr:uid="{00000000-0005-0000-0000-000051990000}"/>
    <cellStyle name="Normal 4 4 2 8 2 6" xfId="29408" xr:uid="{00000000-0005-0000-0000-000052990000}"/>
    <cellStyle name="Normal 4 4 2 8 3" xfId="3615" xr:uid="{00000000-0005-0000-0000-000053990000}"/>
    <cellStyle name="Normal 4 4 2 8 3 2" xfId="12572" xr:uid="{00000000-0005-0000-0000-000054990000}"/>
    <cellStyle name="Normal 4 4 2 8 3 2 2" xfId="26006" xr:uid="{00000000-0005-0000-0000-000055990000}"/>
    <cellStyle name="Normal 4 4 2 8 3 2 2 2" xfId="52918" xr:uid="{00000000-0005-0000-0000-000056990000}"/>
    <cellStyle name="Normal 4 4 2 8 3 2 3" xfId="39484" xr:uid="{00000000-0005-0000-0000-000057990000}"/>
    <cellStyle name="Normal 4 4 2 8 3 3" xfId="8094" xr:uid="{00000000-0005-0000-0000-000058990000}"/>
    <cellStyle name="Normal 4 4 2 8 3 3 2" xfId="21528" xr:uid="{00000000-0005-0000-0000-000059990000}"/>
    <cellStyle name="Normal 4 4 2 8 3 3 2 2" xfId="48440" xr:uid="{00000000-0005-0000-0000-00005A990000}"/>
    <cellStyle name="Normal 4 4 2 8 3 3 3" xfId="35006" xr:uid="{00000000-0005-0000-0000-00005B990000}"/>
    <cellStyle name="Normal 4 4 2 8 3 4" xfId="17049" xr:uid="{00000000-0005-0000-0000-00005C990000}"/>
    <cellStyle name="Normal 4 4 2 8 3 4 2" xfId="43961" xr:uid="{00000000-0005-0000-0000-00005D990000}"/>
    <cellStyle name="Normal 4 4 2 8 3 5" xfId="30527" xr:uid="{00000000-0005-0000-0000-00005E990000}"/>
    <cellStyle name="Normal 4 4 2 8 4" xfId="10335" xr:uid="{00000000-0005-0000-0000-00005F990000}"/>
    <cellStyle name="Normal 4 4 2 8 4 2" xfId="23769" xr:uid="{00000000-0005-0000-0000-000060990000}"/>
    <cellStyle name="Normal 4 4 2 8 4 2 2" xfId="50681" xr:uid="{00000000-0005-0000-0000-000061990000}"/>
    <cellStyle name="Normal 4 4 2 8 4 3" xfId="37247" xr:uid="{00000000-0005-0000-0000-000062990000}"/>
    <cellStyle name="Normal 4 4 2 8 5" xfId="5857" xr:uid="{00000000-0005-0000-0000-000063990000}"/>
    <cellStyle name="Normal 4 4 2 8 5 2" xfId="19291" xr:uid="{00000000-0005-0000-0000-000064990000}"/>
    <cellStyle name="Normal 4 4 2 8 5 2 2" xfId="46203" xr:uid="{00000000-0005-0000-0000-000065990000}"/>
    <cellStyle name="Normal 4 4 2 8 5 3" xfId="32769" xr:uid="{00000000-0005-0000-0000-000066990000}"/>
    <cellStyle name="Normal 4 4 2 8 6" xfId="14812" xr:uid="{00000000-0005-0000-0000-000067990000}"/>
    <cellStyle name="Normal 4 4 2 8 6 2" xfId="41724" xr:uid="{00000000-0005-0000-0000-000068990000}"/>
    <cellStyle name="Normal 4 4 2 8 7" xfId="28290" xr:uid="{00000000-0005-0000-0000-000069990000}"/>
    <cellStyle name="Normal 4 4 2 9" xfId="1826" xr:uid="{00000000-0005-0000-0000-00006A990000}"/>
    <cellStyle name="Normal 4 4 2 9 2" xfId="4063" xr:uid="{00000000-0005-0000-0000-00006B990000}"/>
    <cellStyle name="Normal 4 4 2 9 2 2" xfId="13020" xr:uid="{00000000-0005-0000-0000-00006C990000}"/>
    <cellStyle name="Normal 4 4 2 9 2 2 2" xfId="26454" xr:uid="{00000000-0005-0000-0000-00006D990000}"/>
    <cellStyle name="Normal 4 4 2 9 2 2 2 2" xfId="53366" xr:uid="{00000000-0005-0000-0000-00006E990000}"/>
    <cellStyle name="Normal 4 4 2 9 2 2 3" xfId="39932" xr:uid="{00000000-0005-0000-0000-00006F990000}"/>
    <cellStyle name="Normal 4 4 2 9 2 3" xfId="8542" xr:uid="{00000000-0005-0000-0000-000070990000}"/>
    <cellStyle name="Normal 4 4 2 9 2 3 2" xfId="21976" xr:uid="{00000000-0005-0000-0000-000071990000}"/>
    <cellStyle name="Normal 4 4 2 9 2 3 2 2" xfId="48888" xr:uid="{00000000-0005-0000-0000-000072990000}"/>
    <cellStyle name="Normal 4 4 2 9 2 3 3" xfId="35454" xr:uid="{00000000-0005-0000-0000-000073990000}"/>
    <cellStyle name="Normal 4 4 2 9 2 4" xfId="17497" xr:uid="{00000000-0005-0000-0000-000074990000}"/>
    <cellStyle name="Normal 4 4 2 9 2 4 2" xfId="44409" xr:uid="{00000000-0005-0000-0000-000075990000}"/>
    <cellStyle name="Normal 4 4 2 9 2 5" xfId="30975" xr:uid="{00000000-0005-0000-0000-000076990000}"/>
    <cellStyle name="Normal 4 4 2 9 3" xfId="10783" xr:uid="{00000000-0005-0000-0000-000077990000}"/>
    <cellStyle name="Normal 4 4 2 9 3 2" xfId="24217" xr:uid="{00000000-0005-0000-0000-000078990000}"/>
    <cellStyle name="Normal 4 4 2 9 3 2 2" xfId="51129" xr:uid="{00000000-0005-0000-0000-000079990000}"/>
    <cellStyle name="Normal 4 4 2 9 3 3" xfId="37695" xr:uid="{00000000-0005-0000-0000-00007A990000}"/>
    <cellStyle name="Normal 4 4 2 9 4" xfId="6305" xr:uid="{00000000-0005-0000-0000-00007B990000}"/>
    <cellStyle name="Normal 4 4 2 9 4 2" xfId="19739" xr:uid="{00000000-0005-0000-0000-00007C990000}"/>
    <cellStyle name="Normal 4 4 2 9 4 2 2" xfId="46651" xr:uid="{00000000-0005-0000-0000-00007D990000}"/>
    <cellStyle name="Normal 4 4 2 9 4 3" xfId="33217" xr:uid="{00000000-0005-0000-0000-00007E990000}"/>
    <cellStyle name="Normal 4 4 2 9 5" xfId="15260" xr:uid="{00000000-0005-0000-0000-00007F990000}"/>
    <cellStyle name="Normal 4 4 2 9 5 2" xfId="42172" xr:uid="{00000000-0005-0000-0000-000080990000}"/>
    <cellStyle name="Normal 4 4 2 9 6" xfId="28738" xr:uid="{00000000-0005-0000-0000-000081990000}"/>
    <cellStyle name="Normal 4 4 3" xfId="696" xr:uid="{00000000-0005-0000-0000-000082990000}"/>
    <cellStyle name="Normal 4 4 3 10" xfId="9699" xr:uid="{00000000-0005-0000-0000-000083990000}"/>
    <cellStyle name="Normal 4 4 3 10 2" xfId="23133" xr:uid="{00000000-0005-0000-0000-000084990000}"/>
    <cellStyle name="Normal 4 4 3 10 2 2" xfId="50045" xr:uid="{00000000-0005-0000-0000-000085990000}"/>
    <cellStyle name="Normal 4 4 3 10 3" xfId="36611" xr:uid="{00000000-0005-0000-0000-000086990000}"/>
    <cellStyle name="Normal 4 4 3 11" xfId="5221" xr:uid="{00000000-0005-0000-0000-000087990000}"/>
    <cellStyle name="Normal 4 4 3 11 2" xfId="18655" xr:uid="{00000000-0005-0000-0000-000088990000}"/>
    <cellStyle name="Normal 4 4 3 11 2 2" xfId="45567" xr:uid="{00000000-0005-0000-0000-000089990000}"/>
    <cellStyle name="Normal 4 4 3 11 3" xfId="32133" xr:uid="{00000000-0005-0000-0000-00008A990000}"/>
    <cellStyle name="Normal 4 4 3 12" xfId="14176" xr:uid="{00000000-0005-0000-0000-00008B990000}"/>
    <cellStyle name="Normal 4 4 3 12 2" xfId="41088" xr:uid="{00000000-0005-0000-0000-00008C990000}"/>
    <cellStyle name="Normal 4 4 3 13" xfId="27654" xr:uid="{00000000-0005-0000-0000-00008D990000}"/>
    <cellStyle name="Normal 4 4 3 2" xfId="721" xr:uid="{00000000-0005-0000-0000-00008E990000}"/>
    <cellStyle name="Normal 4 4 3 2 10" xfId="5246" xr:uid="{00000000-0005-0000-0000-00008F990000}"/>
    <cellStyle name="Normal 4 4 3 2 10 2" xfId="18680" xr:uid="{00000000-0005-0000-0000-000090990000}"/>
    <cellStyle name="Normal 4 4 3 2 10 2 2" xfId="45592" xr:uid="{00000000-0005-0000-0000-000091990000}"/>
    <cellStyle name="Normal 4 4 3 2 10 3" xfId="32158" xr:uid="{00000000-0005-0000-0000-000092990000}"/>
    <cellStyle name="Normal 4 4 3 2 11" xfId="14201" xr:uid="{00000000-0005-0000-0000-000093990000}"/>
    <cellStyle name="Normal 4 4 3 2 11 2" xfId="41113" xr:uid="{00000000-0005-0000-0000-000094990000}"/>
    <cellStyle name="Normal 4 4 3 2 12" xfId="27679" xr:uid="{00000000-0005-0000-0000-000095990000}"/>
    <cellStyle name="Normal 4 4 3 2 2" xfId="865" xr:uid="{00000000-0005-0000-0000-000096990000}"/>
    <cellStyle name="Normal 4 4 3 2 2 10" xfId="27823" xr:uid="{00000000-0005-0000-0000-000097990000}"/>
    <cellStyle name="Normal 4 4 3 2 2 2" xfId="1133" xr:uid="{00000000-0005-0000-0000-000098990000}"/>
    <cellStyle name="Normal 4 4 3 2 2 2 2" xfId="1804" xr:uid="{00000000-0005-0000-0000-000099990000}"/>
    <cellStyle name="Normal 4 4 3 2 2 2 2 2" xfId="2922" xr:uid="{00000000-0005-0000-0000-00009A990000}"/>
    <cellStyle name="Normal 4 4 3 2 2 2 2 2 2" xfId="5159" xr:uid="{00000000-0005-0000-0000-00009B990000}"/>
    <cellStyle name="Normal 4 4 3 2 2 2 2 2 2 2" xfId="14116" xr:uid="{00000000-0005-0000-0000-00009C990000}"/>
    <cellStyle name="Normal 4 4 3 2 2 2 2 2 2 2 2" xfId="27550" xr:uid="{00000000-0005-0000-0000-00009D990000}"/>
    <cellStyle name="Normal 4 4 3 2 2 2 2 2 2 2 2 2" xfId="54462" xr:uid="{00000000-0005-0000-0000-00009E990000}"/>
    <cellStyle name="Normal 4 4 3 2 2 2 2 2 2 2 3" xfId="41028" xr:uid="{00000000-0005-0000-0000-00009F990000}"/>
    <cellStyle name="Normal 4 4 3 2 2 2 2 2 2 3" xfId="9638" xr:uid="{00000000-0005-0000-0000-0000A0990000}"/>
    <cellStyle name="Normal 4 4 3 2 2 2 2 2 2 3 2" xfId="23072" xr:uid="{00000000-0005-0000-0000-0000A1990000}"/>
    <cellStyle name="Normal 4 4 3 2 2 2 2 2 2 3 2 2" xfId="49984" xr:uid="{00000000-0005-0000-0000-0000A2990000}"/>
    <cellStyle name="Normal 4 4 3 2 2 2 2 2 2 3 3" xfId="36550" xr:uid="{00000000-0005-0000-0000-0000A3990000}"/>
    <cellStyle name="Normal 4 4 3 2 2 2 2 2 2 4" xfId="18593" xr:uid="{00000000-0005-0000-0000-0000A4990000}"/>
    <cellStyle name="Normal 4 4 3 2 2 2 2 2 2 4 2" xfId="45505" xr:uid="{00000000-0005-0000-0000-0000A5990000}"/>
    <cellStyle name="Normal 4 4 3 2 2 2 2 2 2 5" xfId="32071" xr:uid="{00000000-0005-0000-0000-0000A6990000}"/>
    <cellStyle name="Normal 4 4 3 2 2 2 2 2 3" xfId="11879" xr:uid="{00000000-0005-0000-0000-0000A7990000}"/>
    <cellStyle name="Normal 4 4 3 2 2 2 2 2 3 2" xfId="25313" xr:uid="{00000000-0005-0000-0000-0000A8990000}"/>
    <cellStyle name="Normal 4 4 3 2 2 2 2 2 3 2 2" xfId="52225" xr:uid="{00000000-0005-0000-0000-0000A9990000}"/>
    <cellStyle name="Normal 4 4 3 2 2 2 2 2 3 3" xfId="38791" xr:uid="{00000000-0005-0000-0000-0000AA990000}"/>
    <cellStyle name="Normal 4 4 3 2 2 2 2 2 4" xfId="7401" xr:uid="{00000000-0005-0000-0000-0000AB990000}"/>
    <cellStyle name="Normal 4 4 3 2 2 2 2 2 4 2" xfId="20835" xr:uid="{00000000-0005-0000-0000-0000AC990000}"/>
    <cellStyle name="Normal 4 4 3 2 2 2 2 2 4 2 2" xfId="47747" xr:uid="{00000000-0005-0000-0000-0000AD990000}"/>
    <cellStyle name="Normal 4 4 3 2 2 2 2 2 4 3" xfId="34313" xr:uid="{00000000-0005-0000-0000-0000AE990000}"/>
    <cellStyle name="Normal 4 4 3 2 2 2 2 2 5" xfId="16356" xr:uid="{00000000-0005-0000-0000-0000AF990000}"/>
    <cellStyle name="Normal 4 4 3 2 2 2 2 2 5 2" xfId="43268" xr:uid="{00000000-0005-0000-0000-0000B0990000}"/>
    <cellStyle name="Normal 4 4 3 2 2 2 2 2 6" xfId="29834" xr:uid="{00000000-0005-0000-0000-0000B1990000}"/>
    <cellStyle name="Normal 4 4 3 2 2 2 2 3" xfId="4041" xr:uid="{00000000-0005-0000-0000-0000B2990000}"/>
    <cellStyle name="Normal 4 4 3 2 2 2 2 3 2" xfId="12998" xr:uid="{00000000-0005-0000-0000-0000B3990000}"/>
    <cellStyle name="Normal 4 4 3 2 2 2 2 3 2 2" xfId="26432" xr:uid="{00000000-0005-0000-0000-0000B4990000}"/>
    <cellStyle name="Normal 4 4 3 2 2 2 2 3 2 2 2" xfId="53344" xr:uid="{00000000-0005-0000-0000-0000B5990000}"/>
    <cellStyle name="Normal 4 4 3 2 2 2 2 3 2 3" xfId="39910" xr:uid="{00000000-0005-0000-0000-0000B6990000}"/>
    <cellStyle name="Normal 4 4 3 2 2 2 2 3 3" xfId="8520" xr:uid="{00000000-0005-0000-0000-0000B7990000}"/>
    <cellStyle name="Normal 4 4 3 2 2 2 2 3 3 2" xfId="21954" xr:uid="{00000000-0005-0000-0000-0000B8990000}"/>
    <cellStyle name="Normal 4 4 3 2 2 2 2 3 3 2 2" xfId="48866" xr:uid="{00000000-0005-0000-0000-0000B9990000}"/>
    <cellStyle name="Normal 4 4 3 2 2 2 2 3 3 3" xfId="35432" xr:uid="{00000000-0005-0000-0000-0000BA990000}"/>
    <cellStyle name="Normal 4 4 3 2 2 2 2 3 4" xfId="17475" xr:uid="{00000000-0005-0000-0000-0000BB990000}"/>
    <cellStyle name="Normal 4 4 3 2 2 2 2 3 4 2" xfId="44387" xr:uid="{00000000-0005-0000-0000-0000BC990000}"/>
    <cellStyle name="Normal 4 4 3 2 2 2 2 3 5" xfId="30953" xr:uid="{00000000-0005-0000-0000-0000BD990000}"/>
    <cellStyle name="Normal 4 4 3 2 2 2 2 4" xfId="10761" xr:uid="{00000000-0005-0000-0000-0000BE990000}"/>
    <cellStyle name="Normal 4 4 3 2 2 2 2 4 2" xfId="24195" xr:uid="{00000000-0005-0000-0000-0000BF990000}"/>
    <cellStyle name="Normal 4 4 3 2 2 2 2 4 2 2" xfId="51107" xr:uid="{00000000-0005-0000-0000-0000C0990000}"/>
    <cellStyle name="Normal 4 4 3 2 2 2 2 4 3" xfId="37673" xr:uid="{00000000-0005-0000-0000-0000C1990000}"/>
    <cellStyle name="Normal 4 4 3 2 2 2 2 5" xfId="6283" xr:uid="{00000000-0005-0000-0000-0000C2990000}"/>
    <cellStyle name="Normal 4 4 3 2 2 2 2 5 2" xfId="19717" xr:uid="{00000000-0005-0000-0000-0000C3990000}"/>
    <cellStyle name="Normal 4 4 3 2 2 2 2 5 2 2" xfId="46629" xr:uid="{00000000-0005-0000-0000-0000C4990000}"/>
    <cellStyle name="Normal 4 4 3 2 2 2 2 5 3" xfId="33195" xr:uid="{00000000-0005-0000-0000-0000C5990000}"/>
    <cellStyle name="Normal 4 4 3 2 2 2 2 6" xfId="15238" xr:uid="{00000000-0005-0000-0000-0000C6990000}"/>
    <cellStyle name="Normal 4 4 3 2 2 2 2 6 2" xfId="42150" xr:uid="{00000000-0005-0000-0000-0000C7990000}"/>
    <cellStyle name="Normal 4 4 3 2 2 2 2 7" xfId="28716" xr:uid="{00000000-0005-0000-0000-0000C8990000}"/>
    <cellStyle name="Normal 4 4 3 2 2 2 3" xfId="2252" xr:uid="{00000000-0005-0000-0000-0000C9990000}"/>
    <cellStyle name="Normal 4 4 3 2 2 2 3 2" xfId="4489" xr:uid="{00000000-0005-0000-0000-0000CA990000}"/>
    <cellStyle name="Normal 4 4 3 2 2 2 3 2 2" xfId="13446" xr:uid="{00000000-0005-0000-0000-0000CB990000}"/>
    <cellStyle name="Normal 4 4 3 2 2 2 3 2 2 2" xfId="26880" xr:uid="{00000000-0005-0000-0000-0000CC990000}"/>
    <cellStyle name="Normal 4 4 3 2 2 2 3 2 2 2 2" xfId="53792" xr:uid="{00000000-0005-0000-0000-0000CD990000}"/>
    <cellStyle name="Normal 4 4 3 2 2 2 3 2 2 3" xfId="40358" xr:uid="{00000000-0005-0000-0000-0000CE990000}"/>
    <cellStyle name="Normal 4 4 3 2 2 2 3 2 3" xfId="8968" xr:uid="{00000000-0005-0000-0000-0000CF990000}"/>
    <cellStyle name="Normal 4 4 3 2 2 2 3 2 3 2" xfId="22402" xr:uid="{00000000-0005-0000-0000-0000D0990000}"/>
    <cellStyle name="Normal 4 4 3 2 2 2 3 2 3 2 2" xfId="49314" xr:uid="{00000000-0005-0000-0000-0000D1990000}"/>
    <cellStyle name="Normal 4 4 3 2 2 2 3 2 3 3" xfId="35880" xr:uid="{00000000-0005-0000-0000-0000D2990000}"/>
    <cellStyle name="Normal 4 4 3 2 2 2 3 2 4" xfId="17923" xr:uid="{00000000-0005-0000-0000-0000D3990000}"/>
    <cellStyle name="Normal 4 4 3 2 2 2 3 2 4 2" xfId="44835" xr:uid="{00000000-0005-0000-0000-0000D4990000}"/>
    <cellStyle name="Normal 4 4 3 2 2 2 3 2 5" xfId="31401" xr:uid="{00000000-0005-0000-0000-0000D5990000}"/>
    <cellStyle name="Normal 4 4 3 2 2 2 3 3" xfId="11209" xr:uid="{00000000-0005-0000-0000-0000D6990000}"/>
    <cellStyle name="Normal 4 4 3 2 2 2 3 3 2" xfId="24643" xr:uid="{00000000-0005-0000-0000-0000D7990000}"/>
    <cellStyle name="Normal 4 4 3 2 2 2 3 3 2 2" xfId="51555" xr:uid="{00000000-0005-0000-0000-0000D8990000}"/>
    <cellStyle name="Normal 4 4 3 2 2 2 3 3 3" xfId="38121" xr:uid="{00000000-0005-0000-0000-0000D9990000}"/>
    <cellStyle name="Normal 4 4 3 2 2 2 3 4" xfId="6731" xr:uid="{00000000-0005-0000-0000-0000DA990000}"/>
    <cellStyle name="Normal 4 4 3 2 2 2 3 4 2" xfId="20165" xr:uid="{00000000-0005-0000-0000-0000DB990000}"/>
    <cellStyle name="Normal 4 4 3 2 2 2 3 4 2 2" xfId="47077" xr:uid="{00000000-0005-0000-0000-0000DC990000}"/>
    <cellStyle name="Normal 4 4 3 2 2 2 3 4 3" xfId="33643" xr:uid="{00000000-0005-0000-0000-0000DD990000}"/>
    <cellStyle name="Normal 4 4 3 2 2 2 3 5" xfId="15686" xr:uid="{00000000-0005-0000-0000-0000DE990000}"/>
    <cellStyle name="Normal 4 4 3 2 2 2 3 5 2" xfId="42598" xr:uid="{00000000-0005-0000-0000-0000DF990000}"/>
    <cellStyle name="Normal 4 4 3 2 2 2 3 6" xfId="29164" xr:uid="{00000000-0005-0000-0000-0000E0990000}"/>
    <cellStyle name="Normal 4 4 3 2 2 2 4" xfId="3371" xr:uid="{00000000-0005-0000-0000-0000E1990000}"/>
    <cellStyle name="Normal 4 4 3 2 2 2 4 2" xfId="12328" xr:uid="{00000000-0005-0000-0000-0000E2990000}"/>
    <cellStyle name="Normal 4 4 3 2 2 2 4 2 2" xfId="25762" xr:uid="{00000000-0005-0000-0000-0000E3990000}"/>
    <cellStyle name="Normal 4 4 3 2 2 2 4 2 2 2" xfId="52674" xr:uid="{00000000-0005-0000-0000-0000E4990000}"/>
    <cellStyle name="Normal 4 4 3 2 2 2 4 2 3" xfId="39240" xr:uid="{00000000-0005-0000-0000-0000E5990000}"/>
    <cellStyle name="Normal 4 4 3 2 2 2 4 3" xfId="7850" xr:uid="{00000000-0005-0000-0000-0000E6990000}"/>
    <cellStyle name="Normal 4 4 3 2 2 2 4 3 2" xfId="21284" xr:uid="{00000000-0005-0000-0000-0000E7990000}"/>
    <cellStyle name="Normal 4 4 3 2 2 2 4 3 2 2" xfId="48196" xr:uid="{00000000-0005-0000-0000-0000E8990000}"/>
    <cellStyle name="Normal 4 4 3 2 2 2 4 3 3" xfId="34762" xr:uid="{00000000-0005-0000-0000-0000E9990000}"/>
    <cellStyle name="Normal 4 4 3 2 2 2 4 4" xfId="16805" xr:uid="{00000000-0005-0000-0000-0000EA990000}"/>
    <cellStyle name="Normal 4 4 3 2 2 2 4 4 2" xfId="43717" xr:uid="{00000000-0005-0000-0000-0000EB990000}"/>
    <cellStyle name="Normal 4 4 3 2 2 2 4 5" xfId="30283" xr:uid="{00000000-0005-0000-0000-0000EC990000}"/>
    <cellStyle name="Normal 4 4 3 2 2 2 5" xfId="10091" xr:uid="{00000000-0005-0000-0000-0000ED990000}"/>
    <cellStyle name="Normal 4 4 3 2 2 2 5 2" xfId="23525" xr:uid="{00000000-0005-0000-0000-0000EE990000}"/>
    <cellStyle name="Normal 4 4 3 2 2 2 5 2 2" xfId="50437" xr:uid="{00000000-0005-0000-0000-0000EF990000}"/>
    <cellStyle name="Normal 4 4 3 2 2 2 5 3" xfId="37003" xr:uid="{00000000-0005-0000-0000-0000F0990000}"/>
    <cellStyle name="Normal 4 4 3 2 2 2 6" xfId="5613" xr:uid="{00000000-0005-0000-0000-0000F1990000}"/>
    <cellStyle name="Normal 4 4 3 2 2 2 6 2" xfId="19047" xr:uid="{00000000-0005-0000-0000-0000F2990000}"/>
    <cellStyle name="Normal 4 4 3 2 2 2 6 2 2" xfId="45959" xr:uid="{00000000-0005-0000-0000-0000F3990000}"/>
    <cellStyle name="Normal 4 4 3 2 2 2 6 3" xfId="32525" xr:uid="{00000000-0005-0000-0000-0000F4990000}"/>
    <cellStyle name="Normal 4 4 3 2 2 2 7" xfId="14568" xr:uid="{00000000-0005-0000-0000-0000F5990000}"/>
    <cellStyle name="Normal 4 4 3 2 2 2 7 2" xfId="41480" xr:uid="{00000000-0005-0000-0000-0000F6990000}"/>
    <cellStyle name="Normal 4 4 3 2 2 2 8" xfId="28046" xr:uid="{00000000-0005-0000-0000-0000F7990000}"/>
    <cellStyle name="Normal 4 4 3 2 2 3" xfId="1358" xr:uid="{00000000-0005-0000-0000-0000F8990000}"/>
    <cellStyle name="Normal 4 4 3 2 2 3 2" xfId="2476" xr:uid="{00000000-0005-0000-0000-0000F9990000}"/>
    <cellStyle name="Normal 4 4 3 2 2 3 2 2" xfId="4713" xr:uid="{00000000-0005-0000-0000-0000FA990000}"/>
    <cellStyle name="Normal 4 4 3 2 2 3 2 2 2" xfId="13670" xr:uid="{00000000-0005-0000-0000-0000FB990000}"/>
    <cellStyle name="Normal 4 4 3 2 2 3 2 2 2 2" xfId="27104" xr:uid="{00000000-0005-0000-0000-0000FC990000}"/>
    <cellStyle name="Normal 4 4 3 2 2 3 2 2 2 2 2" xfId="54016" xr:uid="{00000000-0005-0000-0000-0000FD990000}"/>
    <cellStyle name="Normal 4 4 3 2 2 3 2 2 2 3" xfId="40582" xr:uid="{00000000-0005-0000-0000-0000FE990000}"/>
    <cellStyle name="Normal 4 4 3 2 2 3 2 2 3" xfId="9192" xr:uid="{00000000-0005-0000-0000-0000FF990000}"/>
    <cellStyle name="Normal 4 4 3 2 2 3 2 2 3 2" xfId="22626" xr:uid="{00000000-0005-0000-0000-0000009A0000}"/>
    <cellStyle name="Normal 4 4 3 2 2 3 2 2 3 2 2" xfId="49538" xr:uid="{00000000-0005-0000-0000-0000019A0000}"/>
    <cellStyle name="Normal 4 4 3 2 2 3 2 2 3 3" xfId="36104" xr:uid="{00000000-0005-0000-0000-0000029A0000}"/>
    <cellStyle name="Normal 4 4 3 2 2 3 2 2 4" xfId="18147" xr:uid="{00000000-0005-0000-0000-0000039A0000}"/>
    <cellStyle name="Normal 4 4 3 2 2 3 2 2 4 2" xfId="45059" xr:uid="{00000000-0005-0000-0000-0000049A0000}"/>
    <cellStyle name="Normal 4 4 3 2 2 3 2 2 5" xfId="31625" xr:uid="{00000000-0005-0000-0000-0000059A0000}"/>
    <cellStyle name="Normal 4 4 3 2 2 3 2 3" xfId="11433" xr:uid="{00000000-0005-0000-0000-0000069A0000}"/>
    <cellStyle name="Normal 4 4 3 2 2 3 2 3 2" xfId="24867" xr:uid="{00000000-0005-0000-0000-0000079A0000}"/>
    <cellStyle name="Normal 4 4 3 2 2 3 2 3 2 2" xfId="51779" xr:uid="{00000000-0005-0000-0000-0000089A0000}"/>
    <cellStyle name="Normal 4 4 3 2 2 3 2 3 3" xfId="38345" xr:uid="{00000000-0005-0000-0000-0000099A0000}"/>
    <cellStyle name="Normal 4 4 3 2 2 3 2 4" xfId="6955" xr:uid="{00000000-0005-0000-0000-00000A9A0000}"/>
    <cellStyle name="Normal 4 4 3 2 2 3 2 4 2" xfId="20389" xr:uid="{00000000-0005-0000-0000-00000B9A0000}"/>
    <cellStyle name="Normal 4 4 3 2 2 3 2 4 2 2" xfId="47301" xr:uid="{00000000-0005-0000-0000-00000C9A0000}"/>
    <cellStyle name="Normal 4 4 3 2 2 3 2 4 3" xfId="33867" xr:uid="{00000000-0005-0000-0000-00000D9A0000}"/>
    <cellStyle name="Normal 4 4 3 2 2 3 2 5" xfId="15910" xr:uid="{00000000-0005-0000-0000-00000E9A0000}"/>
    <cellStyle name="Normal 4 4 3 2 2 3 2 5 2" xfId="42822" xr:uid="{00000000-0005-0000-0000-00000F9A0000}"/>
    <cellStyle name="Normal 4 4 3 2 2 3 2 6" xfId="29388" xr:uid="{00000000-0005-0000-0000-0000109A0000}"/>
    <cellStyle name="Normal 4 4 3 2 2 3 3" xfId="3595" xr:uid="{00000000-0005-0000-0000-0000119A0000}"/>
    <cellStyle name="Normal 4 4 3 2 2 3 3 2" xfId="12552" xr:uid="{00000000-0005-0000-0000-0000129A0000}"/>
    <cellStyle name="Normal 4 4 3 2 2 3 3 2 2" xfId="25986" xr:uid="{00000000-0005-0000-0000-0000139A0000}"/>
    <cellStyle name="Normal 4 4 3 2 2 3 3 2 2 2" xfId="52898" xr:uid="{00000000-0005-0000-0000-0000149A0000}"/>
    <cellStyle name="Normal 4 4 3 2 2 3 3 2 3" xfId="39464" xr:uid="{00000000-0005-0000-0000-0000159A0000}"/>
    <cellStyle name="Normal 4 4 3 2 2 3 3 3" xfId="8074" xr:uid="{00000000-0005-0000-0000-0000169A0000}"/>
    <cellStyle name="Normal 4 4 3 2 2 3 3 3 2" xfId="21508" xr:uid="{00000000-0005-0000-0000-0000179A0000}"/>
    <cellStyle name="Normal 4 4 3 2 2 3 3 3 2 2" xfId="48420" xr:uid="{00000000-0005-0000-0000-0000189A0000}"/>
    <cellStyle name="Normal 4 4 3 2 2 3 3 3 3" xfId="34986" xr:uid="{00000000-0005-0000-0000-0000199A0000}"/>
    <cellStyle name="Normal 4 4 3 2 2 3 3 4" xfId="17029" xr:uid="{00000000-0005-0000-0000-00001A9A0000}"/>
    <cellStyle name="Normal 4 4 3 2 2 3 3 4 2" xfId="43941" xr:uid="{00000000-0005-0000-0000-00001B9A0000}"/>
    <cellStyle name="Normal 4 4 3 2 2 3 3 5" xfId="30507" xr:uid="{00000000-0005-0000-0000-00001C9A0000}"/>
    <cellStyle name="Normal 4 4 3 2 2 3 4" xfId="10315" xr:uid="{00000000-0005-0000-0000-00001D9A0000}"/>
    <cellStyle name="Normal 4 4 3 2 2 3 4 2" xfId="23749" xr:uid="{00000000-0005-0000-0000-00001E9A0000}"/>
    <cellStyle name="Normal 4 4 3 2 2 3 4 2 2" xfId="50661" xr:uid="{00000000-0005-0000-0000-00001F9A0000}"/>
    <cellStyle name="Normal 4 4 3 2 2 3 4 3" xfId="37227" xr:uid="{00000000-0005-0000-0000-0000209A0000}"/>
    <cellStyle name="Normal 4 4 3 2 2 3 5" xfId="5837" xr:uid="{00000000-0005-0000-0000-0000219A0000}"/>
    <cellStyle name="Normal 4 4 3 2 2 3 5 2" xfId="19271" xr:uid="{00000000-0005-0000-0000-0000229A0000}"/>
    <cellStyle name="Normal 4 4 3 2 2 3 5 2 2" xfId="46183" xr:uid="{00000000-0005-0000-0000-0000239A0000}"/>
    <cellStyle name="Normal 4 4 3 2 2 3 5 3" xfId="32749" xr:uid="{00000000-0005-0000-0000-0000249A0000}"/>
    <cellStyle name="Normal 4 4 3 2 2 3 6" xfId="14792" xr:uid="{00000000-0005-0000-0000-0000259A0000}"/>
    <cellStyle name="Normal 4 4 3 2 2 3 6 2" xfId="41704" xr:uid="{00000000-0005-0000-0000-0000269A0000}"/>
    <cellStyle name="Normal 4 4 3 2 2 3 7" xfId="28270" xr:uid="{00000000-0005-0000-0000-0000279A0000}"/>
    <cellStyle name="Normal 4 4 3 2 2 4" xfId="1581" xr:uid="{00000000-0005-0000-0000-0000289A0000}"/>
    <cellStyle name="Normal 4 4 3 2 2 4 2" xfId="2699" xr:uid="{00000000-0005-0000-0000-0000299A0000}"/>
    <cellStyle name="Normal 4 4 3 2 2 4 2 2" xfId="4936" xr:uid="{00000000-0005-0000-0000-00002A9A0000}"/>
    <cellStyle name="Normal 4 4 3 2 2 4 2 2 2" xfId="13893" xr:uid="{00000000-0005-0000-0000-00002B9A0000}"/>
    <cellStyle name="Normal 4 4 3 2 2 4 2 2 2 2" xfId="27327" xr:uid="{00000000-0005-0000-0000-00002C9A0000}"/>
    <cellStyle name="Normal 4 4 3 2 2 4 2 2 2 2 2" xfId="54239" xr:uid="{00000000-0005-0000-0000-00002D9A0000}"/>
    <cellStyle name="Normal 4 4 3 2 2 4 2 2 2 3" xfId="40805" xr:uid="{00000000-0005-0000-0000-00002E9A0000}"/>
    <cellStyle name="Normal 4 4 3 2 2 4 2 2 3" xfId="9415" xr:uid="{00000000-0005-0000-0000-00002F9A0000}"/>
    <cellStyle name="Normal 4 4 3 2 2 4 2 2 3 2" xfId="22849" xr:uid="{00000000-0005-0000-0000-0000309A0000}"/>
    <cellStyle name="Normal 4 4 3 2 2 4 2 2 3 2 2" xfId="49761" xr:uid="{00000000-0005-0000-0000-0000319A0000}"/>
    <cellStyle name="Normal 4 4 3 2 2 4 2 2 3 3" xfId="36327" xr:uid="{00000000-0005-0000-0000-0000329A0000}"/>
    <cellStyle name="Normal 4 4 3 2 2 4 2 2 4" xfId="18370" xr:uid="{00000000-0005-0000-0000-0000339A0000}"/>
    <cellStyle name="Normal 4 4 3 2 2 4 2 2 4 2" xfId="45282" xr:uid="{00000000-0005-0000-0000-0000349A0000}"/>
    <cellStyle name="Normal 4 4 3 2 2 4 2 2 5" xfId="31848" xr:uid="{00000000-0005-0000-0000-0000359A0000}"/>
    <cellStyle name="Normal 4 4 3 2 2 4 2 3" xfId="11656" xr:uid="{00000000-0005-0000-0000-0000369A0000}"/>
    <cellStyle name="Normal 4 4 3 2 2 4 2 3 2" xfId="25090" xr:uid="{00000000-0005-0000-0000-0000379A0000}"/>
    <cellStyle name="Normal 4 4 3 2 2 4 2 3 2 2" xfId="52002" xr:uid="{00000000-0005-0000-0000-0000389A0000}"/>
    <cellStyle name="Normal 4 4 3 2 2 4 2 3 3" xfId="38568" xr:uid="{00000000-0005-0000-0000-0000399A0000}"/>
    <cellStyle name="Normal 4 4 3 2 2 4 2 4" xfId="7178" xr:uid="{00000000-0005-0000-0000-00003A9A0000}"/>
    <cellStyle name="Normal 4 4 3 2 2 4 2 4 2" xfId="20612" xr:uid="{00000000-0005-0000-0000-00003B9A0000}"/>
    <cellStyle name="Normal 4 4 3 2 2 4 2 4 2 2" xfId="47524" xr:uid="{00000000-0005-0000-0000-00003C9A0000}"/>
    <cellStyle name="Normal 4 4 3 2 2 4 2 4 3" xfId="34090" xr:uid="{00000000-0005-0000-0000-00003D9A0000}"/>
    <cellStyle name="Normal 4 4 3 2 2 4 2 5" xfId="16133" xr:uid="{00000000-0005-0000-0000-00003E9A0000}"/>
    <cellStyle name="Normal 4 4 3 2 2 4 2 5 2" xfId="43045" xr:uid="{00000000-0005-0000-0000-00003F9A0000}"/>
    <cellStyle name="Normal 4 4 3 2 2 4 2 6" xfId="29611" xr:uid="{00000000-0005-0000-0000-0000409A0000}"/>
    <cellStyle name="Normal 4 4 3 2 2 4 3" xfId="3818" xr:uid="{00000000-0005-0000-0000-0000419A0000}"/>
    <cellStyle name="Normal 4 4 3 2 2 4 3 2" xfId="12775" xr:uid="{00000000-0005-0000-0000-0000429A0000}"/>
    <cellStyle name="Normal 4 4 3 2 2 4 3 2 2" xfId="26209" xr:uid="{00000000-0005-0000-0000-0000439A0000}"/>
    <cellStyle name="Normal 4 4 3 2 2 4 3 2 2 2" xfId="53121" xr:uid="{00000000-0005-0000-0000-0000449A0000}"/>
    <cellStyle name="Normal 4 4 3 2 2 4 3 2 3" xfId="39687" xr:uid="{00000000-0005-0000-0000-0000459A0000}"/>
    <cellStyle name="Normal 4 4 3 2 2 4 3 3" xfId="8297" xr:uid="{00000000-0005-0000-0000-0000469A0000}"/>
    <cellStyle name="Normal 4 4 3 2 2 4 3 3 2" xfId="21731" xr:uid="{00000000-0005-0000-0000-0000479A0000}"/>
    <cellStyle name="Normal 4 4 3 2 2 4 3 3 2 2" xfId="48643" xr:uid="{00000000-0005-0000-0000-0000489A0000}"/>
    <cellStyle name="Normal 4 4 3 2 2 4 3 3 3" xfId="35209" xr:uid="{00000000-0005-0000-0000-0000499A0000}"/>
    <cellStyle name="Normal 4 4 3 2 2 4 3 4" xfId="17252" xr:uid="{00000000-0005-0000-0000-00004A9A0000}"/>
    <cellStyle name="Normal 4 4 3 2 2 4 3 4 2" xfId="44164" xr:uid="{00000000-0005-0000-0000-00004B9A0000}"/>
    <cellStyle name="Normal 4 4 3 2 2 4 3 5" xfId="30730" xr:uid="{00000000-0005-0000-0000-00004C9A0000}"/>
    <cellStyle name="Normal 4 4 3 2 2 4 4" xfId="10538" xr:uid="{00000000-0005-0000-0000-00004D9A0000}"/>
    <cellStyle name="Normal 4 4 3 2 2 4 4 2" xfId="23972" xr:uid="{00000000-0005-0000-0000-00004E9A0000}"/>
    <cellStyle name="Normal 4 4 3 2 2 4 4 2 2" xfId="50884" xr:uid="{00000000-0005-0000-0000-00004F9A0000}"/>
    <cellStyle name="Normal 4 4 3 2 2 4 4 3" xfId="37450" xr:uid="{00000000-0005-0000-0000-0000509A0000}"/>
    <cellStyle name="Normal 4 4 3 2 2 4 5" xfId="6060" xr:uid="{00000000-0005-0000-0000-0000519A0000}"/>
    <cellStyle name="Normal 4 4 3 2 2 4 5 2" xfId="19494" xr:uid="{00000000-0005-0000-0000-0000529A0000}"/>
    <cellStyle name="Normal 4 4 3 2 2 4 5 2 2" xfId="46406" xr:uid="{00000000-0005-0000-0000-0000539A0000}"/>
    <cellStyle name="Normal 4 4 3 2 2 4 5 3" xfId="32972" xr:uid="{00000000-0005-0000-0000-0000549A0000}"/>
    <cellStyle name="Normal 4 4 3 2 2 4 6" xfId="15015" xr:uid="{00000000-0005-0000-0000-0000559A0000}"/>
    <cellStyle name="Normal 4 4 3 2 2 4 6 2" xfId="41927" xr:uid="{00000000-0005-0000-0000-0000569A0000}"/>
    <cellStyle name="Normal 4 4 3 2 2 4 7" xfId="28493" xr:uid="{00000000-0005-0000-0000-0000579A0000}"/>
    <cellStyle name="Normal 4 4 3 2 2 5" xfId="2029" xr:uid="{00000000-0005-0000-0000-0000589A0000}"/>
    <cellStyle name="Normal 4 4 3 2 2 5 2" xfId="4266" xr:uid="{00000000-0005-0000-0000-0000599A0000}"/>
    <cellStyle name="Normal 4 4 3 2 2 5 2 2" xfId="13223" xr:uid="{00000000-0005-0000-0000-00005A9A0000}"/>
    <cellStyle name="Normal 4 4 3 2 2 5 2 2 2" xfId="26657" xr:uid="{00000000-0005-0000-0000-00005B9A0000}"/>
    <cellStyle name="Normal 4 4 3 2 2 5 2 2 2 2" xfId="53569" xr:uid="{00000000-0005-0000-0000-00005C9A0000}"/>
    <cellStyle name="Normal 4 4 3 2 2 5 2 2 3" xfId="40135" xr:uid="{00000000-0005-0000-0000-00005D9A0000}"/>
    <cellStyle name="Normal 4 4 3 2 2 5 2 3" xfId="8745" xr:uid="{00000000-0005-0000-0000-00005E9A0000}"/>
    <cellStyle name="Normal 4 4 3 2 2 5 2 3 2" xfId="22179" xr:uid="{00000000-0005-0000-0000-00005F9A0000}"/>
    <cellStyle name="Normal 4 4 3 2 2 5 2 3 2 2" xfId="49091" xr:uid="{00000000-0005-0000-0000-0000609A0000}"/>
    <cellStyle name="Normal 4 4 3 2 2 5 2 3 3" xfId="35657" xr:uid="{00000000-0005-0000-0000-0000619A0000}"/>
    <cellStyle name="Normal 4 4 3 2 2 5 2 4" xfId="17700" xr:uid="{00000000-0005-0000-0000-0000629A0000}"/>
    <cellStyle name="Normal 4 4 3 2 2 5 2 4 2" xfId="44612" xr:uid="{00000000-0005-0000-0000-0000639A0000}"/>
    <cellStyle name="Normal 4 4 3 2 2 5 2 5" xfId="31178" xr:uid="{00000000-0005-0000-0000-0000649A0000}"/>
    <cellStyle name="Normal 4 4 3 2 2 5 3" xfId="10986" xr:uid="{00000000-0005-0000-0000-0000659A0000}"/>
    <cellStyle name="Normal 4 4 3 2 2 5 3 2" xfId="24420" xr:uid="{00000000-0005-0000-0000-0000669A0000}"/>
    <cellStyle name="Normal 4 4 3 2 2 5 3 2 2" xfId="51332" xr:uid="{00000000-0005-0000-0000-0000679A0000}"/>
    <cellStyle name="Normal 4 4 3 2 2 5 3 3" xfId="37898" xr:uid="{00000000-0005-0000-0000-0000689A0000}"/>
    <cellStyle name="Normal 4 4 3 2 2 5 4" xfId="6508" xr:uid="{00000000-0005-0000-0000-0000699A0000}"/>
    <cellStyle name="Normal 4 4 3 2 2 5 4 2" xfId="19942" xr:uid="{00000000-0005-0000-0000-00006A9A0000}"/>
    <cellStyle name="Normal 4 4 3 2 2 5 4 2 2" xfId="46854" xr:uid="{00000000-0005-0000-0000-00006B9A0000}"/>
    <cellStyle name="Normal 4 4 3 2 2 5 4 3" xfId="33420" xr:uid="{00000000-0005-0000-0000-00006C9A0000}"/>
    <cellStyle name="Normal 4 4 3 2 2 5 5" xfId="15463" xr:uid="{00000000-0005-0000-0000-00006D9A0000}"/>
    <cellStyle name="Normal 4 4 3 2 2 5 5 2" xfId="42375" xr:uid="{00000000-0005-0000-0000-00006E9A0000}"/>
    <cellStyle name="Normal 4 4 3 2 2 5 6" xfId="28941" xr:uid="{00000000-0005-0000-0000-00006F9A0000}"/>
    <cellStyle name="Normal 4 4 3 2 2 6" xfId="3148" xr:uid="{00000000-0005-0000-0000-0000709A0000}"/>
    <cellStyle name="Normal 4 4 3 2 2 6 2" xfId="12105" xr:uid="{00000000-0005-0000-0000-0000719A0000}"/>
    <cellStyle name="Normal 4 4 3 2 2 6 2 2" xfId="25539" xr:uid="{00000000-0005-0000-0000-0000729A0000}"/>
    <cellStyle name="Normal 4 4 3 2 2 6 2 2 2" xfId="52451" xr:uid="{00000000-0005-0000-0000-0000739A0000}"/>
    <cellStyle name="Normal 4 4 3 2 2 6 2 3" xfId="39017" xr:uid="{00000000-0005-0000-0000-0000749A0000}"/>
    <cellStyle name="Normal 4 4 3 2 2 6 3" xfId="7627" xr:uid="{00000000-0005-0000-0000-0000759A0000}"/>
    <cellStyle name="Normal 4 4 3 2 2 6 3 2" xfId="21061" xr:uid="{00000000-0005-0000-0000-0000769A0000}"/>
    <cellStyle name="Normal 4 4 3 2 2 6 3 2 2" xfId="47973" xr:uid="{00000000-0005-0000-0000-0000779A0000}"/>
    <cellStyle name="Normal 4 4 3 2 2 6 3 3" xfId="34539" xr:uid="{00000000-0005-0000-0000-0000789A0000}"/>
    <cellStyle name="Normal 4 4 3 2 2 6 4" xfId="16582" xr:uid="{00000000-0005-0000-0000-0000799A0000}"/>
    <cellStyle name="Normal 4 4 3 2 2 6 4 2" xfId="43494" xr:uid="{00000000-0005-0000-0000-00007A9A0000}"/>
    <cellStyle name="Normal 4 4 3 2 2 6 5" xfId="30060" xr:uid="{00000000-0005-0000-0000-00007B9A0000}"/>
    <cellStyle name="Normal 4 4 3 2 2 7" xfId="9868" xr:uid="{00000000-0005-0000-0000-00007C9A0000}"/>
    <cellStyle name="Normal 4 4 3 2 2 7 2" xfId="23302" xr:uid="{00000000-0005-0000-0000-00007D9A0000}"/>
    <cellStyle name="Normal 4 4 3 2 2 7 2 2" xfId="50214" xr:uid="{00000000-0005-0000-0000-00007E9A0000}"/>
    <cellStyle name="Normal 4 4 3 2 2 7 3" xfId="36780" xr:uid="{00000000-0005-0000-0000-00007F9A0000}"/>
    <cellStyle name="Normal 4 4 3 2 2 8" xfId="5390" xr:uid="{00000000-0005-0000-0000-0000809A0000}"/>
    <cellStyle name="Normal 4 4 3 2 2 8 2" xfId="18824" xr:uid="{00000000-0005-0000-0000-0000819A0000}"/>
    <cellStyle name="Normal 4 4 3 2 2 8 2 2" xfId="45736" xr:uid="{00000000-0005-0000-0000-0000829A0000}"/>
    <cellStyle name="Normal 4 4 3 2 2 8 3" xfId="32302" xr:uid="{00000000-0005-0000-0000-0000839A0000}"/>
    <cellStyle name="Normal 4 4 3 2 2 9" xfId="14345" xr:uid="{00000000-0005-0000-0000-0000849A0000}"/>
    <cellStyle name="Normal 4 4 3 2 2 9 2" xfId="41257" xr:uid="{00000000-0005-0000-0000-0000859A0000}"/>
    <cellStyle name="Normal 4 4 3 2 3" xfId="793" xr:uid="{00000000-0005-0000-0000-0000869A0000}"/>
    <cellStyle name="Normal 4 4 3 2 3 10" xfId="27751" xr:uid="{00000000-0005-0000-0000-0000879A0000}"/>
    <cellStyle name="Normal 4 4 3 2 3 2" xfId="1061" xr:uid="{00000000-0005-0000-0000-0000889A0000}"/>
    <cellStyle name="Normal 4 4 3 2 3 2 2" xfId="1732" xr:uid="{00000000-0005-0000-0000-0000899A0000}"/>
    <cellStyle name="Normal 4 4 3 2 3 2 2 2" xfId="2850" xr:uid="{00000000-0005-0000-0000-00008A9A0000}"/>
    <cellStyle name="Normal 4 4 3 2 3 2 2 2 2" xfId="5087" xr:uid="{00000000-0005-0000-0000-00008B9A0000}"/>
    <cellStyle name="Normal 4 4 3 2 3 2 2 2 2 2" xfId="14044" xr:uid="{00000000-0005-0000-0000-00008C9A0000}"/>
    <cellStyle name="Normal 4 4 3 2 3 2 2 2 2 2 2" xfId="27478" xr:uid="{00000000-0005-0000-0000-00008D9A0000}"/>
    <cellStyle name="Normal 4 4 3 2 3 2 2 2 2 2 2 2" xfId="54390" xr:uid="{00000000-0005-0000-0000-00008E9A0000}"/>
    <cellStyle name="Normal 4 4 3 2 3 2 2 2 2 2 3" xfId="40956" xr:uid="{00000000-0005-0000-0000-00008F9A0000}"/>
    <cellStyle name="Normal 4 4 3 2 3 2 2 2 2 3" xfId="9566" xr:uid="{00000000-0005-0000-0000-0000909A0000}"/>
    <cellStyle name="Normal 4 4 3 2 3 2 2 2 2 3 2" xfId="23000" xr:uid="{00000000-0005-0000-0000-0000919A0000}"/>
    <cellStyle name="Normal 4 4 3 2 3 2 2 2 2 3 2 2" xfId="49912" xr:uid="{00000000-0005-0000-0000-0000929A0000}"/>
    <cellStyle name="Normal 4 4 3 2 3 2 2 2 2 3 3" xfId="36478" xr:uid="{00000000-0005-0000-0000-0000939A0000}"/>
    <cellStyle name="Normal 4 4 3 2 3 2 2 2 2 4" xfId="18521" xr:uid="{00000000-0005-0000-0000-0000949A0000}"/>
    <cellStyle name="Normal 4 4 3 2 3 2 2 2 2 4 2" xfId="45433" xr:uid="{00000000-0005-0000-0000-0000959A0000}"/>
    <cellStyle name="Normal 4 4 3 2 3 2 2 2 2 5" xfId="31999" xr:uid="{00000000-0005-0000-0000-0000969A0000}"/>
    <cellStyle name="Normal 4 4 3 2 3 2 2 2 3" xfId="11807" xr:uid="{00000000-0005-0000-0000-0000979A0000}"/>
    <cellStyle name="Normal 4 4 3 2 3 2 2 2 3 2" xfId="25241" xr:uid="{00000000-0005-0000-0000-0000989A0000}"/>
    <cellStyle name="Normal 4 4 3 2 3 2 2 2 3 2 2" xfId="52153" xr:uid="{00000000-0005-0000-0000-0000999A0000}"/>
    <cellStyle name="Normal 4 4 3 2 3 2 2 2 3 3" xfId="38719" xr:uid="{00000000-0005-0000-0000-00009A9A0000}"/>
    <cellStyle name="Normal 4 4 3 2 3 2 2 2 4" xfId="7329" xr:uid="{00000000-0005-0000-0000-00009B9A0000}"/>
    <cellStyle name="Normal 4 4 3 2 3 2 2 2 4 2" xfId="20763" xr:uid="{00000000-0005-0000-0000-00009C9A0000}"/>
    <cellStyle name="Normal 4 4 3 2 3 2 2 2 4 2 2" xfId="47675" xr:uid="{00000000-0005-0000-0000-00009D9A0000}"/>
    <cellStyle name="Normal 4 4 3 2 3 2 2 2 4 3" xfId="34241" xr:uid="{00000000-0005-0000-0000-00009E9A0000}"/>
    <cellStyle name="Normal 4 4 3 2 3 2 2 2 5" xfId="16284" xr:uid="{00000000-0005-0000-0000-00009F9A0000}"/>
    <cellStyle name="Normal 4 4 3 2 3 2 2 2 5 2" xfId="43196" xr:uid="{00000000-0005-0000-0000-0000A09A0000}"/>
    <cellStyle name="Normal 4 4 3 2 3 2 2 2 6" xfId="29762" xr:uid="{00000000-0005-0000-0000-0000A19A0000}"/>
    <cellStyle name="Normal 4 4 3 2 3 2 2 3" xfId="3969" xr:uid="{00000000-0005-0000-0000-0000A29A0000}"/>
    <cellStyle name="Normal 4 4 3 2 3 2 2 3 2" xfId="12926" xr:uid="{00000000-0005-0000-0000-0000A39A0000}"/>
    <cellStyle name="Normal 4 4 3 2 3 2 2 3 2 2" xfId="26360" xr:uid="{00000000-0005-0000-0000-0000A49A0000}"/>
    <cellStyle name="Normal 4 4 3 2 3 2 2 3 2 2 2" xfId="53272" xr:uid="{00000000-0005-0000-0000-0000A59A0000}"/>
    <cellStyle name="Normal 4 4 3 2 3 2 2 3 2 3" xfId="39838" xr:uid="{00000000-0005-0000-0000-0000A69A0000}"/>
    <cellStyle name="Normal 4 4 3 2 3 2 2 3 3" xfId="8448" xr:uid="{00000000-0005-0000-0000-0000A79A0000}"/>
    <cellStyle name="Normal 4 4 3 2 3 2 2 3 3 2" xfId="21882" xr:uid="{00000000-0005-0000-0000-0000A89A0000}"/>
    <cellStyle name="Normal 4 4 3 2 3 2 2 3 3 2 2" xfId="48794" xr:uid="{00000000-0005-0000-0000-0000A99A0000}"/>
    <cellStyle name="Normal 4 4 3 2 3 2 2 3 3 3" xfId="35360" xr:uid="{00000000-0005-0000-0000-0000AA9A0000}"/>
    <cellStyle name="Normal 4 4 3 2 3 2 2 3 4" xfId="17403" xr:uid="{00000000-0005-0000-0000-0000AB9A0000}"/>
    <cellStyle name="Normal 4 4 3 2 3 2 2 3 4 2" xfId="44315" xr:uid="{00000000-0005-0000-0000-0000AC9A0000}"/>
    <cellStyle name="Normal 4 4 3 2 3 2 2 3 5" xfId="30881" xr:uid="{00000000-0005-0000-0000-0000AD9A0000}"/>
    <cellStyle name="Normal 4 4 3 2 3 2 2 4" xfId="10689" xr:uid="{00000000-0005-0000-0000-0000AE9A0000}"/>
    <cellStyle name="Normal 4 4 3 2 3 2 2 4 2" xfId="24123" xr:uid="{00000000-0005-0000-0000-0000AF9A0000}"/>
    <cellStyle name="Normal 4 4 3 2 3 2 2 4 2 2" xfId="51035" xr:uid="{00000000-0005-0000-0000-0000B09A0000}"/>
    <cellStyle name="Normal 4 4 3 2 3 2 2 4 3" xfId="37601" xr:uid="{00000000-0005-0000-0000-0000B19A0000}"/>
    <cellStyle name="Normal 4 4 3 2 3 2 2 5" xfId="6211" xr:uid="{00000000-0005-0000-0000-0000B29A0000}"/>
    <cellStyle name="Normal 4 4 3 2 3 2 2 5 2" xfId="19645" xr:uid="{00000000-0005-0000-0000-0000B39A0000}"/>
    <cellStyle name="Normal 4 4 3 2 3 2 2 5 2 2" xfId="46557" xr:uid="{00000000-0005-0000-0000-0000B49A0000}"/>
    <cellStyle name="Normal 4 4 3 2 3 2 2 5 3" xfId="33123" xr:uid="{00000000-0005-0000-0000-0000B59A0000}"/>
    <cellStyle name="Normal 4 4 3 2 3 2 2 6" xfId="15166" xr:uid="{00000000-0005-0000-0000-0000B69A0000}"/>
    <cellStyle name="Normal 4 4 3 2 3 2 2 6 2" xfId="42078" xr:uid="{00000000-0005-0000-0000-0000B79A0000}"/>
    <cellStyle name="Normal 4 4 3 2 3 2 2 7" xfId="28644" xr:uid="{00000000-0005-0000-0000-0000B89A0000}"/>
    <cellStyle name="Normal 4 4 3 2 3 2 3" xfId="2180" xr:uid="{00000000-0005-0000-0000-0000B99A0000}"/>
    <cellStyle name="Normal 4 4 3 2 3 2 3 2" xfId="4417" xr:uid="{00000000-0005-0000-0000-0000BA9A0000}"/>
    <cellStyle name="Normal 4 4 3 2 3 2 3 2 2" xfId="13374" xr:uid="{00000000-0005-0000-0000-0000BB9A0000}"/>
    <cellStyle name="Normal 4 4 3 2 3 2 3 2 2 2" xfId="26808" xr:uid="{00000000-0005-0000-0000-0000BC9A0000}"/>
    <cellStyle name="Normal 4 4 3 2 3 2 3 2 2 2 2" xfId="53720" xr:uid="{00000000-0005-0000-0000-0000BD9A0000}"/>
    <cellStyle name="Normal 4 4 3 2 3 2 3 2 2 3" xfId="40286" xr:uid="{00000000-0005-0000-0000-0000BE9A0000}"/>
    <cellStyle name="Normal 4 4 3 2 3 2 3 2 3" xfId="8896" xr:uid="{00000000-0005-0000-0000-0000BF9A0000}"/>
    <cellStyle name="Normal 4 4 3 2 3 2 3 2 3 2" xfId="22330" xr:uid="{00000000-0005-0000-0000-0000C09A0000}"/>
    <cellStyle name="Normal 4 4 3 2 3 2 3 2 3 2 2" xfId="49242" xr:uid="{00000000-0005-0000-0000-0000C19A0000}"/>
    <cellStyle name="Normal 4 4 3 2 3 2 3 2 3 3" xfId="35808" xr:uid="{00000000-0005-0000-0000-0000C29A0000}"/>
    <cellStyle name="Normal 4 4 3 2 3 2 3 2 4" xfId="17851" xr:uid="{00000000-0005-0000-0000-0000C39A0000}"/>
    <cellStyle name="Normal 4 4 3 2 3 2 3 2 4 2" xfId="44763" xr:uid="{00000000-0005-0000-0000-0000C49A0000}"/>
    <cellStyle name="Normal 4 4 3 2 3 2 3 2 5" xfId="31329" xr:uid="{00000000-0005-0000-0000-0000C59A0000}"/>
    <cellStyle name="Normal 4 4 3 2 3 2 3 3" xfId="11137" xr:uid="{00000000-0005-0000-0000-0000C69A0000}"/>
    <cellStyle name="Normal 4 4 3 2 3 2 3 3 2" xfId="24571" xr:uid="{00000000-0005-0000-0000-0000C79A0000}"/>
    <cellStyle name="Normal 4 4 3 2 3 2 3 3 2 2" xfId="51483" xr:uid="{00000000-0005-0000-0000-0000C89A0000}"/>
    <cellStyle name="Normal 4 4 3 2 3 2 3 3 3" xfId="38049" xr:uid="{00000000-0005-0000-0000-0000C99A0000}"/>
    <cellStyle name="Normal 4 4 3 2 3 2 3 4" xfId="6659" xr:uid="{00000000-0005-0000-0000-0000CA9A0000}"/>
    <cellStyle name="Normal 4 4 3 2 3 2 3 4 2" xfId="20093" xr:uid="{00000000-0005-0000-0000-0000CB9A0000}"/>
    <cellStyle name="Normal 4 4 3 2 3 2 3 4 2 2" xfId="47005" xr:uid="{00000000-0005-0000-0000-0000CC9A0000}"/>
    <cellStyle name="Normal 4 4 3 2 3 2 3 4 3" xfId="33571" xr:uid="{00000000-0005-0000-0000-0000CD9A0000}"/>
    <cellStyle name="Normal 4 4 3 2 3 2 3 5" xfId="15614" xr:uid="{00000000-0005-0000-0000-0000CE9A0000}"/>
    <cellStyle name="Normal 4 4 3 2 3 2 3 5 2" xfId="42526" xr:uid="{00000000-0005-0000-0000-0000CF9A0000}"/>
    <cellStyle name="Normal 4 4 3 2 3 2 3 6" xfId="29092" xr:uid="{00000000-0005-0000-0000-0000D09A0000}"/>
    <cellStyle name="Normal 4 4 3 2 3 2 4" xfId="3299" xr:uid="{00000000-0005-0000-0000-0000D19A0000}"/>
    <cellStyle name="Normal 4 4 3 2 3 2 4 2" xfId="12256" xr:uid="{00000000-0005-0000-0000-0000D29A0000}"/>
    <cellStyle name="Normal 4 4 3 2 3 2 4 2 2" xfId="25690" xr:uid="{00000000-0005-0000-0000-0000D39A0000}"/>
    <cellStyle name="Normal 4 4 3 2 3 2 4 2 2 2" xfId="52602" xr:uid="{00000000-0005-0000-0000-0000D49A0000}"/>
    <cellStyle name="Normal 4 4 3 2 3 2 4 2 3" xfId="39168" xr:uid="{00000000-0005-0000-0000-0000D59A0000}"/>
    <cellStyle name="Normal 4 4 3 2 3 2 4 3" xfId="7778" xr:uid="{00000000-0005-0000-0000-0000D69A0000}"/>
    <cellStyle name="Normal 4 4 3 2 3 2 4 3 2" xfId="21212" xr:uid="{00000000-0005-0000-0000-0000D79A0000}"/>
    <cellStyle name="Normal 4 4 3 2 3 2 4 3 2 2" xfId="48124" xr:uid="{00000000-0005-0000-0000-0000D89A0000}"/>
    <cellStyle name="Normal 4 4 3 2 3 2 4 3 3" xfId="34690" xr:uid="{00000000-0005-0000-0000-0000D99A0000}"/>
    <cellStyle name="Normal 4 4 3 2 3 2 4 4" xfId="16733" xr:uid="{00000000-0005-0000-0000-0000DA9A0000}"/>
    <cellStyle name="Normal 4 4 3 2 3 2 4 4 2" xfId="43645" xr:uid="{00000000-0005-0000-0000-0000DB9A0000}"/>
    <cellStyle name="Normal 4 4 3 2 3 2 4 5" xfId="30211" xr:uid="{00000000-0005-0000-0000-0000DC9A0000}"/>
    <cellStyle name="Normal 4 4 3 2 3 2 5" xfId="10019" xr:uid="{00000000-0005-0000-0000-0000DD9A0000}"/>
    <cellStyle name="Normal 4 4 3 2 3 2 5 2" xfId="23453" xr:uid="{00000000-0005-0000-0000-0000DE9A0000}"/>
    <cellStyle name="Normal 4 4 3 2 3 2 5 2 2" xfId="50365" xr:uid="{00000000-0005-0000-0000-0000DF9A0000}"/>
    <cellStyle name="Normal 4 4 3 2 3 2 5 3" xfId="36931" xr:uid="{00000000-0005-0000-0000-0000E09A0000}"/>
    <cellStyle name="Normal 4 4 3 2 3 2 6" xfId="5541" xr:uid="{00000000-0005-0000-0000-0000E19A0000}"/>
    <cellStyle name="Normal 4 4 3 2 3 2 6 2" xfId="18975" xr:uid="{00000000-0005-0000-0000-0000E29A0000}"/>
    <cellStyle name="Normal 4 4 3 2 3 2 6 2 2" xfId="45887" xr:uid="{00000000-0005-0000-0000-0000E39A0000}"/>
    <cellStyle name="Normal 4 4 3 2 3 2 6 3" xfId="32453" xr:uid="{00000000-0005-0000-0000-0000E49A0000}"/>
    <cellStyle name="Normal 4 4 3 2 3 2 7" xfId="14496" xr:uid="{00000000-0005-0000-0000-0000E59A0000}"/>
    <cellStyle name="Normal 4 4 3 2 3 2 7 2" xfId="41408" xr:uid="{00000000-0005-0000-0000-0000E69A0000}"/>
    <cellStyle name="Normal 4 4 3 2 3 2 8" xfId="27974" xr:uid="{00000000-0005-0000-0000-0000E79A0000}"/>
    <cellStyle name="Normal 4 4 3 2 3 3" xfId="1286" xr:uid="{00000000-0005-0000-0000-0000E89A0000}"/>
    <cellStyle name="Normal 4 4 3 2 3 3 2" xfId="2404" xr:uid="{00000000-0005-0000-0000-0000E99A0000}"/>
    <cellStyle name="Normal 4 4 3 2 3 3 2 2" xfId="4641" xr:uid="{00000000-0005-0000-0000-0000EA9A0000}"/>
    <cellStyle name="Normal 4 4 3 2 3 3 2 2 2" xfId="13598" xr:uid="{00000000-0005-0000-0000-0000EB9A0000}"/>
    <cellStyle name="Normal 4 4 3 2 3 3 2 2 2 2" xfId="27032" xr:uid="{00000000-0005-0000-0000-0000EC9A0000}"/>
    <cellStyle name="Normal 4 4 3 2 3 3 2 2 2 2 2" xfId="53944" xr:uid="{00000000-0005-0000-0000-0000ED9A0000}"/>
    <cellStyle name="Normal 4 4 3 2 3 3 2 2 2 3" xfId="40510" xr:uid="{00000000-0005-0000-0000-0000EE9A0000}"/>
    <cellStyle name="Normal 4 4 3 2 3 3 2 2 3" xfId="9120" xr:uid="{00000000-0005-0000-0000-0000EF9A0000}"/>
    <cellStyle name="Normal 4 4 3 2 3 3 2 2 3 2" xfId="22554" xr:uid="{00000000-0005-0000-0000-0000F09A0000}"/>
    <cellStyle name="Normal 4 4 3 2 3 3 2 2 3 2 2" xfId="49466" xr:uid="{00000000-0005-0000-0000-0000F19A0000}"/>
    <cellStyle name="Normal 4 4 3 2 3 3 2 2 3 3" xfId="36032" xr:uid="{00000000-0005-0000-0000-0000F29A0000}"/>
    <cellStyle name="Normal 4 4 3 2 3 3 2 2 4" xfId="18075" xr:uid="{00000000-0005-0000-0000-0000F39A0000}"/>
    <cellStyle name="Normal 4 4 3 2 3 3 2 2 4 2" xfId="44987" xr:uid="{00000000-0005-0000-0000-0000F49A0000}"/>
    <cellStyle name="Normal 4 4 3 2 3 3 2 2 5" xfId="31553" xr:uid="{00000000-0005-0000-0000-0000F59A0000}"/>
    <cellStyle name="Normal 4 4 3 2 3 3 2 3" xfId="11361" xr:uid="{00000000-0005-0000-0000-0000F69A0000}"/>
    <cellStyle name="Normal 4 4 3 2 3 3 2 3 2" xfId="24795" xr:uid="{00000000-0005-0000-0000-0000F79A0000}"/>
    <cellStyle name="Normal 4 4 3 2 3 3 2 3 2 2" xfId="51707" xr:uid="{00000000-0005-0000-0000-0000F89A0000}"/>
    <cellStyle name="Normal 4 4 3 2 3 3 2 3 3" xfId="38273" xr:uid="{00000000-0005-0000-0000-0000F99A0000}"/>
    <cellStyle name="Normal 4 4 3 2 3 3 2 4" xfId="6883" xr:uid="{00000000-0005-0000-0000-0000FA9A0000}"/>
    <cellStyle name="Normal 4 4 3 2 3 3 2 4 2" xfId="20317" xr:uid="{00000000-0005-0000-0000-0000FB9A0000}"/>
    <cellStyle name="Normal 4 4 3 2 3 3 2 4 2 2" xfId="47229" xr:uid="{00000000-0005-0000-0000-0000FC9A0000}"/>
    <cellStyle name="Normal 4 4 3 2 3 3 2 4 3" xfId="33795" xr:uid="{00000000-0005-0000-0000-0000FD9A0000}"/>
    <cellStyle name="Normal 4 4 3 2 3 3 2 5" xfId="15838" xr:uid="{00000000-0005-0000-0000-0000FE9A0000}"/>
    <cellStyle name="Normal 4 4 3 2 3 3 2 5 2" xfId="42750" xr:uid="{00000000-0005-0000-0000-0000FF9A0000}"/>
    <cellStyle name="Normal 4 4 3 2 3 3 2 6" xfId="29316" xr:uid="{00000000-0005-0000-0000-0000009B0000}"/>
    <cellStyle name="Normal 4 4 3 2 3 3 3" xfId="3523" xr:uid="{00000000-0005-0000-0000-0000019B0000}"/>
    <cellStyle name="Normal 4 4 3 2 3 3 3 2" xfId="12480" xr:uid="{00000000-0005-0000-0000-0000029B0000}"/>
    <cellStyle name="Normal 4 4 3 2 3 3 3 2 2" xfId="25914" xr:uid="{00000000-0005-0000-0000-0000039B0000}"/>
    <cellStyle name="Normal 4 4 3 2 3 3 3 2 2 2" xfId="52826" xr:uid="{00000000-0005-0000-0000-0000049B0000}"/>
    <cellStyle name="Normal 4 4 3 2 3 3 3 2 3" xfId="39392" xr:uid="{00000000-0005-0000-0000-0000059B0000}"/>
    <cellStyle name="Normal 4 4 3 2 3 3 3 3" xfId="8002" xr:uid="{00000000-0005-0000-0000-0000069B0000}"/>
    <cellStyle name="Normal 4 4 3 2 3 3 3 3 2" xfId="21436" xr:uid="{00000000-0005-0000-0000-0000079B0000}"/>
    <cellStyle name="Normal 4 4 3 2 3 3 3 3 2 2" xfId="48348" xr:uid="{00000000-0005-0000-0000-0000089B0000}"/>
    <cellStyle name="Normal 4 4 3 2 3 3 3 3 3" xfId="34914" xr:uid="{00000000-0005-0000-0000-0000099B0000}"/>
    <cellStyle name="Normal 4 4 3 2 3 3 3 4" xfId="16957" xr:uid="{00000000-0005-0000-0000-00000A9B0000}"/>
    <cellStyle name="Normal 4 4 3 2 3 3 3 4 2" xfId="43869" xr:uid="{00000000-0005-0000-0000-00000B9B0000}"/>
    <cellStyle name="Normal 4 4 3 2 3 3 3 5" xfId="30435" xr:uid="{00000000-0005-0000-0000-00000C9B0000}"/>
    <cellStyle name="Normal 4 4 3 2 3 3 4" xfId="10243" xr:uid="{00000000-0005-0000-0000-00000D9B0000}"/>
    <cellStyle name="Normal 4 4 3 2 3 3 4 2" xfId="23677" xr:uid="{00000000-0005-0000-0000-00000E9B0000}"/>
    <cellStyle name="Normal 4 4 3 2 3 3 4 2 2" xfId="50589" xr:uid="{00000000-0005-0000-0000-00000F9B0000}"/>
    <cellStyle name="Normal 4 4 3 2 3 3 4 3" xfId="37155" xr:uid="{00000000-0005-0000-0000-0000109B0000}"/>
    <cellStyle name="Normal 4 4 3 2 3 3 5" xfId="5765" xr:uid="{00000000-0005-0000-0000-0000119B0000}"/>
    <cellStyle name="Normal 4 4 3 2 3 3 5 2" xfId="19199" xr:uid="{00000000-0005-0000-0000-0000129B0000}"/>
    <cellStyle name="Normal 4 4 3 2 3 3 5 2 2" xfId="46111" xr:uid="{00000000-0005-0000-0000-0000139B0000}"/>
    <cellStyle name="Normal 4 4 3 2 3 3 5 3" xfId="32677" xr:uid="{00000000-0005-0000-0000-0000149B0000}"/>
    <cellStyle name="Normal 4 4 3 2 3 3 6" xfId="14720" xr:uid="{00000000-0005-0000-0000-0000159B0000}"/>
    <cellStyle name="Normal 4 4 3 2 3 3 6 2" xfId="41632" xr:uid="{00000000-0005-0000-0000-0000169B0000}"/>
    <cellStyle name="Normal 4 4 3 2 3 3 7" xfId="28198" xr:uid="{00000000-0005-0000-0000-0000179B0000}"/>
    <cellStyle name="Normal 4 4 3 2 3 4" xfId="1509" xr:uid="{00000000-0005-0000-0000-0000189B0000}"/>
    <cellStyle name="Normal 4 4 3 2 3 4 2" xfId="2627" xr:uid="{00000000-0005-0000-0000-0000199B0000}"/>
    <cellStyle name="Normal 4 4 3 2 3 4 2 2" xfId="4864" xr:uid="{00000000-0005-0000-0000-00001A9B0000}"/>
    <cellStyle name="Normal 4 4 3 2 3 4 2 2 2" xfId="13821" xr:uid="{00000000-0005-0000-0000-00001B9B0000}"/>
    <cellStyle name="Normal 4 4 3 2 3 4 2 2 2 2" xfId="27255" xr:uid="{00000000-0005-0000-0000-00001C9B0000}"/>
    <cellStyle name="Normal 4 4 3 2 3 4 2 2 2 2 2" xfId="54167" xr:uid="{00000000-0005-0000-0000-00001D9B0000}"/>
    <cellStyle name="Normal 4 4 3 2 3 4 2 2 2 3" xfId="40733" xr:uid="{00000000-0005-0000-0000-00001E9B0000}"/>
    <cellStyle name="Normal 4 4 3 2 3 4 2 2 3" xfId="9343" xr:uid="{00000000-0005-0000-0000-00001F9B0000}"/>
    <cellStyle name="Normal 4 4 3 2 3 4 2 2 3 2" xfId="22777" xr:uid="{00000000-0005-0000-0000-0000209B0000}"/>
    <cellStyle name="Normal 4 4 3 2 3 4 2 2 3 2 2" xfId="49689" xr:uid="{00000000-0005-0000-0000-0000219B0000}"/>
    <cellStyle name="Normal 4 4 3 2 3 4 2 2 3 3" xfId="36255" xr:uid="{00000000-0005-0000-0000-0000229B0000}"/>
    <cellStyle name="Normal 4 4 3 2 3 4 2 2 4" xfId="18298" xr:uid="{00000000-0005-0000-0000-0000239B0000}"/>
    <cellStyle name="Normal 4 4 3 2 3 4 2 2 4 2" xfId="45210" xr:uid="{00000000-0005-0000-0000-0000249B0000}"/>
    <cellStyle name="Normal 4 4 3 2 3 4 2 2 5" xfId="31776" xr:uid="{00000000-0005-0000-0000-0000259B0000}"/>
    <cellStyle name="Normal 4 4 3 2 3 4 2 3" xfId="11584" xr:uid="{00000000-0005-0000-0000-0000269B0000}"/>
    <cellStyle name="Normal 4 4 3 2 3 4 2 3 2" xfId="25018" xr:uid="{00000000-0005-0000-0000-0000279B0000}"/>
    <cellStyle name="Normal 4 4 3 2 3 4 2 3 2 2" xfId="51930" xr:uid="{00000000-0005-0000-0000-0000289B0000}"/>
    <cellStyle name="Normal 4 4 3 2 3 4 2 3 3" xfId="38496" xr:uid="{00000000-0005-0000-0000-0000299B0000}"/>
    <cellStyle name="Normal 4 4 3 2 3 4 2 4" xfId="7106" xr:uid="{00000000-0005-0000-0000-00002A9B0000}"/>
    <cellStyle name="Normal 4 4 3 2 3 4 2 4 2" xfId="20540" xr:uid="{00000000-0005-0000-0000-00002B9B0000}"/>
    <cellStyle name="Normal 4 4 3 2 3 4 2 4 2 2" xfId="47452" xr:uid="{00000000-0005-0000-0000-00002C9B0000}"/>
    <cellStyle name="Normal 4 4 3 2 3 4 2 4 3" xfId="34018" xr:uid="{00000000-0005-0000-0000-00002D9B0000}"/>
    <cellStyle name="Normal 4 4 3 2 3 4 2 5" xfId="16061" xr:uid="{00000000-0005-0000-0000-00002E9B0000}"/>
    <cellStyle name="Normal 4 4 3 2 3 4 2 5 2" xfId="42973" xr:uid="{00000000-0005-0000-0000-00002F9B0000}"/>
    <cellStyle name="Normal 4 4 3 2 3 4 2 6" xfId="29539" xr:uid="{00000000-0005-0000-0000-0000309B0000}"/>
    <cellStyle name="Normal 4 4 3 2 3 4 3" xfId="3746" xr:uid="{00000000-0005-0000-0000-0000319B0000}"/>
    <cellStyle name="Normal 4 4 3 2 3 4 3 2" xfId="12703" xr:uid="{00000000-0005-0000-0000-0000329B0000}"/>
    <cellStyle name="Normal 4 4 3 2 3 4 3 2 2" xfId="26137" xr:uid="{00000000-0005-0000-0000-0000339B0000}"/>
    <cellStyle name="Normal 4 4 3 2 3 4 3 2 2 2" xfId="53049" xr:uid="{00000000-0005-0000-0000-0000349B0000}"/>
    <cellStyle name="Normal 4 4 3 2 3 4 3 2 3" xfId="39615" xr:uid="{00000000-0005-0000-0000-0000359B0000}"/>
    <cellStyle name="Normal 4 4 3 2 3 4 3 3" xfId="8225" xr:uid="{00000000-0005-0000-0000-0000369B0000}"/>
    <cellStyle name="Normal 4 4 3 2 3 4 3 3 2" xfId="21659" xr:uid="{00000000-0005-0000-0000-0000379B0000}"/>
    <cellStyle name="Normal 4 4 3 2 3 4 3 3 2 2" xfId="48571" xr:uid="{00000000-0005-0000-0000-0000389B0000}"/>
    <cellStyle name="Normal 4 4 3 2 3 4 3 3 3" xfId="35137" xr:uid="{00000000-0005-0000-0000-0000399B0000}"/>
    <cellStyle name="Normal 4 4 3 2 3 4 3 4" xfId="17180" xr:uid="{00000000-0005-0000-0000-00003A9B0000}"/>
    <cellStyle name="Normal 4 4 3 2 3 4 3 4 2" xfId="44092" xr:uid="{00000000-0005-0000-0000-00003B9B0000}"/>
    <cellStyle name="Normal 4 4 3 2 3 4 3 5" xfId="30658" xr:uid="{00000000-0005-0000-0000-00003C9B0000}"/>
    <cellStyle name="Normal 4 4 3 2 3 4 4" xfId="10466" xr:uid="{00000000-0005-0000-0000-00003D9B0000}"/>
    <cellStyle name="Normal 4 4 3 2 3 4 4 2" xfId="23900" xr:uid="{00000000-0005-0000-0000-00003E9B0000}"/>
    <cellStyle name="Normal 4 4 3 2 3 4 4 2 2" xfId="50812" xr:uid="{00000000-0005-0000-0000-00003F9B0000}"/>
    <cellStyle name="Normal 4 4 3 2 3 4 4 3" xfId="37378" xr:uid="{00000000-0005-0000-0000-0000409B0000}"/>
    <cellStyle name="Normal 4 4 3 2 3 4 5" xfId="5988" xr:uid="{00000000-0005-0000-0000-0000419B0000}"/>
    <cellStyle name="Normal 4 4 3 2 3 4 5 2" xfId="19422" xr:uid="{00000000-0005-0000-0000-0000429B0000}"/>
    <cellStyle name="Normal 4 4 3 2 3 4 5 2 2" xfId="46334" xr:uid="{00000000-0005-0000-0000-0000439B0000}"/>
    <cellStyle name="Normal 4 4 3 2 3 4 5 3" xfId="32900" xr:uid="{00000000-0005-0000-0000-0000449B0000}"/>
    <cellStyle name="Normal 4 4 3 2 3 4 6" xfId="14943" xr:uid="{00000000-0005-0000-0000-0000459B0000}"/>
    <cellStyle name="Normal 4 4 3 2 3 4 6 2" xfId="41855" xr:uid="{00000000-0005-0000-0000-0000469B0000}"/>
    <cellStyle name="Normal 4 4 3 2 3 4 7" xfId="28421" xr:uid="{00000000-0005-0000-0000-0000479B0000}"/>
    <cellStyle name="Normal 4 4 3 2 3 5" xfId="1957" xr:uid="{00000000-0005-0000-0000-0000489B0000}"/>
    <cellStyle name="Normal 4 4 3 2 3 5 2" xfId="4194" xr:uid="{00000000-0005-0000-0000-0000499B0000}"/>
    <cellStyle name="Normal 4 4 3 2 3 5 2 2" xfId="13151" xr:uid="{00000000-0005-0000-0000-00004A9B0000}"/>
    <cellStyle name="Normal 4 4 3 2 3 5 2 2 2" xfId="26585" xr:uid="{00000000-0005-0000-0000-00004B9B0000}"/>
    <cellStyle name="Normal 4 4 3 2 3 5 2 2 2 2" xfId="53497" xr:uid="{00000000-0005-0000-0000-00004C9B0000}"/>
    <cellStyle name="Normal 4 4 3 2 3 5 2 2 3" xfId="40063" xr:uid="{00000000-0005-0000-0000-00004D9B0000}"/>
    <cellStyle name="Normal 4 4 3 2 3 5 2 3" xfId="8673" xr:uid="{00000000-0005-0000-0000-00004E9B0000}"/>
    <cellStyle name="Normal 4 4 3 2 3 5 2 3 2" xfId="22107" xr:uid="{00000000-0005-0000-0000-00004F9B0000}"/>
    <cellStyle name="Normal 4 4 3 2 3 5 2 3 2 2" xfId="49019" xr:uid="{00000000-0005-0000-0000-0000509B0000}"/>
    <cellStyle name="Normal 4 4 3 2 3 5 2 3 3" xfId="35585" xr:uid="{00000000-0005-0000-0000-0000519B0000}"/>
    <cellStyle name="Normal 4 4 3 2 3 5 2 4" xfId="17628" xr:uid="{00000000-0005-0000-0000-0000529B0000}"/>
    <cellStyle name="Normal 4 4 3 2 3 5 2 4 2" xfId="44540" xr:uid="{00000000-0005-0000-0000-0000539B0000}"/>
    <cellStyle name="Normal 4 4 3 2 3 5 2 5" xfId="31106" xr:uid="{00000000-0005-0000-0000-0000549B0000}"/>
    <cellStyle name="Normal 4 4 3 2 3 5 3" xfId="10914" xr:uid="{00000000-0005-0000-0000-0000559B0000}"/>
    <cellStyle name="Normal 4 4 3 2 3 5 3 2" xfId="24348" xr:uid="{00000000-0005-0000-0000-0000569B0000}"/>
    <cellStyle name="Normal 4 4 3 2 3 5 3 2 2" xfId="51260" xr:uid="{00000000-0005-0000-0000-0000579B0000}"/>
    <cellStyle name="Normal 4 4 3 2 3 5 3 3" xfId="37826" xr:uid="{00000000-0005-0000-0000-0000589B0000}"/>
    <cellStyle name="Normal 4 4 3 2 3 5 4" xfId="6436" xr:uid="{00000000-0005-0000-0000-0000599B0000}"/>
    <cellStyle name="Normal 4 4 3 2 3 5 4 2" xfId="19870" xr:uid="{00000000-0005-0000-0000-00005A9B0000}"/>
    <cellStyle name="Normal 4 4 3 2 3 5 4 2 2" xfId="46782" xr:uid="{00000000-0005-0000-0000-00005B9B0000}"/>
    <cellStyle name="Normal 4 4 3 2 3 5 4 3" xfId="33348" xr:uid="{00000000-0005-0000-0000-00005C9B0000}"/>
    <cellStyle name="Normal 4 4 3 2 3 5 5" xfId="15391" xr:uid="{00000000-0005-0000-0000-00005D9B0000}"/>
    <cellStyle name="Normal 4 4 3 2 3 5 5 2" xfId="42303" xr:uid="{00000000-0005-0000-0000-00005E9B0000}"/>
    <cellStyle name="Normal 4 4 3 2 3 5 6" xfId="28869" xr:uid="{00000000-0005-0000-0000-00005F9B0000}"/>
    <cellStyle name="Normal 4 4 3 2 3 6" xfId="3076" xr:uid="{00000000-0005-0000-0000-0000609B0000}"/>
    <cellStyle name="Normal 4 4 3 2 3 6 2" xfId="12033" xr:uid="{00000000-0005-0000-0000-0000619B0000}"/>
    <cellStyle name="Normal 4 4 3 2 3 6 2 2" xfId="25467" xr:uid="{00000000-0005-0000-0000-0000629B0000}"/>
    <cellStyle name="Normal 4 4 3 2 3 6 2 2 2" xfId="52379" xr:uid="{00000000-0005-0000-0000-0000639B0000}"/>
    <cellStyle name="Normal 4 4 3 2 3 6 2 3" xfId="38945" xr:uid="{00000000-0005-0000-0000-0000649B0000}"/>
    <cellStyle name="Normal 4 4 3 2 3 6 3" xfId="7555" xr:uid="{00000000-0005-0000-0000-0000659B0000}"/>
    <cellStyle name="Normal 4 4 3 2 3 6 3 2" xfId="20989" xr:uid="{00000000-0005-0000-0000-0000669B0000}"/>
    <cellStyle name="Normal 4 4 3 2 3 6 3 2 2" xfId="47901" xr:uid="{00000000-0005-0000-0000-0000679B0000}"/>
    <cellStyle name="Normal 4 4 3 2 3 6 3 3" xfId="34467" xr:uid="{00000000-0005-0000-0000-0000689B0000}"/>
    <cellStyle name="Normal 4 4 3 2 3 6 4" xfId="16510" xr:uid="{00000000-0005-0000-0000-0000699B0000}"/>
    <cellStyle name="Normal 4 4 3 2 3 6 4 2" xfId="43422" xr:uid="{00000000-0005-0000-0000-00006A9B0000}"/>
    <cellStyle name="Normal 4 4 3 2 3 6 5" xfId="29988" xr:uid="{00000000-0005-0000-0000-00006B9B0000}"/>
    <cellStyle name="Normal 4 4 3 2 3 7" xfId="9796" xr:uid="{00000000-0005-0000-0000-00006C9B0000}"/>
    <cellStyle name="Normal 4 4 3 2 3 7 2" xfId="23230" xr:uid="{00000000-0005-0000-0000-00006D9B0000}"/>
    <cellStyle name="Normal 4 4 3 2 3 7 2 2" xfId="50142" xr:uid="{00000000-0005-0000-0000-00006E9B0000}"/>
    <cellStyle name="Normal 4 4 3 2 3 7 3" xfId="36708" xr:uid="{00000000-0005-0000-0000-00006F9B0000}"/>
    <cellStyle name="Normal 4 4 3 2 3 8" xfId="5318" xr:uid="{00000000-0005-0000-0000-0000709B0000}"/>
    <cellStyle name="Normal 4 4 3 2 3 8 2" xfId="18752" xr:uid="{00000000-0005-0000-0000-0000719B0000}"/>
    <cellStyle name="Normal 4 4 3 2 3 8 2 2" xfId="45664" xr:uid="{00000000-0005-0000-0000-0000729B0000}"/>
    <cellStyle name="Normal 4 4 3 2 3 8 3" xfId="32230" xr:uid="{00000000-0005-0000-0000-0000739B0000}"/>
    <cellStyle name="Normal 4 4 3 2 3 9" xfId="14273" xr:uid="{00000000-0005-0000-0000-0000749B0000}"/>
    <cellStyle name="Normal 4 4 3 2 3 9 2" xfId="41185" xr:uid="{00000000-0005-0000-0000-0000759B0000}"/>
    <cellStyle name="Normal 4 4 3 2 4" xfId="989" xr:uid="{00000000-0005-0000-0000-0000769B0000}"/>
    <cellStyle name="Normal 4 4 3 2 4 2" xfId="1660" xr:uid="{00000000-0005-0000-0000-0000779B0000}"/>
    <cellStyle name="Normal 4 4 3 2 4 2 2" xfId="2778" xr:uid="{00000000-0005-0000-0000-0000789B0000}"/>
    <cellStyle name="Normal 4 4 3 2 4 2 2 2" xfId="5015" xr:uid="{00000000-0005-0000-0000-0000799B0000}"/>
    <cellStyle name="Normal 4 4 3 2 4 2 2 2 2" xfId="13972" xr:uid="{00000000-0005-0000-0000-00007A9B0000}"/>
    <cellStyle name="Normal 4 4 3 2 4 2 2 2 2 2" xfId="27406" xr:uid="{00000000-0005-0000-0000-00007B9B0000}"/>
    <cellStyle name="Normal 4 4 3 2 4 2 2 2 2 2 2" xfId="54318" xr:uid="{00000000-0005-0000-0000-00007C9B0000}"/>
    <cellStyle name="Normal 4 4 3 2 4 2 2 2 2 3" xfId="40884" xr:uid="{00000000-0005-0000-0000-00007D9B0000}"/>
    <cellStyle name="Normal 4 4 3 2 4 2 2 2 3" xfId="9494" xr:uid="{00000000-0005-0000-0000-00007E9B0000}"/>
    <cellStyle name="Normal 4 4 3 2 4 2 2 2 3 2" xfId="22928" xr:uid="{00000000-0005-0000-0000-00007F9B0000}"/>
    <cellStyle name="Normal 4 4 3 2 4 2 2 2 3 2 2" xfId="49840" xr:uid="{00000000-0005-0000-0000-0000809B0000}"/>
    <cellStyle name="Normal 4 4 3 2 4 2 2 2 3 3" xfId="36406" xr:uid="{00000000-0005-0000-0000-0000819B0000}"/>
    <cellStyle name="Normal 4 4 3 2 4 2 2 2 4" xfId="18449" xr:uid="{00000000-0005-0000-0000-0000829B0000}"/>
    <cellStyle name="Normal 4 4 3 2 4 2 2 2 4 2" xfId="45361" xr:uid="{00000000-0005-0000-0000-0000839B0000}"/>
    <cellStyle name="Normal 4 4 3 2 4 2 2 2 5" xfId="31927" xr:uid="{00000000-0005-0000-0000-0000849B0000}"/>
    <cellStyle name="Normal 4 4 3 2 4 2 2 3" xfId="11735" xr:uid="{00000000-0005-0000-0000-0000859B0000}"/>
    <cellStyle name="Normal 4 4 3 2 4 2 2 3 2" xfId="25169" xr:uid="{00000000-0005-0000-0000-0000869B0000}"/>
    <cellStyle name="Normal 4 4 3 2 4 2 2 3 2 2" xfId="52081" xr:uid="{00000000-0005-0000-0000-0000879B0000}"/>
    <cellStyle name="Normal 4 4 3 2 4 2 2 3 3" xfId="38647" xr:uid="{00000000-0005-0000-0000-0000889B0000}"/>
    <cellStyle name="Normal 4 4 3 2 4 2 2 4" xfId="7257" xr:uid="{00000000-0005-0000-0000-0000899B0000}"/>
    <cellStyle name="Normal 4 4 3 2 4 2 2 4 2" xfId="20691" xr:uid="{00000000-0005-0000-0000-00008A9B0000}"/>
    <cellStyle name="Normal 4 4 3 2 4 2 2 4 2 2" xfId="47603" xr:uid="{00000000-0005-0000-0000-00008B9B0000}"/>
    <cellStyle name="Normal 4 4 3 2 4 2 2 4 3" xfId="34169" xr:uid="{00000000-0005-0000-0000-00008C9B0000}"/>
    <cellStyle name="Normal 4 4 3 2 4 2 2 5" xfId="16212" xr:uid="{00000000-0005-0000-0000-00008D9B0000}"/>
    <cellStyle name="Normal 4 4 3 2 4 2 2 5 2" xfId="43124" xr:uid="{00000000-0005-0000-0000-00008E9B0000}"/>
    <cellStyle name="Normal 4 4 3 2 4 2 2 6" xfId="29690" xr:uid="{00000000-0005-0000-0000-00008F9B0000}"/>
    <cellStyle name="Normal 4 4 3 2 4 2 3" xfId="3897" xr:uid="{00000000-0005-0000-0000-0000909B0000}"/>
    <cellStyle name="Normal 4 4 3 2 4 2 3 2" xfId="12854" xr:uid="{00000000-0005-0000-0000-0000919B0000}"/>
    <cellStyle name="Normal 4 4 3 2 4 2 3 2 2" xfId="26288" xr:uid="{00000000-0005-0000-0000-0000929B0000}"/>
    <cellStyle name="Normal 4 4 3 2 4 2 3 2 2 2" xfId="53200" xr:uid="{00000000-0005-0000-0000-0000939B0000}"/>
    <cellStyle name="Normal 4 4 3 2 4 2 3 2 3" xfId="39766" xr:uid="{00000000-0005-0000-0000-0000949B0000}"/>
    <cellStyle name="Normal 4 4 3 2 4 2 3 3" xfId="8376" xr:uid="{00000000-0005-0000-0000-0000959B0000}"/>
    <cellStyle name="Normal 4 4 3 2 4 2 3 3 2" xfId="21810" xr:uid="{00000000-0005-0000-0000-0000969B0000}"/>
    <cellStyle name="Normal 4 4 3 2 4 2 3 3 2 2" xfId="48722" xr:uid="{00000000-0005-0000-0000-0000979B0000}"/>
    <cellStyle name="Normal 4 4 3 2 4 2 3 3 3" xfId="35288" xr:uid="{00000000-0005-0000-0000-0000989B0000}"/>
    <cellStyle name="Normal 4 4 3 2 4 2 3 4" xfId="17331" xr:uid="{00000000-0005-0000-0000-0000999B0000}"/>
    <cellStyle name="Normal 4 4 3 2 4 2 3 4 2" xfId="44243" xr:uid="{00000000-0005-0000-0000-00009A9B0000}"/>
    <cellStyle name="Normal 4 4 3 2 4 2 3 5" xfId="30809" xr:uid="{00000000-0005-0000-0000-00009B9B0000}"/>
    <cellStyle name="Normal 4 4 3 2 4 2 4" xfId="10617" xr:uid="{00000000-0005-0000-0000-00009C9B0000}"/>
    <cellStyle name="Normal 4 4 3 2 4 2 4 2" xfId="24051" xr:uid="{00000000-0005-0000-0000-00009D9B0000}"/>
    <cellStyle name="Normal 4 4 3 2 4 2 4 2 2" xfId="50963" xr:uid="{00000000-0005-0000-0000-00009E9B0000}"/>
    <cellStyle name="Normal 4 4 3 2 4 2 4 3" xfId="37529" xr:uid="{00000000-0005-0000-0000-00009F9B0000}"/>
    <cellStyle name="Normal 4 4 3 2 4 2 5" xfId="6139" xr:uid="{00000000-0005-0000-0000-0000A09B0000}"/>
    <cellStyle name="Normal 4 4 3 2 4 2 5 2" xfId="19573" xr:uid="{00000000-0005-0000-0000-0000A19B0000}"/>
    <cellStyle name="Normal 4 4 3 2 4 2 5 2 2" xfId="46485" xr:uid="{00000000-0005-0000-0000-0000A29B0000}"/>
    <cellStyle name="Normal 4 4 3 2 4 2 5 3" xfId="33051" xr:uid="{00000000-0005-0000-0000-0000A39B0000}"/>
    <cellStyle name="Normal 4 4 3 2 4 2 6" xfId="15094" xr:uid="{00000000-0005-0000-0000-0000A49B0000}"/>
    <cellStyle name="Normal 4 4 3 2 4 2 6 2" xfId="42006" xr:uid="{00000000-0005-0000-0000-0000A59B0000}"/>
    <cellStyle name="Normal 4 4 3 2 4 2 7" xfId="28572" xr:uid="{00000000-0005-0000-0000-0000A69B0000}"/>
    <cellStyle name="Normal 4 4 3 2 4 3" xfId="2108" xr:uid="{00000000-0005-0000-0000-0000A79B0000}"/>
    <cellStyle name="Normal 4 4 3 2 4 3 2" xfId="4345" xr:uid="{00000000-0005-0000-0000-0000A89B0000}"/>
    <cellStyle name="Normal 4 4 3 2 4 3 2 2" xfId="13302" xr:uid="{00000000-0005-0000-0000-0000A99B0000}"/>
    <cellStyle name="Normal 4 4 3 2 4 3 2 2 2" xfId="26736" xr:uid="{00000000-0005-0000-0000-0000AA9B0000}"/>
    <cellStyle name="Normal 4 4 3 2 4 3 2 2 2 2" xfId="53648" xr:uid="{00000000-0005-0000-0000-0000AB9B0000}"/>
    <cellStyle name="Normal 4 4 3 2 4 3 2 2 3" xfId="40214" xr:uid="{00000000-0005-0000-0000-0000AC9B0000}"/>
    <cellStyle name="Normal 4 4 3 2 4 3 2 3" xfId="8824" xr:uid="{00000000-0005-0000-0000-0000AD9B0000}"/>
    <cellStyle name="Normal 4 4 3 2 4 3 2 3 2" xfId="22258" xr:uid="{00000000-0005-0000-0000-0000AE9B0000}"/>
    <cellStyle name="Normal 4 4 3 2 4 3 2 3 2 2" xfId="49170" xr:uid="{00000000-0005-0000-0000-0000AF9B0000}"/>
    <cellStyle name="Normal 4 4 3 2 4 3 2 3 3" xfId="35736" xr:uid="{00000000-0005-0000-0000-0000B09B0000}"/>
    <cellStyle name="Normal 4 4 3 2 4 3 2 4" xfId="17779" xr:uid="{00000000-0005-0000-0000-0000B19B0000}"/>
    <cellStyle name="Normal 4 4 3 2 4 3 2 4 2" xfId="44691" xr:uid="{00000000-0005-0000-0000-0000B29B0000}"/>
    <cellStyle name="Normal 4 4 3 2 4 3 2 5" xfId="31257" xr:uid="{00000000-0005-0000-0000-0000B39B0000}"/>
    <cellStyle name="Normal 4 4 3 2 4 3 3" xfId="11065" xr:uid="{00000000-0005-0000-0000-0000B49B0000}"/>
    <cellStyle name="Normal 4 4 3 2 4 3 3 2" xfId="24499" xr:uid="{00000000-0005-0000-0000-0000B59B0000}"/>
    <cellStyle name="Normal 4 4 3 2 4 3 3 2 2" xfId="51411" xr:uid="{00000000-0005-0000-0000-0000B69B0000}"/>
    <cellStyle name="Normal 4 4 3 2 4 3 3 3" xfId="37977" xr:uid="{00000000-0005-0000-0000-0000B79B0000}"/>
    <cellStyle name="Normal 4 4 3 2 4 3 4" xfId="6587" xr:uid="{00000000-0005-0000-0000-0000B89B0000}"/>
    <cellStyle name="Normal 4 4 3 2 4 3 4 2" xfId="20021" xr:uid="{00000000-0005-0000-0000-0000B99B0000}"/>
    <cellStyle name="Normal 4 4 3 2 4 3 4 2 2" xfId="46933" xr:uid="{00000000-0005-0000-0000-0000BA9B0000}"/>
    <cellStyle name="Normal 4 4 3 2 4 3 4 3" xfId="33499" xr:uid="{00000000-0005-0000-0000-0000BB9B0000}"/>
    <cellStyle name="Normal 4 4 3 2 4 3 5" xfId="15542" xr:uid="{00000000-0005-0000-0000-0000BC9B0000}"/>
    <cellStyle name="Normal 4 4 3 2 4 3 5 2" xfId="42454" xr:uid="{00000000-0005-0000-0000-0000BD9B0000}"/>
    <cellStyle name="Normal 4 4 3 2 4 3 6" xfId="29020" xr:uid="{00000000-0005-0000-0000-0000BE9B0000}"/>
    <cellStyle name="Normal 4 4 3 2 4 4" xfId="3227" xr:uid="{00000000-0005-0000-0000-0000BF9B0000}"/>
    <cellStyle name="Normal 4 4 3 2 4 4 2" xfId="12184" xr:uid="{00000000-0005-0000-0000-0000C09B0000}"/>
    <cellStyle name="Normal 4 4 3 2 4 4 2 2" xfId="25618" xr:uid="{00000000-0005-0000-0000-0000C19B0000}"/>
    <cellStyle name="Normal 4 4 3 2 4 4 2 2 2" xfId="52530" xr:uid="{00000000-0005-0000-0000-0000C29B0000}"/>
    <cellStyle name="Normal 4 4 3 2 4 4 2 3" xfId="39096" xr:uid="{00000000-0005-0000-0000-0000C39B0000}"/>
    <cellStyle name="Normal 4 4 3 2 4 4 3" xfId="7706" xr:uid="{00000000-0005-0000-0000-0000C49B0000}"/>
    <cellStyle name="Normal 4 4 3 2 4 4 3 2" xfId="21140" xr:uid="{00000000-0005-0000-0000-0000C59B0000}"/>
    <cellStyle name="Normal 4 4 3 2 4 4 3 2 2" xfId="48052" xr:uid="{00000000-0005-0000-0000-0000C69B0000}"/>
    <cellStyle name="Normal 4 4 3 2 4 4 3 3" xfId="34618" xr:uid="{00000000-0005-0000-0000-0000C79B0000}"/>
    <cellStyle name="Normal 4 4 3 2 4 4 4" xfId="16661" xr:uid="{00000000-0005-0000-0000-0000C89B0000}"/>
    <cellStyle name="Normal 4 4 3 2 4 4 4 2" xfId="43573" xr:uid="{00000000-0005-0000-0000-0000C99B0000}"/>
    <cellStyle name="Normal 4 4 3 2 4 4 5" xfId="30139" xr:uid="{00000000-0005-0000-0000-0000CA9B0000}"/>
    <cellStyle name="Normal 4 4 3 2 4 5" xfId="9947" xr:uid="{00000000-0005-0000-0000-0000CB9B0000}"/>
    <cellStyle name="Normal 4 4 3 2 4 5 2" xfId="23381" xr:uid="{00000000-0005-0000-0000-0000CC9B0000}"/>
    <cellStyle name="Normal 4 4 3 2 4 5 2 2" xfId="50293" xr:uid="{00000000-0005-0000-0000-0000CD9B0000}"/>
    <cellStyle name="Normal 4 4 3 2 4 5 3" xfId="36859" xr:uid="{00000000-0005-0000-0000-0000CE9B0000}"/>
    <cellStyle name="Normal 4 4 3 2 4 6" xfId="5469" xr:uid="{00000000-0005-0000-0000-0000CF9B0000}"/>
    <cellStyle name="Normal 4 4 3 2 4 6 2" xfId="18903" xr:uid="{00000000-0005-0000-0000-0000D09B0000}"/>
    <cellStyle name="Normal 4 4 3 2 4 6 2 2" xfId="45815" xr:uid="{00000000-0005-0000-0000-0000D19B0000}"/>
    <cellStyle name="Normal 4 4 3 2 4 6 3" xfId="32381" xr:uid="{00000000-0005-0000-0000-0000D29B0000}"/>
    <cellStyle name="Normal 4 4 3 2 4 7" xfId="14424" xr:uid="{00000000-0005-0000-0000-0000D39B0000}"/>
    <cellStyle name="Normal 4 4 3 2 4 7 2" xfId="41336" xr:uid="{00000000-0005-0000-0000-0000D49B0000}"/>
    <cellStyle name="Normal 4 4 3 2 4 8" xfId="27902" xr:uid="{00000000-0005-0000-0000-0000D59B0000}"/>
    <cellStyle name="Normal 4 4 3 2 5" xfId="1214" xr:uid="{00000000-0005-0000-0000-0000D69B0000}"/>
    <cellStyle name="Normal 4 4 3 2 5 2" xfId="2332" xr:uid="{00000000-0005-0000-0000-0000D79B0000}"/>
    <cellStyle name="Normal 4 4 3 2 5 2 2" xfId="4569" xr:uid="{00000000-0005-0000-0000-0000D89B0000}"/>
    <cellStyle name="Normal 4 4 3 2 5 2 2 2" xfId="13526" xr:uid="{00000000-0005-0000-0000-0000D99B0000}"/>
    <cellStyle name="Normal 4 4 3 2 5 2 2 2 2" xfId="26960" xr:uid="{00000000-0005-0000-0000-0000DA9B0000}"/>
    <cellStyle name="Normal 4 4 3 2 5 2 2 2 2 2" xfId="53872" xr:uid="{00000000-0005-0000-0000-0000DB9B0000}"/>
    <cellStyle name="Normal 4 4 3 2 5 2 2 2 3" xfId="40438" xr:uid="{00000000-0005-0000-0000-0000DC9B0000}"/>
    <cellStyle name="Normal 4 4 3 2 5 2 2 3" xfId="9048" xr:uid="{00000000-0005-0000-0000-0000DD9B0000}"/>
    <cellStyle name="Normal 4 4 3 2 5 2 2 3 2" xfId="22482" xr:uid="{00000000-0005-0000-0000-0000DE9B0000}"/>
    <cellStyle name="Normal 4 4 3 2 5 2 2 3 2 2" xfId="49394" xr:uid="{00000000-0005-0000-0000-0000DF9B0000}"/>
    <cellStyle name="Normal 4 4 3 2 5 2 2 3 3" xfId="35960" xr:uid="{00000000-0005-0000-0000-0000E09B0000}"/>
    <cellStyle name="Normal 4 4 3 2 5 2 2 4" xfId="18003" xr:uid="{00000000-0005-0000-0000-0000E19B0000}"/>
    <cellStyle name="Normal 4 4 3 2 5 2 2 4 2" xfId="44915" xr:uid="{00000000-0005-0000-0000-0000E29B0000}"/>
    <cellStyle name="Normal 4 4 3 2 5 2 2 5" xfId="31481" xr:uid="{00000000-0005-0000-0000-0000E39B0000}"/>
    <cellStyle name="Normal 4 4 3 2 5 2 3" xfId="11289" xr:uid="{00000000-0005-0000-0000-0000E49B0000}"/>
    <cellStyle name="Normal 4 4 3 2 5 2 3 2" xfId="24723" xr:uid="{00000000-0005-0000-0000-0000E59B0000}"/>
    <cellStyle name="Normal 4 4 3 2 5 2 3 2 2" xfId="51635" xr:uid="{00000000-0005-0000-0000-0000E69B0000}"/>
    <cellStyle name="Normal 4 4 3 2 5 2 3 3" xfId="38201" xr:uid="{00000000-0005-0000-0000-0000E79B0000}"/>
    <cellStyle name="Normal 4 4 3 2 5 2 4" xfId="6811" xr:uid="{00000000-0005-0000-0000-0000E89B0000}"/>
    <cellStyle name="Normal 4 4 3 2 5 2 4 2" xfId="20245" xr:uid="{00000000-0005-0000-0000-0000E99B0000}"/>
    <cellStyle name="Normal 4 4 3 2 5 2 4 2 2" xfId="47157" xr:uid="{00000000-0005-0000-0000-0000EA9B0000}"/>
    <cellStyle name="Normal 4 4 3 2 5 2 4 3" xfId="33723" xr:uid="{00000000-0005-0000-0000-0000EB9B0000}"/>
    <cellStyle name="Normal 4 4 3 2 5 2 5" xfId="15766" xr:uid="{00000000-0005-0000-0000-0000EC9B0000}"/>
    <cellStyle name="Normal 4 4 3 2 5 2 5 2" xfId="42678" xr:uid="{00000000-0005-0000-0000-0000ED9B0000}"/>
    <cellStyle name="Normal 4 4 3 2 5 2 6" xfId="29244" xr:uid="{00000000-0005-0000-0000-0000EE9B0000}"/>
    <cellStyle name="Normal 4 4 3 2 5 3" xfId="3451" xr:uid="{00000000-0005-0000-0000-0000EF9B0000}"/>
    <cellStyle name="Normal 4 4 3 2 5 3 2" xfId="12408" xr:uid="{00000000-0005-0000-0000-0000F09B0000}"/>
    <cellStyle name="Normal 4 4 3 2 5 3 2 2" xfId="25842" xr:uid="{00000000-0005-0000-0000-0000F19B0000}"/>
    <cellStyle name="Normal 4 4 3 2 5 3 2 2 2" xfId="52754" xr:uid="{00000000-0005-0000-0000-0000F29B0000}"/>
    <cellStyle name="Normal 4 4 3 2 5 3 2 3" xfId="39320" xr:uid="{00000000-0005-0000-0000-0000F39B0000}"/>
    <cellStyle name="Normal 4 4 3 2 5 3 3" xfId="7930" xr:uid="{00000000-0005-0000-0000-0000F49B0000}"/>
    <cellStyle name="Normal 4 4 3 2 5 3 3 2" xfId="21364" xr:uid="{00000000-0005-0000-0000-0000F59B0000}"/>
    <cellStyle name="Normal 4 4 3 2 5 3 3 2 2" xfId="48276" xr:uid="{00000000-0005-0000-0000-0000F69B0000}"/>
    <cellStyle name="Normal 4 4 3 2 5 3 3 3" xfId="34842" xr:uid="{00000000-0005-0000-0000-0000F79B0000}"/>
    <cellStyle name="Normal 4 4 3 2 5 3 4" xfId="16885" xr:uid="{00000000-0005-0000-0000-0000F89B0000}"/>
    <cellStyle name="Normal 4 4 3 2 5 3 4 2" xfId="43797" xr:uid="{00000000-0005-0000-0000-0000F99B0000}"/>
    <cellStyle name="Normal 4 4 3 2 5 3 5" xfId="30363" xr:uid="{00000000-0005-0000-0000-0000FA9B0000}"/>
    <cellStyle name="Normal 4 4 3 2 5 4" xfId="10171" xr:uid="{00000000-0005-0000-0000-0000FB9B0000}"/>
    <cellStyle name="Normal 4 4 3 2 5 4 2" xfId="23605" xr:uid="{00000000-0005-0000-0000-0000FC9B0000}"/>
    <cellStyle name="Normal 4 4 3 2 5 4 2 2" xfId="50517" xr:uid="{00000000-0005-0000-0000-0000FD9B0000}"/>
    <cellStyle name="Normal 4 4 3 2 5 4 3" xfId="37083" xr:uid="{00000000-0005-0000-0000-0000FE9B0000}"/>
    <cellStyle name="Normal 4 4 3 2 5 5" xfId="5693" xr:uid="{00000000-0005-0000-0000-0000FF9B0000}"/>
    <cellStyle name="Normal 4 4 3 2 5 5 2" xfId="19127" xr:uid="{00000000-0005-0000-0000-0000009C0000}"/>
    <cellStyle name="Normal 4 4 3 2 5 5 2 2" xfId="46039" xr:uid="{00000000-0005-0000-0000-0000019C0000}"/>
    <cellStyle name="Normal 4 4 3 2 5 5 3" xfId="32605" xr:uid="{00000000-0005-0000-0000-0000029C0000}"/>
    <cellStyle name="Normal 4 4 3 2 5 6" xfId="14648" xr:uid="{00000000-0005-0000-0000-0000039C0000}"/>
    <cellStyle name="Normal 4 4 3 2 5 6 2" xfId="41560" xr:uid="{00000000-0005-0000-0000-0000049C0000}"/>
    <cellStyle name="Normal 4 4 3 2 5 7" xfId="28126" xr:uid="{00000000-0005-0000-0000-0000059C0000}"/>
    <cellStyle name="Normal 4 4 3 2 6" xfId="1437" xr:uid="{00000000-0005-0000-0000-0000069C0000}"/>
    <cellStyle name="Normal 4 4 3 2 6 2" xfId="2555" xr:uid="{00000000-0005-0000-0000-0000079C0000}"/>
    <cellStyle name="Normal 4 4 3 2 6 2 2" xfId="4792" xr:uid="{00000000-0005-0000-0000-0000089C0000}"/>
    <cellStyle name="Normal 4 4 3 2 6 2 2 2" xfId="13749" xr:uid="{00000000-0005-0000-0000-0000099C0000}"/>
    <cellStyle name="Normal 4 4 3 2 6 2 2 2 2" xfId="27183" xr:uid="{00000000-0005-0000-0000-00000A9C0000}"/>
    <cellStyle name="Normal 4 4 3 2 6 2 2 2 2 2" xfId="54095" xr:uid="{00000000-0005-0000-0000-00000B9C0000}"/>
    <cellStyle name="Normal 4 4 3 2 6 2 2 2 3" xfId="40661" xr:uid="{00000000-0005-0000-0000-00000C9C0000}"/>
    <cellStyle name="Normal 4 4 3 2 6 2 2 3" xfId="9271" xr:uid="{00000000-0005-0000-0000-00000D9C0000}"/>
    <cellStyle name="Normal 4 4 3 2 6 2 2 3 2" xfId="22705" xr:uid="{00000000-0005-0000-0000-00000E9C0000}"/>
    <cellStyle name="Normal 4 4 3 2 6 2 2 3 2 2" xfId="49617" xr:uid="{00000000-0005-0000-0000-00000F9C0000}"/>
    <cellStyle name="Normal 4 4 3 2 6 2 2 3 3" xfId="36183" xr:uid="{00000000-0005-0000-0000-0000109C0000}"/>
    <cellStyle name="Normal 4 4 3 2 6 2 2 4" xfId="18226" xr:uid="{00000000-0005-0000-0000-0000119C0000}"/>
    <cellStyle name="Normal 4 4 3 2 6 2 2 4 2" xfId="45138" xr:uid="{00000000-0005-0000-0000-0000129C0000}"/>
    <cellStyle name="Normal 4 4 3 2 6 2 2 5" xfId="31704" xr:uid="{00000000-0005-0000-0000-0000139C0000}"/>
    <cellStyle name="Normal 4 4 3 2 6 2 3" xfId="11512" xr:uid="{00000000-0005-0000-0000-0000149C0000}"/>
    <cellStyle name="Normal 4 4 3 2 6 2 3 2" xfId="24946" xr:uid="{00000000-0005-0000-0000-0000159C0000}"/>
    <cellStyle name="Normal 4 4 3 2 6 2 3 2 2" xfId="51858" xr:uid="{00000000-0005-0000-0000-0000169C0000}"/>
    <cellStyle name="Normal 4 4 3 2 6 2 3 3" xfId="38424" xr:uid="{00000000-0005-0000-0000-0000179C0000}"/>
    <cellStyle name="Normal 4 4 3 2 6 2 4" xfId="7034" xr:uid="{00000000-0005-0000-0000-0000189C0000}"/>
    <cellStyle name="Normal 4 4 3 2 6 2 4 2" xfId="20468" xr:uid="{00000000-0005-0000-0000-0000199C0000}"/>
    <cellStyle name="Normal 4 4 3 2 6 2 4 2 2" xfId="47380" xr:uid="{00000000-0005-0000-0000-00001A9C0000}"/>
    <cellStyle name="Normal 4 4 3 2 6 2 4 3" xfId="33946" xr:uid="{00000000-0005-0000-0000-00001B9C0000}"/>
    <cellStyle name="Normal 4 4 3 2 6 2 5" xfId="15989" xr:uid="{00000000-0005-0000-0000-00001C9C0000}"/>
    <cellStyle name="Normal 4 4 3 2 6 2 5 2" xfId="42901" xr:uid="{00000000-0005-0000-0000-00001D9C0000}"/>
    <cellStyle name="Normal 4 4 3 2 6 2 6" xfId="29467" xr:uid="{00000000-0005-0000-0000-00001E9C0000}"/>
    <cellStyle name="Normal 4 4 3 2 6 3" xfId="3674" xr:uid="{00000000-0005-0000-0000-00001F9C0000}"/>
    <cellStyle name="Normal 4 4 3 2 6 3 2" xfId="12631" xr:uid="{00000000-0005-0000-0000-0000209C0000}"/>
    <cellStyle name="Normal 4 4 3 2 6 3 2 2" xfId="26065" xr:uid="{00000000-0005-0000-0000-0000219C0000}"/>
    <cellStyle name="Normal 4 4 3 2 6 3 2 2 2" xfId="52977" xr:uid="{00000000-0005-0000-0000-0000229C0000}"/>
    <cellStyle name="Normal 4 4 3 2 6 3 2 3" xfId="39543" xr:uid="{00000000-0005-0000-0000-0000239C0000}"/>
    <cellStyle name="Normal 4 4 3 2 6 3 3" xfId="8153" xr:uid="{00000000-0005-0000-0000-0000249C0000}"/>
    <cellStyle name="Normal 4 4 3 2 6 3 3 2" xfId="21587" xr:uid="{00000000-0005-0000-0000-0000259C0000}"/>
    <cellStyle name="Normal 4 4 3 2 6 3 3 2 2" xfId="48499" xr:uid="{00000000-0005-0000-0000-0000269C0000}"/>
    <cellStyle name="Normal 4 4 3 2 6 3 3 3" xfId="35065" xr:uid="{00000000-0005-0000-0000-0000279C0000}"/>
    <cellStyle name="Normal 4 4 3 2 6 3 4" xfId="17108" xr:uid="{00000000-0005-0000-0000-0000289C0000}"/>
    <cellStyle name="Normal 4 4 3 2 6 3 4 2" xfId="44020" xr:uid="{00000000-0005-0000-0000-0000299C0000}"/>
    <cellStyle name="Normal 4 4 3 2 6 3 5" xfId="30586" xr:uid="{00000000-0005-0000-0000-00002A9C0000}"/>
    <cellStyle name="Normal 4 4 3 2 6 4" xfId="10394" xr:uid="{00000000-0005-0000-0000-00002B9C0000}"/>
    <cellStyle name="Normal 4 4 3 2 6 4 2" xfId="23828" xr:uid="{00000000-0005-0000-0000-00002C9C0000}"/>
    <cellStyle name="Normal 4 4 3 2 6 4 2 2" xfId="50740" xr:uid="{00000000-0005-0000-0000-00002D9C0000}"/>
    <cellStyle name="Normal 4 4 3 2 6 4 3" xfId="37306" xr:uid="{00000000-0005-0000-0000-00002E9C0000}"/>
    <cellStyle name="Normal 4 4 3 2 6 5" xfId="5916" xr:uid="{00000000-0005-0000-0000-00002F9C0000}"/>
    <cellStyle name="Normal 4 4 3 2 6 5 2" xfId="19350" xr:uid="{00000000-0005-0000-0000-0000309C0000}"/>
    <cellStyle name="Normal 4 4 3 2 6 5 2 2" xfId="46262" xr:uid="{00000000-0005-0000-0000-0000319C0000}"/>
    <cellStyle name="Normal 4 4 3 2 6 5 3" xfId="32828" xr:uid="{00000000-0005-0000-0000-0000329C0000}"/>
    <cellStyle name="Normal 4 4 3 2 6 6" xfId="14871" xr:uid="{00000000-0005-0000-0000-0000339C0000}"/>
    <cellStyle name="Normal 4 4 3 2 6 6 2" xfId="41783" xr:uid="{00000000-0005-0000-0000-0000349C0000}"/>
    <cellStyle name="Normal 4 4 3 2 6 7" xfId="28349" xr:uid="{00000000-0005-0000-0000-0000359C0000}"/>
    <cellStyle name="Normal 4 4 3 2 7" xfId="1885" xr:uid="{00000000-0005-0000-0000-0000369C0000}"/>
    <cellStyle name="Normal 4 4 3 2 7 2" xfId="4122" xr:uid="{00000000-0005-0000-0000-0000379C0000}"/>
    <cellStyle name="Normal 4 4 3 2 7 2 2" xfId="13079" xr:uid="{00000000-0005-0000-0000-0000389C0000}"/>
    <cellStyle name="Normal 4 4 3 2 7 2 2 2" xfId="26513" xr:uid="{00000000-0005-0000-0000-0000399C0000}"/>
    <cellStyle name="Normal 4 4 3 2 7 2 2 2 2" xfId="53425" xr:uid="{00000000-0005-0000-0000-00003A9C0000}"/>
    <cellStyle name="Normal 4 4 3 2 7 2 2 3" xfId="39991" xr:uid="{00000000-0005-0000-0000-00003B9C0000}"/>
    <cellStyle name="Normal 4 4 3 2 7 2 3" xfId="8601" xr:uid="{00000000-0005-0000-0000-00003C9C0000}"/>
    <cellStyle name="Normal 4 4 3 2 7 2 3 2" xfId="22035" xr:uid="{00000000-0005-0000-0000-00003D9C0000}"/>
    <cellStyle name="Normal 4 4 3 2 7 2 3 2 2" xfId="48947" xr:uid="{00000000-0005-0000-0000-00003E9C0000}"/>
    <cellStyle name="Normal 4 4 3 2 7 2 3 3" xfId="35513" xr:uid="{00000000-0005-0000-0000-00003F9C0000}"/>
    <cellStyle name="Normal 4 4 3 2 7 2 4" xfId="17556" xr:uid="{00000000-0005-0000-0000-0000409C0000}"/>
    <cellStyle name="Normal 4 4 3 2 7 2 4 2" xfId="44468" xr:uid="{00000000-0005-0000-0000-0000419C0000}"/>
    <cellStyle name="Normal 4 4 3 2 7 2 5" xfId="31034" xr:uid="{00000000-0005-0000-0000-0000429C0000}"/>
    <cellStyle name="Normal 4 4 3 2 7 3" xfId="10842" xr:uid="{00000000-0005-0000-0000-0000439C0000}"/>
    <cellStyle name="Normal 4 4 3 2 7 3 2" xfId="24276" xr:uid="{00000000-0005-0000-0000-0000449C0000}"/>
    <cellStyle name="Normal 4 4 3 2 7 3 2 2" xfId="51188" xr:uid="{00000000-0005-0000-0000-0000459C0000}"/>
    <cellStyle name="Normal 4 4 3 2 7 3 3" xfId="37754" xr:uid="{00000000-0005-0000-0000-0000469C0000}"/>
    <cellStyle name="Normal 4 4 3 2 7 4" xfId="6364" xr:uid="{00000000-0005-0000-0000-0000479C0000}"/>
    <cellStyle name="Normal 4 4 3 2 7 4 2" xfId="19798" xr:uid="{00000000-0005-0000-0000-0000489C0000}"/>
    <cellStyle name="Normal 4 4 3 2 7 4 2 2" xfId="46710" xr:uid="{00000000-0005-0000-0000-0000499C0000}"/>
    <cellStyle name="Normal 4 4 3 2 7 4 3" xfId="33276" xr:uid="{00000000-0005-0000-0000-00004A9C0000}"/>
    <cellStyle name="Normal 4 4 3 2 7 5" xfId="15319" xr:uid="{00000000-0005-0000-0000-00004B9C0000}"/>
    <cellStyle name="Normal 4 4 3 2 7 5 2" xfId="42231" xr:uid="{00000000-0005-0000-0000-00004C9C0000}"/>
    <cellStyle name="Normal 4 4 3 2 7 6" xfId="28797" xr:uid="{00000000-0005-0000-0000-00004D9C0000}"/>
    <cellStyle name="Normal 4 4 3 2 8" xfId="3004" xr:uid="{00000000-0005-0000-0000-00004E9C0000}"/>
    <cellStyle name="Normal 4 4 3 2 8 2" xfId="11961" xr:uid="{00000000-0005-0000-0000-00004F9C0000}"/>
    <cellStyle name="Normal 4 4 3 2 8 2 2" xfId="25395" xr:uid="{00000000-0005-0000-0000-0000509C0000}"/>
    <cellStyle name="Normal 4 4 3 2 8 2 2 2" xfId="52307" xr:uid="{00000000-0005-0000-0000-0000519C0000}"/>
    <cellStyle name="Normal 4 4 3 2 8 2 3" xfId="38873" xr:uid="{00000000-0005-0000-0000-0000529C0000}"/>
    <cellStyle name="Normal 4 4 3 2 8 3" xfId="7483" xr:uid="{00000000-0005-0000-0000-0000539C0000}"/>
    <cellStyle name="Normal 4 4 3 2 8 3 2" xfId="20917" xr:uid="{00000000-0005-0000-0000-0000549C0000}"/>
    <cellStyle name="Normal 4 4 3 2 8 3 2 2" xfId="47829" xr:uid="{00000000-0005-0000-0000-0000559C0000}"/>
    <cellStyle name="Normal 4 4 3 2 8 3 3" xfId="34395" xr:uid="{00000000-0005-0000-0000-0000569C0000}"/>
    <cellStyle name="Normal 4 4 3 2 8 4" xfId="16438" xr:uid="{00000000-0005-0000-0000-0000579C0000}"/>
    <cellStyle name="Normal 4 4 3 2 8 4 2" xfId="43350" xr:uid="{00000000-0005-0000-0000-0000589C0000}"/>
    <cellStyle name="Normal 4 4 3 2 8 5" xfId="29916" xr:uid="{00000000-0005-0000-0000-0000599C0000}"/>
    <cellStyle name="Normal 4 4 3 2 9" xfId="9724" xr:uid="{00000000-0005-0000-0000-00005A9C0000}"/>
    <cellStyle name="Normal 4 4 3 2 9 2" xfId="23158" xr:uid="{00000000-0005-0000-0000-00005B9C0000}"/>
    <cellStyle name="Normal 4 4 3 2 9 2 2" xfId="50070" xr:uid="{00000000-0005-0000-0000-00005C9C0000}"/>
    <cellStyle name="Normal 4 4 3 2 9 3" xfId="36636" xr:uid="{00000000-0005-0000-0000-00005D9C0000}"/>
    <cellStyle name="Normal 4 4 3 3" xfId="840" xr:uid="{00000000-0005-0000-0000-00005E9C0000}"/>
    <cellStyle name="Normal 4 4 3 3 10" xfId="27798" xr:uid="{00000000-0005-0000-0000-00005F9C0000}"/>
    <cellStyle name="Normal 4 4 3 3 2" xfId="1108" xr:uid="{00000000-0005-0000-0000-0000609C0000}"/>
    <cellStyle name="Normal 4 4 3 3 2 2" xfId="1779" xr:uid="{00000000-0005-0000-0000-0000619C0000}"/>
    <cellStyle name="Normal 4 4 3 3 2 2 2" xfId="2897" xr:uid="{00000000-0005-0000-0000-0000629C0000}"/>
    <cellStyle name="Normal 4 4 3 3 2 2 2 2" xfId="5134" xr:uid="{00000000-0005-0000-0000-0000639C0000}"/>
    <cellStyle name="Normal 4 4 3 3 2 2 2 2 2" xfId="14091" xr:uid="{00000000-0005-0000-0000-0000649C0000}"/>
    <cellStyle name="Normal 4 4 3 3 2 2 2 2 2 2" xfId="27525" xr:uid="{00000000-0005-0000-0000-0000659C0000}"/>
    <cellStyle name="Normal 4 4 3 3 2 2 2 2 2 2 2" xfId="54437" xr:uid="{00000000-0005-0000-0000-0000669C0000}"/>
    <cellStyle name="Normal 4 4 3 3 2 2 2 2 2 3" xfId="41003" xr:uid="{00000000-0005-0000-0000-0000679C0000}"/>
    <cellStyle name="Normal 4 4 3 3 2 2 2 2 3" xfId="9613" xr:uid="{00000000-0005-0000-0000-0000689C0000}"/>
    <cellStyle name="Normal 4 4 3 3 2 2 2 2 3 2" xfId="23047" xr:uid="{00000000-0005-0000-0000-0000699C0000}"/>
    <cellStyle name="Normal 4 4 3 3 2 2 2 2 3 2 2" xfId="49959" xr:uid="{00000000-0005-0000-0000-00006A9C0000}"/>
    <cellStyle name="Normal 4 4 3 3 2 2 2 2 3 3" xfId="36525" xr:uid="{00000000-0005-0000-0000-00006B9C0000}"/>
    <cellStyle name="Normal 4 4 3 3 2 2 2 2 4" xfId="18568" xr:uid="{00000000-0005-0000-0000-00006C9C0000}"/>
    <cellStyle name="Normal 4 4 3 3 2 2 2 2 4 2" xfId="45480" xr:uid="{00000000-0005-0000-0000-00006D9C0000}"/>
    <cellStyle name="Normal 4 4 3 3 2 2 2 2 5" xfId="32046" xr:uid="{00000000-0005-0000-0000-00006E9C0000}"/>
    <cellStyle name="Normal 4 4 3 3 2 2 2 3" xfId="11854" xr:uid="{00000000-0005-0000-0000-00006F9C0000}"/>
    <cellStyle name="Normal 4 4 3 3 2 2 2 3 2" xfId="25288" xr:uid="{00000000-0005-0000-0000-0000709C0000}"/>
    <cellStyle name="Normal 4 4 3 3 2 2 2 3 2 2" xfId="52200" xr:uid="{00000000-0005-0000-0000-0000719C0000}"/>
    <cellStyle name="Normal 4 4 3 3 2 2 2 3 3" xfId="38766" xr:uid="{00000000-0005-0000-0000-0000729C0000}"/>
    <cellStyle name="Normal 4 4 3 3 2 2 2 4" xfId="7376" xr:uid="{00000000-0005-0000-0000-0000739C0000}"/>
    <cellStyle name="Normal 4 4 3 3 2 2 2 4 2" xfId="20810" xr:uid="{00000000-0005-0000-0000-0000749C0000}"/>
    <cellStyle name="Normal 4 4 3 3 2 2 2 4 2 2" xfId="47722" xr:uid="{00000000-0005-0000-0000-0000759C0000}"/>
    <cellStyle name="Normal 4 4 3 3 2 2 2 4 3" xfId="34288" xr:uid="{00000000-0005-0000-0000-0000769C0000}"/>
    <cellStyle name="Normal 4 4 3 3 2 2 2 5" xfId="16331" xr:uid="{00000000-0005-0000-0000-0000779C0000}"/>
    <cellStyle name="Normal 4 4 3 3 2 2 2 5 2" xfId="43243" xr:uid="{00000000-0005-0000-0000-0000789C0000}"/>
    <cellStyle name="Normal 4 4 3 3 2 2 2 6" xfId="29809" xr:uid="{00000000-0005-0000-0000-0000799C0000}"/>
    <cellStyle name="Normal 4 4 3 3 2 2 3" xfId="4016" xr:uid="{00000000-0005-0000-0000-00007A9C0000}"/>
    <cellStyle name="Normal 4 4 3 3 2 2 3 2" xfId="12973" xr:uid="{00000000-0005-0000-0000-00007B9C0000}"/>
    <cellStyle name="Normal 4 4 3 3 2 2 3 2 2" xfId="26407" xr:uid="{00000000-0005-0000-0000-00007C9C0000}"/>
    <cellStyle name="Normal 4 4 3 3 2 2 3 2 2 2" xfId="53319" xr:uid="{00000000-0005-0000-0000-00007D9C0000}"/>
    <cellStyle name="Normal 4 4 3 3 2 2 3 2 3" xfId="39885" xr:uid="{00000000-0005-0000-0000-00007E9C0000}"/>
    <cellStyle name="Normal 4 4 3 3 2 2 3 3" xfId="8495" xr:uid="{00000000-0005-0000-0000-00007F9C0000}"/>
    <cellStyle name="Normal 4 4 3 3 2 2 3 3 2" xfId="21929" xr:uid="{00000000-0005-0000-0000-0000809C0000}"/>
    <cellStyle name="Normal 4 4 3 3 2 2 3 3 2 2" xfId="48841" xr:uid="{00000000-0005-0000-0000-0000819C0000}"/>
    <cellStyle name="Normal 4 4 3 3 2 2 3 3 3" xfId="35407" xr:uid="{00000000-0005-0000-0000-0000829C0000}"/>
    <cellStyle name="Normal 4 4 3 3 2 2 3 4" xfId="17450" xr:uid="{00000000-0005-0000-0000-0000839C0000}"/>
    <cellStyle name="Normal 4 4 3 3 2 2 3 4 2" xfId="44362" xr:uid="{00000000-0005-0000-0000-0000849C0000}"/>
    <cellStyle name="Normal 4 4 3 3 2 2 3 5" xfId="30928" xr:uid="{00000000-0005-0000-0000-0000859C0000}"/>
    <cellStyle name="Normal 4 4 3 3 2 2 4" xfId="10736" xr:uid="{00000000-0005-0000-0000-0000869C0000}"/>
    <cellStyle name="Normal 4 4 3 3 2 2 4 2" xfId="24170" xr:uid="{00000000-0005-0000-0000-0000879C0000}"/>
    <cellStyle name="Normal 4 4 3 3 2 2 4 2 2" xfId="51082" xr:uid="{00000000-0005-0000-0000-0000889C0000}"/>
    <cellStyle name="Normal 4 4 3 3 2 2 4 3" xfId="37648" xr:uid="{00000000-0005-0000-0000-0000899C0000}"/>
    <cellStyle name="Normal 4 4 3 3 2 2 5" xfId="6258" xr:uid="{00000000-0005-0000-0000-00008A9C0000}"/>
    <cellStyle name="Normal 4 4 3 3 2 2 5 2" xfId="19692" xr:uid="{00000000-0005-0000-0000-00008B9C0000}"/>
    <cellStyle name="Normal 4 4 3 3 2 2 5 2 2" xfId="46604" xr:uid="{00000000-0005-0000-0000-00008C9C0000}"/>
    <cellStyle name="Normal 4 4 3 3 2 2 5 3" xfId="33170" xr:uid="{00000000-0005-0000-0000-00008D9C0000}"/>
    <cellStyle name="Normal 4 4 3 3 2 2 6" xfId="15213" xr:uid="{00000000-0005-0000-0000-00008E9C0000}"/>
    <cellStyle name="Normal 4 4 3 3 2 2 6 2" xfId="42125" xr:uid="{00000000-0005-0000-0000-00008F9C0000}"/>
    <cellStyle name="Normal 4 4 3 3 2 2 7" xfId="28691" xr:uid="{00000000-0005-0000-0000-0000909C0000}"/>
    <cellStyle name="Normal 4 4 3 3 2 3" xfId="2227" xr:uid="{00000000-0005-0000-0000-0000919C0000}"/>
    <cellStyle name="Normal 4 4 3 3 2 3 2" xfId="4464" xr:uid="{00000000-0005-0000-0000-0000929C0000}"/>
    <cellStyle name="Normal 4 4 3 3 2 3 2 2" xfId="13421" xr:uid="{00000000-0005-0000-0000-0000939C0000}"/>
    <cellStyle name="Normal 4 4 3 3 2 3 2 2 2" xfId="26855" xr:uid="{00000000-0005-0000-0000-0000949C0000}"/>
    <cellStyle name="Normal 4 4 3 3 2 3 2 2 2 2" xfId="53767" xr:uid="{00000000-0005-0000-0000-0000959C0000}"/>
    <cellStyle name="Normal 4 4 3 3 2 3 2 2 3" xfId="40333" xr:uid="{00000000-0005-0000-0000-0000969C0000}"/>
    <cellStyle name="Normal 4 4 3 3 2 3 2 3" xfId="8943" xr:uid="{00000000-0005-0000-0000-0000979C0000}"/>
    <cellStyle name="Normal 4 4 3 3 2 3 2 3 2" xfId="22377" xr:uid="{00000000-0005-0000-0000-0000989C0000}"/>
    <cellStyle name="Normal 4 4 3 3 2 3 2 3 2 2" xfId="49289" xr:uid="{00000000-0005-0000-0000-0000999C0000}"/>
    <cellStyle name="Normal 4 4 3 3 2 3 2 3 3" xfId="35855" xr:uid="{00000000-0005-0000-0000-00009A9C0000}"/>
    <cellStyle name="Normal 4 4 3 3 2 3 2 4" xfId="17898" xr:uid="{00000000-0005-0000-0000-00009B9C0000}"/>
    <cellStyle name="Normal 4 4 3 3 2 3 2 4 2" xfId="44810" xr:uid="{00000000-0005-0000-0000-00009C9C0000}"/>
    <cellStyle name="Normal 4 4 3 3 2 3 2 5" xfId="31376" xr:uid="{00000000-0005-0000-0000-00009D9C0000}"/>
    <cellStyle name="Normal 4 4 3 3 2 3 3" xfId="11184" xr:uid="{00000000-0005-0000-0000-00009E9C0000}"/>
    <cellStyle name="Normal 4 4 3 3 2 3 3 2" xfId="24618" xr:uid="{00000000-0005-0000-0000-00009F9C0000}"/>
    <cellStyle name="Normal 4 4 3 3 2 3 3 2 2" xfId="51530" xr:uid="{00000000-0005-0000-0000-0000A09C0000}"/>
    <cellStyle name="Normal 4 4 3 3 2 3 3 3" xfId="38096" xr:uid="{00000000-0005-0000-0000-0000A19C0000}"/>
    <cellStyle name="Normal 4 4 3 3 2 3 4" xfId="6706" xr:uid="{00000000-0005-0000-0000-0000A29C0000}"/>
    <cellStyle name="Normal 4 4 3 3 2 3 4 2" xfId="20140" xr:uid="{00000000-0005-0000-0000-0000A39C0000}"/>
    <cellStyle name="Normal 4 4 3 3 2 3 4 2 2" xfId="47052" xr:uid="{00000000-0005-0000-0000-0000A49C0000}"/>
    <cellStyle name="Normal 4 4 3 3 2 3 4 3" xfId="33618" xr:uid="{00000000-0005-0000-0000-0000A59C0000}"/>
    <cellStyle name="Normal 4 4 3 3 2 3 5" xfId="15661" xr:uid="{00000000-0005-0000-0000-0000A69C0000}"/>
    <cellStyle name="Normal 4 4 3 3 2 3 5 2" xfId="42573" xr:uid="{00000000-0005-0000-0000-0000A79C0000}"/>
    <cellStyle name="Normal 4 4 3 3 2 3 6" xfId="29139" xr:uid="{00000000-0005-0000-0000-0000A89C0000}"/>
    <cellStyle name="Normal 4 4 3 3 2 4" xfId="3346" xr:uid="{00000000-0005-0000-0000-0000A99C0000}"/>
    <cellStyle name="Normal 4 4 3 3 2 4 2" xfId="12303" xr:uid="{00000000-0005-0000-0000-0000AA9C0000}"/>
    <cellStyle name="Normal 4 4 3 3 2 4 2 2" xfId="25737" xr:uid="{00000000-0005-0000-0000-0000AB9C0000}"/>
    <cellStyle name="Normal 4 4 3 3 2 4 2 2 2" xfId="52649" xr:uid="{00000000-0005-0000-0000-0000AC9C0000}"/>
    <cellStyle name="Normal 4 4 3 3 2 4 2 3" xfId="39215" xr:uid="{00000000-0005-0000-0000-0000AD9C0000}"/>
    <cellStyle name="Normal 4 4 3 3 2 4 3" xfId="7825" xr:uid="{00000000-0005-0000-0000-0000AE9C0000}"/>
    <cellStyle name="Normal 4 4 3 3 2 4 3 2" xfId="21259" xr:uid="{00000000-0005-0000-0000-0000AF9C0000}"/>
    <cellStyle name="Normal 4 4 3 3 2 4 3 2 2" xfId="48171" xr:uid="{00000000-0005-0000-0000-0000B09C0000}"/>
    <cellStyle name="Normal 4 4 3 3 2 4 3 3" xfId="34737" xr:uid="{00000000-0005-0000-0000-0000B19C0000}"/>
    <cellStyle name="Normal 4 4 3 3 2 4 4" xfId="16780" xr:uid="{00000000-0005-0000-0000-0000B29C0000}"/>
    <cellStyle name="Normal 4 4 3 3 2 4 4 2" xfId="43692" xr:uid="{00000000-0005-0000-0000-0000B39C0000}"/>
    <cellStyle name="Normal 4 4 3 3 2 4 5" xfId="30258" xr:uid="{00000000-0005-0000-0000-0000B49C0000}"/>
    <cellStyle name="Normal 4 4 3 3 2 5" xfId="10066" xr:uid="{00000000-0005-0000-0000-0000B59C0000}"/>
    <cellStyle name="Normal 4 4 3 3 2 5 2" xfId="23500" xr:uid="{00000000-0005-0000-0000-0000B69C0000}"/>
    <cellStyle name="Normal 4 4 3 3 2 5 2 2" xfId="50412" xr:uid="{00000000-0005-0000-0000-0000B79C0000}"/>
    <cellStyle name="Normal 4 4 3 3 2 5 3" xfId="36978" xr:uid="{00000000-0005-0000-0000-0000B89C0000}"/>
    <cellStyle name="Normal 4 4 3 3 2 6" xfId="5588" xr:uid="{00000000-0005-0000-0000-0000B99C0000}"/>
    <cellStyle name="Normal 4 4 3 3 2 6 2" xfId="19022" xr:uid="{00000000-0005-0000-0000-0000BA9C0000}"/>
    <cellStyle name="Normal 4 4 3 3 2 6 2 2" xfId="45934" xr:uid="{00000000-0005-0000-0000-0000BB9C0000}"/>
    <cellStyle name="Normal 4 4 3 3 2 6 3" xfId="32500" xr:uid="{00000000-0005-0000-0000-0000BC9C0000}"/>
    <cellStyle name="Normal 4 4 3 3 2 7" xfId="14543" xr:uid="{00000000-0005-0000-0000-0000BD9C0000}"/>
    <cellStyle name="Normal 4 4 3 3 2 7 2" xfId="41455" xr:uid="{00000000-0005-0000-0000-0000BE9C0000}"/>
    <cellStyle name="Normal 4 4 3 3 2 8" xfId="28021" xr:uid="{00000000-0005-0000-0000-0000BF9C0000}"/>
    <cellStyle name="Normal 4 4 3 3 3" xfId="1333" xr:uid="{00000000-0005-0000-0000-0000C09C0000}"/>
    <cellStyle name="Normal 4 4 3 3 3 2" xfId="2451" xr:uid="{00000000-0005-0000-0000-0000C19C0000}"/>
    <cellStyle name="Normal 4 4 3 3 3 2 2" xfId="4688" xr:uid="{00000000-0005-0000-0000-0000C29C0000}"/>
    <cellStyle name="Normal 4 4 3 3 3 2 2 2" xfId="13645" xr:uid="{00000000-0005-0000-0000-0000C39C0000}"/>
    <cellStyle name="Normal 4 4 3 3 3 2 2 2 2" xfId="27079" xr:uid="{00000000-0005-0000-0000-0000C49C0000}"/>
    <cellStyle name="Normal 4 4 3 3 3 2 2 2 2 2" xfId="53991" xr:uid="{00000000-0005-0000-0000-0000C59C0000}"/>
    <cellStyle name="Normal 4 4 3 3 3 2 2 2 3" xfId="40557" xr:uid="{00000000-0005-0000-0000-0000C69C0000}"/>
    <cellStyle name="Normal 4 4 3 3 3 2 2 3" xfId="9167" xr:uid="{00000000-0005-0000-0000-0000C79C0000}"/>
    <cellStyle name="Normal 4 4 3 3 3 2 2 3 2" xfId="22601" xr:uid="{00000000-0005-0000-0000-0000C89C0000}"/>
    <cellStyle name="Normal 4 4 3 3 3 2 2 3 2 2" xfId="49513" xr:uid="{00000000-0005-0000-0000-0000C99C0000}"/>
    <cellStyle name="Normal 4 4 3 3 3 2 2 3 3" xfId="36079" xr:uid="{00000000-0005-0000-0000-0000CA9C0000}"/>
    <cellStyle name="Normal 4 4 3 3 3 2 2 4" xfId="18122" xr:uid="{00000000-0005-0000-0000-0000CB9C0000}"/>
    <cellStyle name="Normal 4 4 3 3 3 2 2 4 2" xfId="45034" xr:uid="{00000000-0005-0000-0000-0000CC9C0000}"/>
    <cellStyle name="Normal 4 4 3 3 3 2 2 5" xfId="31600" xr:uid="{00000000-0005-0000-0000-0000CD9C0000}"/>
    <cellStyle name="Normal 4 4 3 3 3 2 3" xfId="11408" xr:uid="{00000000-0005-0000-0000-0000CE9C0000}"/>
    <cellStyle name="Normal 4 4 3 3 3 2 3 2" xfId="24842" xr:uid="{00000000-0005-0000-0000-0000CF9C0000}"/>
    <cellStyle name="Normal 4 4 3 3 3 2 3 2 2" xfId="51754" xr:uid="{00000000-0005-0000-0000-0000D09C0000}"/>
    <cellStyle name="Normal 4 4 3 3 3 2 3 3" xfId="38320" xr:uid="{00000000-0005-0000-0000-0000D19C0000}"/>
    <cellStyle name="Normal 4 4 3 3 3 2 4" xfId="6930" xr:uid="{00000000-0005-0000-0000-0000D29C0000}"/>
    <cellStyle name="Normal 4 4 3 3 3 2 4 2" xfId="20364" xr:uid="{00000000-0005-0000-0000-0000D39C0000}"/>
    <cellStyle name="Normal 4 4 3 3 3 2 4 2 2" xfId="47276" xr:uid="{00000000-0005-0000-0000-0000D49C0000}"/>
    <cellStyle name="Normal 4 4 3 3 3 2 4 3" xfId="33842" xr:uid="{00000000-0005-0000-0000-0000D59C0000}"/>
    <cellStyle name="Normal 4 4 3 3 3 2 5" xfId="15885" xr:uid="{00000000-0005-0000-0000-0000D69C0000}"/>
    <cellStyle name="Normal 4 4 3 3 3 2 5 2" xfId="42797" xr:uid="{00000000-0005-0000-0000-0000D79C0000}"/>
    <cellStyle name="Normal 4 4 3 3 3 2 6" xfId="29363" xr:uid="{00000000-0005-0000-0000-0000D89C0000}"/>
    <cellStyle name="Normal 4 4 3 3 3 3" xfId="3570" xr:uid="{00000000-0005-0000-0000-0000D99C0000}"/>
    <cellStyle name="Normal 4 4 3 3 3 3 2" xfId="12527" xr:uid="{00000000-0005-0000-0000-0000DA9C0000}"/>
    <cellStyle name="Normal 4 4 3 3 3 3 2 2" xfId="25961" xr:uid="{00000000-0005-0000-0000-0000DB9C0000}"/>
    <cellStyle name="Normal 4 4 3 3 3 3 2 2 2" xfId="52873" xr:uid="{00000000-0005-0000-0000-0000DC9C0000}"/>
    <cellStyle name="Normal 4 4 3 3 3 3 2 3" xfId="39439" xr:uid="{00000000-0005-0000-0000-0000DD9C0000}"/>
    <cellStyle name="Normal 4 4 3 3 3 3 3" xfId="8049" xr:uid="{00000000-0005-0000-0000-0000DE9C0000}"/>
    <cellStyle name="Normal 4 4 3 3 3 3 3 2" xfId="21483" xr:uid="{00000000-0005-0000-0000-0000DF9C0000}"/>
    <cellStyle name="Normal 4 4 3 3 3 3 3 2 2" xfId="48395" xr:uid="{00000000-0005-0000-0000-0000E09C0000}"/>
    <cellStyle name="Normal 4 4 3 3 3 3 3 3" xfId="34961" xr:uid="{00000000-0005-0000-0000-0000E19C0000}"/>
    <cellStyle name="Normal 4 4 3 3 3 3 4" xfId="17004" xr:uid="{00000000-0005-0000-0000-0000E29C0000}"/>
    <cellStyle name="Normal 4 4 3 3 3 3 4 2" xfId="43916" xr:uid="{00000000-0005-0000-0000-0000E39C0000}"/>
    <cellStyle name="Normal 4 4 3 3 3 3 5" xfId="30482" xr:uid="{00000000-0005-0000-0000-0000E49C0000}"/>
    <cellStyle name="Normal 4 4 3 3 3 4" xfId="10290" xr:uid="{00000000-0005-0000-0000-0000E59C0000}"/>
    <cellStyle name="Normal 4 4 3 3 3 4 2" xfId="23724" xr:uid="{00000000-0005-0000-0000-0000E69C0000}"/>
    <cellStyle name="Normal 4 4 3 3 3 4 2 2" xfId="50636" xr:uid="{00000000-0005-0000-0000-0000E79C0000}"/>
    <cellStyle name="Normal 4 4 3 3 3 4 3" xfId="37202" xr:uid="{00000000-0005-0000-0000-0000E89C0000}"/>
    <cellStyle name="Normal 4 4 3 3 3 5" xfId="5812" xr:uid="{00000000-0005-0000-0000-0000E99C0000}"/>
    <cellStyle name="Normal 4 4 3 3 3 5 2" xfId="19246" xr:uid="{00000000-0005-0000-0000-0000EA9C0000}"/>
    <cellStyle name="Normal 4 4 3 3 3 5 2 2" xfId="46158" xr:uid="{00000000-0005-0000-0000-0000EB9C0000}"/>
    <cellStyle name="Normal 4 4 3 3 3 5 3" xfId="32724" xr:uid="{00000000-0005-0000-0000-0000EC9C0000}"/>
    <cellStyle name="Normal 4 4 3 3 3 6" xfId="14767" xr:uid="{00000000-0005-0000-0000-0000ED9C0000}"/>
    <cellStyle name="Normal 4 4 3 3 3 6 2" xfId="41679" xr:uid="{00000000-0005-0000-0000-0000EE9C0000}"/>
    <cellStyle name="Normal 4 4 3 3 3 7" xfId="28245" xr:uid="{00000000-0005-0000-0000-0000EF9C0000}"/>
    <cellStyle name="Normal 4 4 3 3 4" xfId="1556" xr:uid="{00000000-0005-0000-0000-0000F09C0000}"/>
    <cellStyle name="Normal 4 4 3 3 4 2" xfId="2674" xr:uid="{00000000-0005-0000-0000-0000F19C0000}"/>
    <cellStyle name="Normal 4 4 3 3 4 2 2" xfId="4911" xr:uid="{00000000-0005-0000-0000-0000F29C0000}"/>
    <cellStyle name="Normal 4 4 3 3 4 2 2 2" xfId="13868" xr:uid="{00000000-0005-0000-0000-0000F39C0000}"/>
    <cellStyle name="Normal 4 4 3 3 4 2 2 2 2" xfId="27302" xr:uid="{00000000-0005-0000-0000-0000F49C0000}"/>
    <cellStyle name="Normal 4 4 3 3 4 2 2 2 2 2" xfId="54214" xr:uid="{00000000-0005-0000-0000-0000F59C0000}"/>
    <cellStyle name="Normal 4 4 3 3 4 2 2 2 3" xfId="40780" xr:uid="{00000000-0005-0000-0000-0000F69C0000}"/>
    <cellStyle name="Normal 4 4 3 3 4 2 2 3" xfId="9390" xr:uid="{00000000-0005-0000-0000-0000F79C0000}"/>
    <cellStyle name="Normal 4 4 3 3 4 2 2 3 2" xfId="22824" xr:uid="{00000000-0005-0000-0000-0000F89C0000}"/>
    <cellStyle name="Normal 4 4 3 3 4 2 2 3 2 2" xfId="49736" xr:uid="{00000000-0005-0000-0000-0000F99C0000}"/>
    <cellStyle name="Normal 4 4 3 3 4 2 2 3 3" xfId="36302" xr:uid="{00000000-0005-0000-0000-0000FA9C0000}"/>
    <cellStyle name="Normal 4 4 3 3 4 2 2 4" xfId="18345" xr:uid="{00000000-0005-0000-0000-0000FB9C0000}"/>
    <cellStyle name="Normal 4 4 3 3 4 2 2 4 2" xfId="45257" xr:uid="{00000000-0005-0000-0000-0000FC9C0000}"/>
    <cellStyle name="Normal 4 4 3 3 4 2 2 5" xfId="31823" xr:uid="{00000000-0005-0000-0000-0000FD9C0000}"/>
    <cellStyle name="Normal 4 4 3 3 4 2 3" xfId="11631" xr:uid="{00000000-0005-0000-0000-0000FE9C0000}"/>
    <cellStyle name="Normal 4 4 3 3 4 2 3 2" xfId="25065" xr:uid="{00000000-0005-0000-0000-0000FF9C0000}"/>
    <cellStyle name="Normal 4 4 3 3 4 2 3 2 2" xfId="51977" xr:uid="{00000000-0005-0000-0000-0000009D0000}"/>
    <cellStyle name="Normal 4 4 3 3 4 2 3 3" xfId="38543" xr:uid="{00000000-0005-0000-0000-0000019D0000}"/>
    <cellStyle name="Normal 4 4 3 3 4 2 4" xfId="7153" xr:uid="{00000000-0005-0000-0000-0000029D0000}"/>
    <cellStyle name="Normal 4 4 3 3 4 2 4 2" xfId="20587" xr:uid="{00000000-0005-0000-0000-0000039D0000}"/>
    <cellStyle name="Normal 4 4 3 3 4 2 4 2 2" xfId="47499" xr:uid="{00000000-0005-0000-0000-0000049D0000}"/>
    <cellStyle name="Normal 4 4 3 3 4 2 4 3" xfId="34065" xr:uid="{00000000-0005-0000-0000-0000059D0000}"/>
    <cellStyle name="Normal 4 4 3 3 4 2 5" xfId="16108" xr:uid="{00000000-0005-0000-0000-0000069D0000}"/>
    <cellStyle name="Normal 4 4 3 3 4 2 5 2" xfId="43020" xr:uid="{00000000-0005-0000-0000-0000079D0000}"/>
    <cellStyle name="Normal 4 4 3 3 4 2 6" xfId="29586" xr:uid="{00000000-0005-0000-0000-0000089D0000}"/>
    <cellStyle name="Normal 4 4 3 3 4 3" xfId="3793" xr:uid="{00000000-0005-0000-0000-0000099D0000}"/>
    <cellStyle name="Normal 4 4 3 3 4 3 2" xfId="12750" xr:uid="{00000000-0005-0000-0000-00000A9D0000}"/>
    <cellStyle name="Normal 4 4 3 3 4 3 2 2" xfId="26184" xr:uid="{00000000-0005-0000-0000-00000B9D0000}"/>
    <cellStyle name="Normal 4 4 3 3 4 3 2 2 2" xfId="53096" xr:uid="{00000000-0005-0000-0000-00000C9D0000}"/>
    <cellStyle name="Normal 4 4 3 3 4 3 2 3" xfId="39662" xr:uid="{00000000-0005-0000-0000-00000D9D0000}"/>
    <cellStyle name="Normal 4 4 3 3 4 3 3" xfId="8272" xr:uid="{00000000-0005-0000-0000-00000E9D0000}"/>
    <cellStyle name="Normal 4 4 3 3 4 3 3 2" xfId="21706" xr:uid="{00000000-0005-0000-0000-00000F9D0000}"/>
    <cellStyle name="Normal 4 4 3 3 4 3 3 2 2" xfId="48618" xr:uid="{00000000-0005-0000-0000-0000109D0000}"/>
    <cellStyle name="Normal 4 4 3 3 4 3 3 3" xfId="35184" xr:uid="{00000000-0005-0000-0000-0000119D0000}"/>
    <cellStyle name="Normal 4 4 3 3 4 3 4" xfId="17227" xr:uid="{00000000-0005-0000-0000-0000129D0000}"/>
    <cellStyle name="Normal 4 4 3 3 4 3 4 2" xfId="44139" xr:uid="{00000000-0005-0000-0000-0000139D0000}"/>
    <cellStyle name="Normal 4 4 3 3 4 3 5" xfId="30705" xr:uid="{00000000-0005-0000-0000-0000149D0000}"/>
    <cellStyle name="Normal 4 4 3 3 4 4" xfId="10513" xr:uid="{00000000-0005-0000-0000-0000159D0000}"/>
    <cellStyle name="Normal 4 4 3 3 4 4 2" xfId="23947" xr:uid="{00000000-0005-0000-0000-0000169D0000}"/>
    <cellStyle name="Normal 4 4 3 3 4 4 2 2" xfId="50859" xr:uid="{00000000-0005-0000-0000-0000179D0000}"/>
    <cellStyle name="Normal 4 4 3 3 4 4 3" xfId="37425" xr:uid="{00000000-0005-0000-0000-0000189D0000}"/>
    <cellStyle name="Normal 4 4 3 3 4 5" xfId="6035" xr:uid="{00000000-0005-0000-0000-0000199D0000}"/>
    <cellStyle name="Normal 4 4 3 3 4 5 2" xfId="19469" xr:uid="{00000000-0005-0000-0000-00001A9D0000}"/>
    <cellStyle name="Normal 4 4 3 3 4 5 2 2" xfId="46381" xr:uid="{00000000-0005-0000-0000-00001B9D0000}"/>
    <cellStyle name="Normal 4 4 3 3 4 5 3" xfId="32947" xr:uid="{00000000-0005-0000-0000-00001C9D0000}"/>
    <cellStyle name="Normal 4 4 3 3 4 6" xfId="14990" xr:uid="{00000000-0005-0000-0000-00001D9D0000}"/>
    <cellStyle name="Normal 4 4 3 3 4 6 2" xfId="41902" xr:uid="{00000000-0005-0000-0000-00001E9D0000}"/>
    <cellStyle name="Normal 4 4 3 3 4 7" xfId="28468" xr:uid="{00000000-0005-0000-0000-00001F9D0000}"/>
    <cellStyle name="Normal 4 4 3 3 5" xfId="2004" xr:uid="{00000000-0005-0000-0000-0000209D0000}"/>
    <cellStyle name="Normal 4 4 3 3 5 2" xfId="4241" xr:uid="{00000000-0005-0000-0000-0000219D0000}"/>
    <cellStyle name="Normal 4 4 3 3 5 2 2" xfId="13198" xr:uid="{00000000-0005-0000-0000-0000229D0000}"/>
    <cellStyle name="Normal 4 4 3 3 5 2 2 2" xfId="26632" xr:uid="{00000000-0005-0000-0000-0000239D0000}"/>
    <cellStyle name="Normal 4 4 3 3 5 2 2 2 2" xfId="53544" xr:uid="{00000000-0005-0000-0000-0000249D0000}"/>
    <cellStyle name="Normal 4 4 3 3 5 2 2 3" xfId="40110" xr:uid="{00000000-0005-0000-0000-0000259D0000}"/>
    <cellStyle name="Normal 4 4 3 3 5 2 3" xfId="8720" xr:uid="{00000000-0005-0000-0000-0000269D0000}"/>
    <cellStyle name="Normal 4 4 3 3 5 2 3 2" xfId="22154" xr:uid="{00000000-0005-0000-0000-0000279D0000}"/>
    <cellStyle name="Normal 4 4 3 3 5 2 3 2 2" xfId="49066" xr:uid="{00000000-0005-0000-0000-0000289D0000}"/>
    <cellStyle name="Normal 4 4 3 3 5 2 3 3" xfId="35632" xr:uid="{00000000-0005-0000-0000-0000299D0000}"/>
    <cellStyle name="Normal 4 4 3 3 5 2 4" xfId="17675" xr:uid="{00000000-0005-0000-0000-00002A9D0000}"/>
    <cellStyle name="Normal 4 4 3 3 5 2 4 2" xfId="44587" xr:uid="{00000000-0005-0000-0000-00002B9D0000}"/>
    <cellStyle name="Normal 4 4 3 3 5 2 5" xfId="31153" xr:uid="{00000000-0005-0000-0000-00002C9D0000}"/>
    <cellStyle name="Normal 4 4 3 3 5 3" xfId="10961" xr:uid="{00000000-0005-0000-0000-00002D9D0000}"/>
    <cellStyle name="Normal 4 4 3 3 5 3 2" xfId="24395" xr:uid="{00000000-0005-0000-0000-00002E9D0000}"/>
    <cellStyle name="Normal 4 4 3 3 5 3 2 2" xfId="51307" xr:uid="{00000000-0005-0000-0000-00002F9D0000}"/>
    <cellStyle name="Normal 4 4 3 3 5 3 3" xfId="37873" xr:uid="{00000000-0005-0000-0000-0000309D0000}"/>
    <cellStyle name="Normal 4 4 3 3 5 4" xfId="6483" xr:uid="{00000000-0005-0000-0000-0000319D0000}"/>
    <cellStyle name="Normal 4 4 3 3 5 4 2" xfId="19917" xr:uid="{00000000-0005-0000-0000-0000329D0000}"/>
    <cellStyle name="Normal 4 4 3 3 5 4 2 2" xfId="46829" xr:uid="{00000000-0005-0000-0000-0000339D0000}"/>
    <cellStyle name="Normal 4 4 3 3 5 4 3" xfId="33395" xr:uid="{00000000-0005-0000-0000-0000349D0000}"/>
    <cellStyle name="Normal 4 4 3 3 5 5" xfId="15438" xr:uid="{00000000-0005-0000-0000-0000359D0000}"/>
    <cellStyle name="Normal 4 4 3 3 5 5 2" xfId="42350" xr:uid="{00000000-0005-0000-0000-0000369D0000}"/>
    <cellStyle name="Normal 4 4 3 3 5 6" xfId="28916" xr:uid="{00000000-0005-0000-0000-0000379D0000}"/>
    <cellStyle name="Normal 4 4 3 3 6" xfId="3123" xr:uid="{00000000-0005-0000-0000-0000389D0000}"/>
    <cellStyle name="Normal 4 4 3 3 6 2" xfId="12080" xr:uid="{00000000-0005-0000-0000-0000399D0000}"/>
    <cellStyle name="Normal 4 4 3 3 6 2 2" xfId="25514" xr:uid="{00000000-0005-0000-0000-00003A9D0000}"/>
    <cellStyle name="Normal 4 4 3 3 6 2 2 2" xfId="52426" xr:uid="{00000000-0005-0000-0000-00003B9D0000}"/>
    <cellStyle name="Normal 4 4 3 3 6 2 3" xfId="38992" xr:uid="{00000000-0005-0000-0000-00003C9D0000}"/>
    <cellStyle name="Normal 4 4 3 3 6 3" xfId="7602" xr:uid="{00000000-0005-0000-0000-00003D9D0000}"/>
    <cellStyle name="Normal 4 4 3 3 6 3 2" xfId="21036" xr:uid="{00000000-0005-0000-0000-00003E9D0000}"/>
    <cellStyle name="Normal 4 4 3 3 6 3 2 2" xfId="47948" xr:uid="{00000000-0005-0000-0000-00003F9D0000}"/>
    <cellStyle name="Normal 4 4 3 3 6 3 3" xfId="34514" xr:uid="{00000000-0005-0000-0000-0000409D0000}"/>
    <cellStyle name="Normal 4 4 3 3 6 4" xfId="16557" xr:uid="{00000000-0005-0000-0000-0000419D0000}"/>
    <cellStyle name="Normal 4 4 3 3 6 4 2" xfId="43469" xr:uid="{00000000-0005-0000-0000-0000429D0000}"/>
    <cellStyle name="Normal 4 4 3 3 6 5" xfId="30035" xr:uid="{00000000-0005-0000-0000-0000439D0000}"/>
    <cellStyle name="Normal 4 4 3 3 7" xfId="9843" xr:uid="{00000000-0005-0000-0000-0000449D0000}"/>
    <cellStyle name="Normal 4 4 3 3 7 2" xfId="23277" xr:uid="{00000000-0005-0000-0000-0000459D0000}"/>
    <cellStyle name="Normal 4 4 3 3 7 2 2" xfId="50189" xr:uid="{00000000-0005-0000-0000-0000469D0000}"/>
    <cellStyle name="Normal 4 4 3 3 7 3" xfId="36755" xr:uid="{00000000-0005-0000-0000-0000479D0000}"/>
    <cellStyle name="Normal 4 4 3 3 8" xfId="5365" xr:uid="{00000000-0005-0000-0000-0000489D0000}"/>
    <cellStyle name="Normal 4 4 3 3 8 2" xfId="18799" xr:uid="{00000000-0005-0000-0000-0000499D0000}"/>
    <cellStyle name="Normal 4 4 3 3 8 2 2" xfId="45711" xr:uid="{00000000-0005-0000-0000-00004A9D0000}"/>
    <cellStyle name="Normal 4 4 3 3 8 3" xfId="32277" xr:uid="{00000000-0005-0000-0000-00004B9D0000}"/>
    <cellStyle name="Normal 4 4 3 3 9" xfId="14320" xr:uid="{00000000-0005-0000-0000-00004C9D0000}"/>
    <cellStyle name="Normal 4 4 3 3 9 2" xfId="41232" xr:uid="{00000000-0005-0000-0000-00004D9D0000}"/>
    <cellStyle name="Normal 4 4 3 4" xfId="768" xr:uid="{00000000-0005-0000-0000-00004E9D0000}"/>
    <cellStyle name="Normal 4 4 3 4 10" xfId="27726" xr:uid="{00000000-0005-0000-0000-00004F9D0000}"/>
    <cellStyle name="Normal 4 4 3 4 2" xfId="1036" xr:uid="{00000000-0005-0000-0000-0000509D0000}"/>
    <cellStyle name="Normal 4 4 3 4 2 2" xfId="1707" xr:uid="{00000000-0005-0000-0000-0000519D0000}"/>
    <cellStyle name="Normal 4 4 3 4 2 2 2" xfId="2825" xr:uid="{00000000-0005-0000-0000-0000529D0000}"/>
    <cellStyle name="Normal 4 4 3 4 2 2 2 2" xfId="5062" xr:uid="{00000000-0005-0000-0000-0000539D0000}"/>
    <cellStyle name="Normal 4 4 3 4 2 2 2 2 2" xfId="14019" xr:uid="{00000000-0005-0000-0000-0000549D0000}"/>
    <cellStyle name="Normal 4 4 3 4 2 2 2 2 2 2" xfId="27453" xr:uid="{00000000-0005-0000-0000-0000559D0000}"/>
    <cellStyle name="Normal 4 4 3 4 2 2 2 2 2 2 2" xfId="54365" xr:uid="{00000000-0005-0000-0000-0000569D0000}"/>
    <cellStyle name="Normal 4 4 3 4 2 2 2 2 2 3" xfId="40931" xr:uid="{00000000-0005-0000-0000-0000579D0000}"/>
    <cellStyle name="Normal 4 4 3 4 2 2 2 2 3" xfId="9541" xr:uid="{00000000-0005-0000-0000-0000589D0000}"/>
    <cellStyle name="Normal 4 4 3 4 2 2 2 2 3 2" xfId="22975" xr:uid="{00000000-0005-0000-0000-0000599D0000}"/>
    <cellStyle name="Normal 4 4 3 4 2 2 2 2 3 2 2" xfId="49887" xr:uid="{00000000-0005-0000-0000-00005A9D0000}"/>
    <cellStyle name="Normal 4 4 3 4 2 2 2 2 3 3" xfId="36453" xr:uid="{00000000-0005-0000-0000-00005B9D0000}"/>
    <cellStyle name="Normal 4 4 3 4 2 2 2 2 4" xfId="18496" xr:uid="{00000000-0005-0000-0000-00005C9D0000}"/>
    <cellStyle name="Normal 4 4 3 4 2 2 2 2 4 2" xfId="45408" xr:uid="{00000000-0005-0000-0000-00005D9D0000}"/>
    <cellStyle name="Normal 4 4 3 4 2 2 2 2 5" xfId="31974" xr:uid="{00000000-0005-0000-0000-00005E9D0000}"/>
    <cellStyle name="Normal 4 4 3 4 2 2 2 3" xfId="11782" xr:uid="{00000000-0005-0000-0000-00005F9D0000}"/>
    <cellStyle name="Normal 4 4 3 4 2 2 2 3 2" xfId="25216" xr:uid="{00000000-0005-0000-0000-0000609D0000}"/>
    <cellStyle name="Normal 4 4 3 4 2 2 2 3 2 2" xfId="52128" xr:uid="{00000000-0005-0000-0000-0000619D0000}"/>
    <cellStyle name="Normal 4 4 3 4 2 2 2 3 3" xfId="38694" xr:uid="{00000000-0005-0000-0000-0000629D0000}"/>
    <cellStyle name="Normal 4 4 3 4 2 2 2 4" xfId="7304" xr:uid="{00000000-0005-0000-0000-0000639D0000}"/>
    <cellStyle name="Normal 4 4 3 4 2 2 2 4 2" xfId="20738" xr:uid="{00000000-0005-0000-0000-0000649D0000}"/>
    <cellStyle name="Normal 4 4 3 4 2 2 2 4 2 2" xfId="47650" xr:uid="{00000000-0005-0000-0000-0000659D0000}"/>
    <cellStyle name="Normal 4 4 3 4 2 2 2 4 3" xfId="34216" xr:uid="{00000000-0005-0000-0000-0000669D0000}"/>
    <cellStyle name="Normal 4 4 3 4 2 2 2 5" xfId="16259" xr:uid="{00000000-0005-0000-0000-0000679D0000}"/>
    <cellStyle name="Normal 4 4 3 4 2 2 2 5 2" xfId="43171" xr:uid="{00000000-0005-0000-0000-0000689D0000}"/>
    <cellStyle name="Normal 4 4 3 4 2 2 2 6" xfId="29737" xr:uid="{00000000-0005-0000-0000-0000699D0000}"/>
    <cellStyle name="Normal 4 4 3 4 2 2 3" xfId="3944" xr:uid="{00000000-0005-0000-0000-00006A9D0000}"/>
    <cellStyle name="Normal 4 4 3 4 2 2 3 2" xfId="12901" xr:uid="{00000000-0005-0000-0000-00006B9D0000}"/>
    <cellStyle name="Normal 4 4 3 4 2 2 3 2 2" xfId="26335" xr:uid="{00000000-0005-0000-0000-00006C9D0000}"/>
    <cellStyle name="Normal 4 4 3 4 2 2 3 2 2 2" xfId="53247" xr:uid="{00000000-0005-0000-0000-00006D9D0000}"/>
    <cellStyle name="Normal 4 4 3 4 2 2 3 2 3" xfId="39813" xr:uid="{00000000-0005-0000-0000-00006E9D0000}"/>
    <cellStyle name="Normal 4 4 3 4 2 2 3 3" xfId="8423" xr:uid="{00000000-0005-0000-0000-00006F9D0000}"/>
    <cellStyle name="Normal 4 4 3 4 2 2 3 3 2" xfId="21857" xr:uid="{00000000-0005-0000-0000-0000709D0000}"/>
    <cellStyle name="Normal 4 4 3 4 2 2 3 3 2 2" xfId="48769" xr:uid="{00000000-0005-0000-0000-0000719D0000}"/>
    <cellStyle name="Normal 4 4 3 4 2 2 3 3 3" xfId="35335" xr:uid="{00000000-0005-0000-0000-0000729D0000}"/>
    <cellStyle name="Normal 4 4 3 4 2 2 3 4" xfId="17378" xr:uid="{00000000-0005-0000-0000-0000739D0000}"/>
    <cellStyle name="Normal 4 4 3 4 2 2 3 4 2" xfId="44290" xr:uid="{00000000-0005-0000-0000-0000749D0000}"/>
    <cellStyle name="Normal 4 4 3 4 2 2 3 5" xfId="30856" xr:uid="{00000000-0005-0000-0000-0000759D0000}"/>
    <cellStyle name="Normal 4 4 3 4 2 2 4" xfId="10664" xr:uid="{00000000-0005-0000-0000-0000769D0000}"/>
    <cellStyle name="Normal 4 4 3 4 2 2 4 2" xfId="24098" xr:uid="{00000000-0005-0000-0000-0000779D0000}"/>
    <cellStyle name="Normal 4 4 3 4 2 2 4 2 2" xfId="51010" xr:uid="{00000000-0005-0000-0000-0000789D0000}"/>
    <cellStyle name="Normal 4 4 3 4 2 2 4 3" xfId="37576" xr:uid="{00000000-0005-0000-0000-0000799D0000}"/>
    <cellStyle name="Normal 4 4 3 4 2 2 5" xfId="6186" xr:uid="{00000000-0005-0000-0000-00007A9D0000}"/>
    <cellStyle name="Normal 4 4 3 4 2 2 5 2" xfId="19620" xr:uid="{00000000-0005-0000-0000-00007B9D0000}"/>
    <cellStyle name="Normal 4 4 3 4 2 2 5 2 2" xfId="46532" xr:uid="{00000000-0005-0000-0000-00007C9D0000}"/>
    <cellStyle name="Normal 4 4 3 4 2 2 5 3" xfId="33098" xr:uid="{00000000-0005-0000-0000-00007D9D0000}"/>
    <cellStyle name="Normal 4 4 3 4 2 2 6" xfId="15141" xr:uid="{00000000-0005-0000-0000-00007E9D0000}"/>
    <cellStyle name="Normal 4 4 3 4 2 2 6 2" xfId="42053" xr:uid="{00000000-0005-0000-0000-00007F9D0000}"/>
    <cellStyle name="Normal 4 4 3 4 2 2 7" xfId="28619" xr:uid="{00000000-0005-0000-0000-0000809D0000}"/>
    <cellStyle name="Normal 4 4 3 4 2 3" xfId="2155" xr:uid="{00000000-0005-0000-0000-0000819D0000}"/>
    <cellStyle name="Normal 4 4 3 4 2 3 2" xfId="4392" xr:uid="{00000000-0005-0000-0000-0000829D0000}"/>
    <cellStyle name="Normal 4 4 3 4 2 3 2 2" xfId="13349" xr:uid="{00000000-0005-0000-0000-0000839D0000}"/>
    <cellStyle name="Normal 4 4 3 4 2 3 2 2 2" xfId="26783" xr:uid="{00000000-0005-0000-0000-0000849D0000}"/>
    <cellStyle name="Normal 4 4 3 4 2 3 2 2 2 2" xfId="53695" xr:uid="{00000000-0005-0000-0000-0000859D0000}"/>
    <cellStyle name="Normal 4 4 3 4 2 3 2 2 3" xfId="40261" xr:uid="{00000000-0005-0000-0000-0000869D0000}"/>
    <cellStyle name="Normal 4 4 3 4 2 3 2 3" xfId="8871" xr:uid="{00000000-0005-0000-0000-0000879D0000}"/>
    <cellStyle name="Normal 4 4 3 4 2 3 2 3 2" xfId="22305" xr:uid="{00000000-0005-0000-0000-0000889D0000}"/>
    <cellStyle name="Normal 4 4 3 4 2 3 2 3 2 2" xfId="49217" xr:uid="{00000000-0005-0000-0000-0000899D0000}"/>
    <cellStyle name="Normal 4 4 3 4 2 3 2 3 3" xfId="35783" xr:uid="{00000000-0005-0000-0000-00008A9D0000}"/>
    <cellStyle name="Normal 4 4 3 4 2 3 2 4" xfId="17826" xr:uid="{00000000-0005-0000-0000-00008B9D0000}"/>
    <cellStyle name="Normal 4 4 3 4 2 3 2 4 2" xfId="44738" xr:uid="{00000000-0005-0000-0000-00008C9D0000}"/>
    <cellStyle name="Normal 4 4 3 4 2 3 2 5" xfId="31304" xr:uid="{00000000-0005-0000-0000-00008D9D0000}"/>
    <cellStyle name="Normal 4 4 3 4 2 3 3" xfId="11112" xr:uid="{00000000-0005-0000-0000-00008E9D0000}"/>
    <cellStyle name="Normal 4 4 3 4 2 3 3 2" xfId="24546" xr:uid="{00000000-0005-0000-0000-00008F9D0000}"/>
    <cellStyle name="Normal 4 4 3 4 2 3 3 2 2" xfId="51458" xr:uid="{00000000-0005-0000-0000-0000909D0000}"/>
    <cellStyle name="Normal 4 4 3 4 2 3 3 3" xfId="38024" xr:uid="{00000000-0005-0000-0000-0000919D0000}"/>
    <cellStyle name="Normal 4 4 3 4 2 3 4" xfId="6634" xr:uid="{00000000-0005-0000-0000-0000929D0000}"/>
    <cellStyle name="Normal 4 4 3 4 2 3 4 2" xfId="20068" xr:uid="{00000000-0005-0000-0000-0000939D0000}"/>
    <cellStyle name="Normal 4 4 3 4 2 3 4 2 2" xfId="46980" xr:uid="{00000000-0005-0000-0000-0000949D0000}"/>
    <cellStyle name="Normal 4 4 3 4 2 3 4 3" xfId="33546" xr:uid="{00000000-0005-0000-0000-0000959D0000}"/>
    <cellStyle name="Normal 4 4 3 4 2 3 5" xfId="15589" xr:uid="{00000000-0005-0000-0000-0000969D0000}"/>
    <cellStyle name="Normal 4 4 3 4 2 3 5 2" xfId="42501" xr:uid="{00000000-0005-0000-0000-0000979D0000}"/>
    <cellStyle name="Normal 4 4 3 4 2 3 6" xfId="29067" xr:uid="{00000000-0005-0000-0000-0000989D0000}"/>
    <cellStyle name="Normal 4 4 3 4 2 4" xfId="3274" xr:uid="{00000000-0005-0000-0000-0000999D0000}"/>
    <cellStyle name="Normal 4 4 3 4 2 4 2" xfId="12231" xr:uid="{00000000-0005-0000-0000-00009A9D0000}"/>
    <cellStyle name="Normal 4 4 3 4 2 4 2 2" xfId="25665" xr:uid="{00000000-0005-0000-0000-00009B9D0000}"/>
    <cellStyle name="Normal 4 4 3 4 2 4 2 2 2" xfId="52577" xr:uid="{00000000-0005-0000-0000-00009C9D0000}"/>
    <cellStyle name="Normal 4 4 3 4 2 4 2 3" xfId="39143" xr:uid="{00000000-0005-0000-0000-00009D9D0000}"/>
    <cellStyle name="Normal 4 4 3 4 2 4 3" xfId="7753" xr:uid="{00000000-0005-0000-0000-00009E9D0000}"/>
    <cellStyle name="Normal 4 4 3 4 2 4 3 2" xfId="21187" xr:uid="{00000000-0005-0000-0000-00009F9D0000}"/>
    <cellStyle name="Normal 4 4 3 4 2 4 3 2 2" xfId="48099" xr:uid="{00000000-0005-0000-0000-0000A09D0000}"/>
    <cellStyle name="Normal 4 4 3 4 2 4 3 3" xfId="34665" xr:uid="{00000000-0005-0000-0000-0000A19D0000}"/>
    <cellStyle name="Normal 4 4 3 4 2 4 4" xfId="16708" xr:uid="{00000000-0005-0000-0000-0000A29D0000}"/>
    <cellStyle name="Normal 4 4 3 4 2 4 4 2" xfId="43620" xr:uid="{00000000-0005-0000-0000-0000A39D0000}"/>
    <cellStyle name="Normal 4 4 3 4 2 4 5" xfId="30186" xr:uid="{00000000-0005-0000-0000-0000A49D0000}"/>
    <cellStyle name="Normal 4 4 3 4 2 5" xfId="9994" xr:uid="{00000000-0005-0000-0000-0000A59D0000}"/>
    <cellStyle name="Normal 4 4 3 4 2 5 2" xfId="23428" xr:uid="{00000000-0005-0000-0000-0000A69D0000}"/>
    <cellStyle name="Normal 4 4 3 4 2 5 2 2" xfId="50340" xr:uid="{00000000-0005-0000-0000-0000A79D0000}"/>
    <cellStyle name="Normal 4 4 3 4 2 5 3" xfId="36906" xr:uid="{00000000-0005-0000-0000-0000A89D0000}"/>
    <cellStyle name="Normal 4 4 3 4 2 6" xfId="5516" xr:uid="{00000000-0005-0000-0000-0000A99D0000}"/>
    <cellStyle name="Normal 4 4 3 4 2 6 2" xfId="18950" xr:uid="{00000000-0005-0000-0000-0000AA9D0000}"/>
    <cellStyle name="Normal 4 4 3 4 2 6 2 2" xfId="45862" xr:uid="{00000000-0005-0000-0000-0000AB9D0000}"/>
    <cellStyle name="Normal 4 4 3 4 2 6 3" xfId="32428" xr:uid="{00000000-0005-0000-0000-0000AC9D0000}"/>
    <cellStyle name="Normal 4 4 3 4 2 7" xfId="14471" xr:uid="{00000000-0005-0000-0000-0000AD9D0000}"/>
    <cellStyle name="Normal 4 4 3 4 2 7 2" xfId="41383" xr:uid="{00000000-0005-0000-0000-0000AE9D0000}"/>
    <cellStyle name="Normal 4 4 3 4 2 8" xfId="27949" xr:uid="{00000000-0005-0000-0000-0000AF9D0000}"/>
    <cellStyle name="Normal 4 4 3 4 3" xfId="1261" xr:uid="{00000000-0005-0000-0000-0000B09D0000}"/>
    <cellStyle name="Normal 4 4 3 4 3 2" xfId="2379" xr:uid="{00000000-0005-0000-0000-0000B19D0000}"/>
    <cellStyle name="Normal 4 4 3 4 3 2 2" xfId="4616" xr:uid="{00000000-0005-0000-0000-0000B29D0000}"/>
    <cellStyle name="Normal 4 4 3 4 3 2 2 2" xfId="13573" xr:uid="{00000000-0005-0000-0000-0000B39D0000}"/>
    <cellStyle name="Normal 4 4 3 4 3 2 2 2 2" xfId="27007" xr:uid="{00000000-0005-0000-0000-0000B49D0000}"/>
    <cellStyle name="Normal 4 4 3 4 3 2 2 2 2 2" xfId="53919" xr:uid="{00000000-0005-0000-0000-0000B59D0000}"/>
    <cellStyle name="Normal 4 4 3 4 3 2 2 2 3" xfId="40485" xr:uid="{00000000-0005-0000-0000-0000B69D0000}"/>
    <cellStyle name="Normal 4 4 3 4 3 2 2 3" xfId="9095" xr:uid="{00000000-0005-0000-0000-0000B79D0000}"/>
    <cellStyle name="Normal 4 4 3 4 3 2 2 3 2" xfId="22529" xr:uid="{00000000-0005-0000-0000-0000B89D0000}"/>
    <cellStyle name="Normal 4 4 3 4 3 2 2 3 2 2" xfId="49441" xr:uid="{00000000-0005-0000-0000-0000B99D0000}"/>
    <cellStyle name="Normal 4 4 3 4 3 2 2 3 3" xfId="36007" xr:uid="{00000000-0005-0000-0000-0000BA9D0000}"/>
    <cellStyle name="Normal 4 4 3 4 3 2 2 4" xfId="18050" xr:uid="{00000000-0005-0000-0000-0000BB9D0000}"/>
    <cellStyle name="Normal 4 4 3 4 3 2 2 4 2" xfId="44962" xr:uid="{00000000-0005-0000-0000-0000BC9D0000}"/>
    <cellStyle name="Normal 4 4 3 4 3 2 2 5" xfId="31528" xr:uid="{00000000-0005-0000-0000-0000BD9D0000}"/>
    <cellStyle name="Normal 4 4 3 4 3 2 3" xfId="11336" xr:uid="{00000000-0005-0000-0000-0000BE9D0000}"/>
    <cellStyle name="Normal 4 4 3 4 3 2 3 2" xfId="24770" xr:uid="{00000000-0005-0000-0000-0000BF9D0000}"/>
    <cellStyle name="Normal 4 4 3 4 3 2 3 2 2" xfId="51682" xr:uid="{00000000-0005-0000-0000-0000C09D0000}"/>
    <cellStyle name="Normal 4 4 3 4 3 2 3 3" xfId="38248" xr:uid="{00000000-0005-0000-0000-0000C19D0000}"/>
    <cellStyle name="Normal 4 4 3 4 3 2 4" xfId="6858" xr:uid="{00000000-0005-0000-0000-0000C29D0000}"/>
    <cellStyle name="Normal 4 4 3 4 3 2 4 2" xfId="20292" xr:uid="{00000000-0005-0000-0000-0000C39D0000}"/>
    <cellStyle name="Normal 4 4 3 4 3 2 4 2 2" xfId="47204" xr:uid="{00000000-0005-0000-0000-0000C49D0000}"/>
    <cellStyle name="Normal 4 4 3 4 3 2 4 3" xfId="33770" xr:uid="{00000000-0005-0000-0000-0000C59D0000}"/>
    <cellStyle name="Normal 4 4 3 4 3 2 5" xfId="15813" xr:uid="{00000000-0005-0000-0000-0000C69D0000}"/>
    <cellStyle name="Normal 4 4 3 4 3 2 5 2" xfId="42725" xr:uid="{00000000-0005-0000-0000-0000C79D0000}"/>
    <cellStyle name="Normal 4 4 3 4 3 2 6" xfId="29291" xr:uid="{00000000-0005-0000-0000-0000C89D0000}"/>
    <cellStyle name="Normal 4 4 3 4 3 3" xfId="3498" xr:uid="{00000000-0005-0000-0000-0000C99D0000}"/>
    <cellStyle name="Normal 4 4 3 4 3 3 2" xfId="12455" xr:uid="{00000000-0005-0000-0000-0000CA9D0000}"/>
    <cellStyle name="Normal 4 4 3 4 3 3 2 2" xfId="25889" xr:uid="{00000000-0005-0000-0000-0000CB9D0000}"/>
    <cellStyle name="Normal 4 4 3 4 3 3 2 2 2" xfId="52801" xr:uid="{00000000-0005-0000-0000-0000CC9D0000}"/>
    <cellStyle name="Normal 4 4 3 4 3 3 2 3" xfId="39367" xr:uid="{00000000-0005-0000-0000-0000CD9D0000}"/>
    <cellStyle name="Normal 4 4 3 4 3 3 3" xfId="7977" xr:uid="{00000000-0005-0000-0000-0000CE9D0000}"/>
    <cellStyle name="Normal 4 4 3 4 3 3 3 2" xfId="21411" xr:uid="{00000000-0005-0000-0000-0000CF9D0000}"/>
    <cellStyle name="Normal 4 4 3 4 3 3 3 2 2" xfId="48323" xr:uid="{00000000-0005-0000-0000-0000D09D0000}"/>
    <cellStyle name="Normal 4 4 3 4 3 3 3 3" xfId="34889" xr:uid="{00000000-0005-0000-0000-0000D19D0000}"/>
    <cellStyle name="Normal 4 4 3 4 3 3 4" xfId="16932" xr:uid="{00000000-0005-0000-0000-0000D29D0000}"/>
    <cellStyle name="Normal 4 4 3 4 3 3 4 2" xfId="43844" xr:uid="{00000000-0005-0000-0000-0000D39D0000}"/>
    <cellStyle name="Normal 4 4 3 4 3 3 5" xfId="30410" xr:uid="{00000000-0005-0000-0000-0000D49D0000}"/>
    <cellStyle name="Normal 4 4 3 4 3 4" xfId="10218" xr:uid="{00000000-0005-0000-0000-0000D59D0000}"/>
    <cellStyle name="Normal 4 4 3 4 3 4 2" xfId="23652" xr:uid="{00000000-0005-0000-0000-0000D69D0000}"/>
    <cellStyle name="Normal 4 4 3 4 3 4 2 2" xfId="50564" xr:uid="{00000000-0005-0000-0000-0000D79D0000}"/>
    <cellStyle name="Normal 4 4 3 4 3 4 3" xfId="37130" xr:uid="{00000000-0005-0000-0000-0000D89D0000}"/>
    <cellStyle name="Normal 4 4 3 4 3 5" xfId="5740" xr:uid="{00000000-0005-0000-0000-0000D99D0000}"/>
    <cellStyle name="Normal 4 4 3 4 3 5 2" xfId="19174" xr:uid="{00000000-0005-0000-0000-0000DA9D0000}"/>
    <cellStyle name="Normal 4 4 3 4 3 5 2 2" xfId="46086" xr:uid="{00000000-0005-0000-0000-0000DB9D0000}"/>
    <cellStyle name="Normal 4 4 3 4 3 5 3" xfId="32652" xr:uid="{00000000-0005-0000-0000-0000DC9D0000}"/>
    <cellStyle name="Normal 4 4 3 4 3 6" xfId="14695" xr:uid="{00000000-0005-0000-0000-0000DD9D0000}"/>
    <cellStyle name="Normal 4 4 3 4 3 6 2" xfId="41607" xr:uid="{00000000-0005-0000-0000-0000DE9D0000}"/>
    <cellStyle name="Normal 4 4 3 4 3 7" xfId="28173" xr:uid="{00000000-0005-0000-0000-0000DF9D0000}"/>
    <cellStyle name="Normal 4 4 3 4 4" xfId="1484" xr:uid="{00000000-0005-0000-0000-0000E09D0000}"/>
    <cellStyle name="Normal 4 4 3 4 4 2" xfId="2602" xr:uid="{00000000-0005-0000-0000-0000E19D0000}"/>
    <cellStyle name="Normal 4 4 3 4 4 2 2" xfId="4839" xr:uid="{00000000-0005-0000-0000-0000E29D0000}"/>
    <cellStyle name="Normal 4 4 3 4 4 2 2 2" xfId="13796" xr:uid="{00000000-0005-0000-0000-0000E39D0000}"/>
    <cellStyle name="Normal 4 4 3 4 4 2 2 2 2" xfId="27230" xr:uid="{00000000-0005-0000-0000-0000E49D0000}"/>
    <cellStyle name="Normal 4 4 3 4 4 2 2 2 2 2" xfId="54142" xr:uid="{00000000-0005-0000-0000-0000E59D0000}"/>
    <cellStyle name="Normal 4 4 3 4 4 2 2 2 3" xfId="40708" xr:uid="{00000000-0005-0000-0000-0000E69D0000}"/>
    <cellStyle name="Normal 4 4 3 4 4 2 2 3" xfId="9318" xr:uid="{00000000-0005-0000-0000-0000E79D0000}"/>
    <cellStyle name="Normal 4 4 3 4 4 2 2 3 2" xfId="22752" xr:uid="{00000000-0005-0000-0000-0000E89D0000}"/>
    <cellStyle name="Normal 4 4 3 4 4 2 2 3 2 2" xfId="49664" xr:uid="{00000000-0005-0000-0000-0000E99D0000}"/>
    <cellStyle name="Normal 4 4 3 4 4 2 2 3 3" xfId="36230" xr:uid="{00000000-0005-0000-0000-0000EA9D0000}"/>
    <cellStyle name="Normal 4 4 3 4 4 2 2 4" xfId="18273" xr:uid="{00000000-0005-0000-0000-0000EB9D0000}"/>
    <cellStyle name="Normal 4 4 3 4 4 2 2 4 2" xfId="45185" xr:uid="{00000000-0005-0000-0000-0000EC9D0000}"/>
    <cellStyle name="Normal 4 4 3 4 4 2 2 5" xfId="31751" xr:uid="{00000000-0005-0000-0000-0000ED9D0000}"/>
    <cellStyle name="Normal 4 4 3 4 4 2 3" xfId="11559" xr:uid="{00000000-0005-0000-0000-0000EE9D0000}"/>
    <cellStyle name="Normal 4 4 3 4 4 2 3 2" xfId="24993" xr:uid="{00000000-0005-0000-0000-0000EF9D0000}"/>
    <cellStyle name="Normal 4 4 3 4 4 2 3 2 2" xfId="51905" xr:uid="{00000000-0005-0000-0000-0000F09D0000}"/>
    <cellStyle name="Normal 4 4 3 4 4 2 3 3" xfId="38471" xr:uid="{00000000-0005-0000-0000-0000F19D0000}"/>
    <cellStyle name="Normal 4 4 3 4 4 2 4" xfId="7081" xr:uid="{00000000-0005-0000-0000-0000F29D0000}"/>
    <cellStyle name="Normal 4 4 3 4 4 2 4 2" xfId="20515" xr:uid="{00000000-0005-0000-0000-0000F39D0000}"/>
    <cellStyle name="Normal 4 4 3 4 4 2 4 2 2" xfId="47427" xr:uid="{00000000-0005-0000-0000-0000F49D0000}"/>
    <cellStyle name="Normal 4 4 3 4 4 2 4 3" xfId="33993" xr:uid="{00000000-0005-0000-0000-0000F59D0000}"/>
    <cellStyle name="Normal 4 4 3 4 4 2 5" xfId="16036" xr:uid="{00000000-0005-0000-0000-0000F69D0000}"/>
    <cellStyle name="Normal 4 4 3 4 4 2 5 2" xfId="42948" xr:uid="{00000000-0005-0000-0000-0000F79D0000}"/>
    <cellStyle name="Normal 4 4 3 4 4 2 6" xfId="29514" xr:uid="{00000000-0005-0000-0000-0000F89D0000}"/>
    <cellStyle name="Normal 4 4 3 4 4 3" xfId="3721" xr:uid="{00000000-0005-0000-0000-0000F99D0000}"/>
    <cellStyle name="Normal 4 4 3 4 4 3 2" xfId="12678" xr:uid="{00000000-0005-0000-0000-0000FA9D0000}"/>
    <cellStyle name="Normal 4 4 3 4 4 3 2 2" xfId="26112" xr:uid="{00000000-0005-0000-0000-0000FB9D0000}"/>
    <cellStyle name="Normal 4 4 3 4 4 3 2 2 2" xfId="53024" xr:uid="{00000000-0005-0000-0000-0000FC9D0000}"/>
    <cellStyle name="Normal 4 4 3 4 4 3 2 3" xfId="39590" xr:uid="{00000000-0005-0000-0000-0000FD9D0000}"/>
    <cellStyle name="Normal 4 4 3 4 4 3 3" xfId="8200" xr:uid="{00000000-0005-0000-0000-0000FE9D0000}"/>
    <cellStyle name="Normal 4 4 3 4 4 3 3 2" xfId="21634" xr:uid="{00000000-0005-0000-0000-0000FF9D0000}"/>
    <cellStyle name="Normal 4 4 3 4 4 3 3 2 2" xfId="48546" xr:uid="{00000000-0005-0000-0000-0000009E0000}"/>
    <cellStyle name="Normal 4 4 3 4 4 3 3 3" xfId="35112" xr:uid="{00000000-0005-0000-0000-0000019E0000}"/>
    <cellStyle name="Normal 4 4 3 4 4 3 4" xfId="17155" xr:uid="{00000000-0005-0000-0000-0000029E0000}"/>
    <cellStyle name="Normal 4 4 3 4 4 3 4 2" xfId="44067" xr:uid="{00000000-0005-0000-0000-0000039E0000}"/>
    <cellStyle name="Normal 4 4 3 4 4 3 5" xfId="30633" xr:uid="{00000000-0005-0000-0000-0000049E0000}"/>
    <cellStyle name="Normal 4 4 3 4 4 4" xfId="10441" xr:uid="{00000000-0005-0000-0000-0000059E0000}"/>
    <cellStyle name="Normal 4 4 3 4 4 4 2" xfId="23875" xr:uid="{00000000-0005-0000-0000-0000069E0000}"/>
    <cellStyle name="Normal 4 4 3 4 4 4 2 2" xfId="50787" xr:uid="{00000000-0005-0000-0000-0000079E0000}"/>
    <cellStyle name="Normal 4 4 3 4 4 4 3" xfId="37353" xr:uid="{00000000-0005-0000-0000-0000089E0000}"/>
    <cellStyle name="Normal 4 4 3 4 4 5" xfId="5963" xr:uid="{00000000-0005-0000-0000-0000099E0000}"/>
    <cellStyle name="Normal 4 4 3 4 4 5 2" xfId="19397" xr:uid="{00000000-0005-0000-0000-00000A9E0000}"/>
    <cellStyle name="Normal 4 4 3 4 4 5 2 2" xfId="46309" xr:uid="{00000000-0005-0000-0000-00000B9E0000}"/>
    <cellStyle name="Normal 4 4 3 4 4 5 3" xfId="32875" xr:uid="{00000000-0005-0000-0000-00000C9E0000}"/>
    <cellStyle name="Normal 4 4 3 4 4 6" xfId="14918" xr:uid="{00000000-0005-0000-0000-00000D9E0000}"/>
    <cellStyle name="Normal 4 4 3 4 4 6 2" xfId="41830" xr:uid="{00000000-0005-0000-0000-00000E9E0000}"/>
    <cellStyle name="Normal 4 4 3 4 4 7" xfId="28396" xr:uid="{00000000-0005-0000-0000-00000F9E0000}"/>
    <cellStyle name="Normal 4 4 3 4 5" xfId="1932" xr:uid="{00000000-0005-0000-0000-0000109E0000}"/>
    <cellStyle name="Normal 4 4 3 4 5 2" xfId="4169" xr:uid="{00000000-0005-0000-0000-0000119E0000}"/>
    <cellStyle name="Normal 4 4 3 4 5 2 2" xfId="13126" xr:uid="{00000000-0005-0000-0000-0000129E0000}"/>
    <cellStyle name="Normal 4 4 3 4 5 2 2 2" xfId="26560" xr:uid="{00000000-0005-0000-0000-0000139E0000}"/>
    <cellStyle name="Normal 4 4 3 4 5 2 2 2 2" xfId="53472" xr:uid="{00000000-0005-0000-0000-0000149E0000}"/>
    <cellStyle name="Normal 4 4 3 4 5 2 2 3" xfId="40038" xr:uid="{00000000-0005-0000-0000-0000159E0000}"/>
    <cellStyle name="Normal 4 4 3 4 5 2 3" xfId="8648" xr:uid="{00000000-0005-0000-0000-0000169E0000}"/>
    <cellStyle name="Normal 4 4 3 4 5 2 3 2" xfId="22082" xr:uid="{00000000-0005-0000-0000-0000179E0000}"/>
    <cellStyle name="Normal 4 4 3 4 5 2 3 2 2" xfId="48994" xr:uid="{00000000-0005-0000-0000-0000189E0000}"/>
    <cellStyle name="Normal 4 4 3 4 5 2 3 3" xfId="35560" xr:uid="{00000000-0005-0000-0000-0000199E0000}"/>
    <cellStyle name="Normal 4 4 3 4 5 2 4" xfId="17603" xr:uid="{00000000-0005-0000-0000-00001A9E0000}"/>
    <cellStyle name="Normal 4 4 3 4 5 2 4 2" xfId="44515" xr:uid="{00000000-0005-0000-0000-00001B9E0000}"/>
    <cellStyle name="Normal 4 4 3 4 5 2 5" xfId="31081" xr:uid="{00000000-0005-0000-0000-00001C9E0000}"/>
    <cellStyle name="Normal 4 4 3 4 5 3" xfId="10889" xr:uid="{00000000-0005-0000-0000-00001D9E0000}"/>
    <cellStyle name="Normal 4 4 3 4 5 3 2" xfId="24323" xr:uid="{00000000-0005-0000-0000-00001E9E0000}"/>
    <cellStyle name="Normal 4 4 3 4 5 3 2 2" xfId="51235" xr:uid="{00000000-0005-0000-0000-00001F9E0000}"/>
    <cellStyle name="Normal 4 4 3 4 5 3 3" xfId="37801" xr:uid="{00000000-0005-0000-0000-0000209E0000}"/>
    <cellStyle name="Normal 4 4 3 4 5 4" xfId="6411" xr:uid="{00000000-0005-0000-0000-0000219E0000}"/>
    <cellStyle name="Normal 4 4 3 4 5 4 2" xfId="19845" xr:uid="{00000000-0005-0000-0000-0000229E0000}"/>
    <cellStyle name="Normal 4 4 3 4 5 4 2 2" xfId="46757" xr:uid="{00000000-0005-0000-0000-0000239E0000}"/>
    <cellStyle name="Normal 4 4 3 4 5 4 3" xfId="33323" xr:uid="{00000000-0005-0000-0000-0000249E0000}"/>
    <cellStyle name="Normal 4 4 3 4 5 5" xfId="15366" xr:uid="{00000000-0005-0000-0000-0000259E0000}"/>
    <cellStyle name="Normal 4 4 3 4 5 5 2" xfId="42278" xr:uid="{00000000-0005-0000-0000-0000269E0000}"/>
    <cellStyle name="Normal 4 4 3 4 5 6" xfId="28844" xr:uid="{00000000-0005-0000-0000-0000279E0000}"/>
    <cellStyle name="Normal 4 4 3 4 6" xfId="3051" xr:uid="{00000000-0005-0000-0000-0000289E0000}"/>
    <cellStyle name="Normal 4 4 3 4 6 2" xfId="12008" xr:uid="{00000000-0005-0000-0000-0000299E0000}"/>
    <cellStyle name="Normal 4 4 3 4 6 2 2" xfId="25442" xr:uid="{00000000-0005-0000-0000-00002A9E0000}"/>
    <cellStyle name="Normal 4 4 3 4 6 2 2 2" xfId="52354" xr:uid="{00000000-0005-0000-0000-00002B9E0000}"/>
    <cellStyle name="Normal 4 4 3 4 6 2 3" xfId="38920" xr:uid="{00000000-0005-0000-0000-00002C9E0000}"/>
    <cellStyle name="Normal 4 4 3 4 6 3" xfId="7530" xr:uid="{00000000-0005-0000-0000-00002D9E0000}"/>
    <cellStyle name="Normal 4 4 3 4 6 3 2" xfId="20964" xr:uid="{00000000-0005-0000-0000-00002E9E0000}"/>
    <cellStyle name="Normal 4 4 3 4 6 3 2 2" xfId="47876" xr:uid="{00000000-0005-0000-0000-00002F9E0000}"/>
    <cellStyle name="Normal 4 4 3 4 6 3 3" xfId="34442" xr:uid="{00000000-0005-0000-0000-0000309E0000}"/>
    <cellStyle name="Normal 4 4 3 4 6 4" xfId="16485" xr:uid="{00000000-0005-0000-0000-0000319E0000}"/>
    <cellStyle name="Normal 4 4 3 4 6 4 2" xfId="43397" xr:uid="{00000000-0005-0000-0000-0000329E0000}"/>
    <cellStyle name="Normal 4 4 3 4 6 5" xfId="29963" xr:uid="{00000000-0005-0000-0000-0000339E0000}"/>
    <cellStyle name="Normal 4 4 3 4 7" xfId="9771" xr:uid="{00000000-0005-0000-0000-0000349E0000}"/>
    <cellStyle name="Normal 4 4 3 4 7 2" xfId="23205" xr:uid="{00000000-0005-0000-0000-0000359E0000}"/>
    <cellStyle name="Normal 4 4 3 4 7 2 2" xfId="50117" xr:uid="{00000000-0005-0000-0000-0000369E0000}"/>
    <cellStyle name="Normal 4 4 3 4 7 3" xfId="36683" xr:uid="{00000000-0005-0000-0000-0000379E0000}"/>
    <cellStyle name="Normal 4 4 3 4 8" xfId="5293" xr:uid="{00000000-0005-0000-0000-0000389E0000}"/>
    <cellStyle name="Normal 4 4 3 4 8 2" xfId="18727" xr:uid="{00000000-0005-0000-0000-0000399E0000}"/>
    <cellStyle name="Normal 4 4 3 4 8 2 2" xfId="45639" xr:uid="{00000000-0005-0000-0000-00003A9E0000}"/>
    <cellStyle name="Normal 4 4 3 4 8 3" xfId="32205" xr:uid="{00000000-0005-0000-0000-00003B9E0000}"/>
    <cellStyle name="Normal 4 4 3 4 9" xfId="14248" xr:uid="{00000000-0005-0000-0000-00003C9E0000}"/>
    <cellStyle name="Normal 4 4 3 4 9 2" xfId="41160" xr:uid="{00000000-0005-0000-0000-00003D9E0000}"/>
    <cellStyle name="Normal 4 4 3 5" xfId="964" xr:uid="{00000000-0005-0000-0000-00003E9E0000}"/>
    <cellStyle name="Normal 4 4 3 5 2" xfId="1635" xr:uid="{00000000-0005-0000-0000-00003F9E0000}"/>
    <cellStyle name="Normal 4 4 3 5 2 2" xfId="2753" xr:uid="{00000000-0005-0000-0000-0000409E0000}"/>
    <cellStyle name="Normal 4 4 3 5 2 2 2" xfId="4990" xr:uid="{00000000-0005-0000-0000-0000419E0000}"/>
    <cellStyle name="Normal 4 4 3 5 2 2 2 2" xfId="13947" xr:uid="{00000000-0005-0000-0000-0000429E0000}"/>
    <cellStyle name="Normal 4 4 3 5 2 2 2 2 2" xfId="27381" xr:uid="{00000000-0005-0000-0000-0000439E0000}"/>
    <cellStyle name="Normal 4 4 3 5 2 2 2 2 2 2" xfId="54293" xr:uid="{00000000-0005-0000-0000-0000449E0000}"/>
    <cellStyle name="Normal 4 4 3 5 2 2 2 2 3" xfId="40859" xr:uid="{00000000-0005-0000-0000-0000459E0000}"/>
    <cellStyle name="Normal 4 4 3 5 2 2 2 3" xfId="9469" xr:uid="{00000000-0005-0000-0000-0000469E0000}"/>
    <cellStyle name="Normal 4 4 3 5 2 2 2 3 2" xfId="22903" xr:uid="{00000000-0005-0000-0000-0000479E0000}"/>
    <cellStyle name="Normal 4 4 3 5 2 2 2 3 2 2" xfId="49815" xr:uid="{00000000-0005-0000-0000-0000489E0000}"/>
    <cellStyle name="Normal 4 4 3 5 2 2 2 3 3" xfId="36381" xr:uid="{00000000-0005-0000-0000-0000499E0000}"/>
    <cellStyle name="Normal 4 4 3 5 2 2 2 4" xfId="18424" xr:uid="{00000000-0005-0000-0000-00004A9E0000}"/>
    <cellStyle name="Normal 4 4 3 5 2 2 2 4 2" xfId="45336" xr:uid="{00000000-0005-0000-0000-00004B9E0000}"/>
    <cellStyle name="Normal 4 4 3 5 2 2 2 5" xfId="31902" xr:uid="{00000000-0005-0000-0000-00004C9E0000}"/>
    <cellStyle name="Normal 4 4 3 5 2 2 3" xfId="11710" xr:uid="{00000000-0005-0000-0000-00004D9E0000}"/>
    <cellStyle name="Normal 4 4 3 5 2 2 3 2" xfId="25144" xr:uid="{00000000-0005-0000-0000-00004E9E0000}"/>
    <cellStyle name="Normal 4 4 3 5 2 2 3 2 2" xfId="52056" xr:uid="{00000000-0005-0000-0000-00004F9E0000}"/>
    <cellStyle name="Normal 4 4 3 5 2 2 3 3" xfId="38622" xr:uid="{00000000-0005-0000-0000-0000509E0000}"/>
    <cellStyle name="Normal 4 4 3 5 2 2 4" xfId="7232" xr:uid="{00000000-0005-0000-0000-0000519E0000}"/>
    <cellStyle name="Normal 4 4 3 5 2 2 4 2" xfId="20666" xr:uid="{00000000-0005-0000-0000-0000529E0000}"/>
    <cellStyle name="Normal 4 4 3 5 2 2 4 2 2" xfId="47578" xr:uid="{00000000-0005-0000-0000-0000539E0000}"/>
    <cellStyle name="Normal 4 4 3 5 2 2 4 3" xfId="34144" xr:uid="{00000000-0005-0000-0000-0000549E0000}"/>
    <cellStyle name="Normal 4 4 3 5 2 2 5" xfId="16187" xr:uid="{00000000-0005-0000-0000-0000559E0000}"/>
    <cellStyle name="Normal 4 4 3 5 2 2 5 2" xfId="43099" xr:uid="{00000000-0005-0000-0000-0000569E0000}"/>
    <cellStyle name="Normal 4 4 3 5 2 2 6" xfId="29665" xr:uid="{00000000-0005-0000-0000-0000579E0000}"/>
    <cellStyle name="Normal 4 4 3 5 2 3" xfId="3872" xr:uid="{00000000-0005-0000-0000-0000589E0000}"/>
    <cellStyle name="Normal 4 4 3 5 2 3 2" xfId="12829" xr:uid="{00000000-0005-0000-0000-0000599E0000}"/>
    <cellStyle name="Normal 4 4 3 5 2 3 2 2" xfId="26263" xr:uid="{00000000-0005-0000-0000-00005A9E0000}"/>
    <cellStyle name="Normal 4 4 3 5 2 3 2 2 2" xfId="53175" xr:uid="{00000000-0005-0000-0000-00005B9E0000}"/>
    <cellStyle name="Normal 4 4 3 5 2 3 2 3" xfId="39741" xr:uid="{00000000-0005-0000-0000-00005C9E0000}"/>
    <cellStyle name="Normal 4 4 3 5 2 3 3" xfId="8351" xr:uid="{00000000-0005-0000-0000-00005D9E0000}"/>
    <cellStyle name="Normal 4 4 3 5 2 3 3 2" xfId="21785" xr:uid="{00000000-0005-0000-0000-00005E9E0000}"/>
    <cellStyle name="Normal 4 4 3 5 2 3 3 2 2" xfId="48697" xr:uid="{00000000-0005-0000-0000-00005F9E0000}"/>
    <cellStyle name="Normal 4 4 3 5 2 3 3 3" xfId="35263" xr:uid="{00000000-0005-0000-0000-0000609E0000}"/>
    <cellStyle name="Normal 4 4 3 5 2 3 4" xfId="17306" xr:uid="{00000000-0005-0000-0000-0000619E0000}"/>
    <cellStyle name="Normal 4 4 3 5 2 3 4 2" xfId="44218" xr:uid="{00000000-0005-0000-0000-0000629E0000}"/>
    <cellStyle name="Normal 4 4 3 5 2 3 5" xfId="30784" xr:uid="{00000000-0005-0000-0000-0000639E0000}"/>
    <cellStyle name="Normal 4 4 3 5 2 4" xfId="10592" xr:uid="{00000000-0005-0000-0000-0000649E0000}"/>
    <cellStyle name="Normal 4 4 3 5 2 4 2" xfId="24026" xr:uid="{00000000-0005-0000-0000-0000659E0000}"/>
    <cellStyle name="Normal 4 4 3 5 2 4 2 2" xfId="50938" xr:uid="{00000000-0005-0000-0000-0000669E0000}"/>
    <cellStyle name="Normal 4 4 3 5 2 4 3" xfId="37504" xr:uid="{00000000-0005-0000-0000-0000679E0000}"/>
    <cellStyle name="Normal 4 4 3 5 2 5" xfId="6114" xr:uid="{00000000-0005-0000-0000-0000689E0000}"/>
    <cellStyle name="Normal 4 4 3 5 2 5 2" xfId="19548" xr:uid="{00000000-0005-0000-0000-0000699E0000}"/>
    <cellStyle name="Normal 4 4 3 5 2 5 2 2" xfId="46460" xr:uid="{00000000-0005-0000-0000-00006A9E0000}"/>
    <cellStyle name="Normal 4 4 3 5 2 5 3" xfId="33026" xr:uid="{00000000-0005-0000-0000-00006B9E0000}"/>
    <cellStyle name="Normal 4 4 3 5 2 6" xfId="15069" xr:uid="{00000000-0005-0000-0000-00006C9E0000}"/>
    <cellStyle name="Normal 4 4 3 5 2 6 2" xfId="41981" xr:uid="{00000000-0005-0000-0000-00006D9E0000}"/>
    <cellStyle name="Normal 4 4 3 5 2 7" xfId="28547" xr:uid="{00000000-0005-0000-0000-00006E9E0000}"/>
    <cellStyle name="Normal 4 4 3 5 3" xfId="2083" xr:uid="{00000000-0005-0000-0000-00006F9E0000}"/>
    <cellStyle name="Normal 4 4 3 5 3 2" xfId="4320" xr:uid="{00000000-0005-0000-0000-0000709E0000}"/>
    <cellStyle name="Normal 4 4 3 5 3 2 2" xfId="13277" xr:uid="{00000000-0005-0000-0000-0000719E0000}"/>
    <cellStyle name="Normal 4 4 3 5 3 2 2 2" xfId="26711" xr:uid="{00000000-0005-0000-0000-0000729E0000}"/>
    <cellStyle name="Normal 4 4 3 5 3 2 2 2 2" xfId="53623" xr:uid="{00000000-0005-0000-0000-0000739E0000}"/>
    <cellStyle name="Normal 4 4 3 5 3 2 2 3" xfId="40189" xr:uid="{00000000-0005-0000-0000-0000749E0000}"/>
    <cellStyle name="Normal 4 4 3 5 3 2 3" xfId="8799" xr:uid="{00000000-0005-0000-0000-0000759E0000}"/>
    <cellStyle name="Normal 4 4 3 5 3 2 3 2" xfId="22233" xr:uid="{00000000-0005-0000-0000-0000769E0000}"/>
    <cellStyle name="Normal 4 4 3 5 3 2 3 2 2" xfId="49145" xr:uid="{00000000-0005-0000-0000-0000779E0000}"/>
    <cellStyle name="Normal 4 4 3 5 3 2 3 3" xfId="35711" xr:uid="{00000000-0005-0000-0000-0000789E0000}"/>
    <cellStyle name="Normal 4 4 3 5 3 2 4" xfId="17754" xr:uid="{00000000-0005-0000-0000-0000799E0000}"/>
    <cellStyle name="Normal 4 4 3 5 3 2 4 2" xfId="44666" xr:uid="{00000000-0005-0000-0000-00007A9E0000}"/>
    <cellStyle name="Normal 4 4 3 5 3 2 5" xfId="31232" xr:uid="{00000000-0005-0000-0000-00007B9E0000}"/>
    <cellStyle name="Normal 4 4 3 5 3 3" xfId="11040" xr:uid="{00000000-0005-0000-0000-00007C9E0000}"/>
    <cellStyle name="Normal 4 4 3 5 3 3 2" xfId="24474" xr:uid="{00000000-0005-0000-0000-00007D9E0000}"/>
    <cellStyle name="Normal 4 4 3 5 3 3 2 2" xfId="51386" xr:uid="{00000000-0005-0000-0000-00007E9E0000}"/>
    <cellStyle name="Normal 4 4 3 5 3 3 3" xfId="37952" xr:uid="{00000000-0005-0000-0000-00007F9E0000}"/>
    <cellStyle name="Normal 4 4 3 5 3 4" xfId="6562" xr:uid="{00000000-0005-0000-0000-0000809E0000}"/>
    <cellStyle name="Normal 4 4 3 5 3 4 2" xfId="19996" xr:uid="{00000000-0005-0000-0000-0000819E0000}"/>
    <cellStyle name="Normal 4 4 3 5 3 4 2 2" xfId="46908" xr:uid="{00000000-0005-0000-0000-0000829E0000}"/>
    <cellStyle name="Normal 4 4 3 5 3 4 3" xfId="33474" xr:uid="{00000000-0005-0000-0000-0000839E0000}"/>
    <cellStyle name="Normal 4 4 3 5 3 5" xfId="15517" xr:uid="{00000000-0005-0000-0000-0000849E0000}"/>
    <cellStyle name="Normal 4 4 3 5 3 5 2" xfId="42429" xr:uid="{00000000-0005-0000-0000-0000859E0000}"/>
    <cellStyle name="Normal 4 4 3 5 3 6" xfId="28995" xr:uid="{00000000-0005-0000-0000-0000869E0000}"/>
    <cellStyle name="Normal 4 4 3 5 4" xfId="3202" xr:uid="{00000000-0005-0000-0000-0000879E0000}"/>
    <cellStyle name="Normal 4 4 3 5 4 2" xfId="12159" xr:uid="{00000000-0005-0000-0000-0000889E0000}"/>
    <cellStyle name="Normal 4 4 3 5 4 2 2" xfId="25593" xr:uid="{00000000-0005-0000-0000-0000899E0000}"/>
    <cellStyle name="Normal 4 4 3 5 4 2 2 2" xfId="52505" xr:uid="{00000000-0005-0000-0000-00008A9E0000}"/>
    <cellStyle name="Normal 4 4 3 5 4 2 3" xfId="39071" xr:uid="{00000000-0005-0000-0000-00008B9E0000}"/>
    <cellStyle name="Normal 4 4 3 5 4 3" xfId="7681" xr:uid="{00000000-0005-0000-0000-00008C9E0000}"/>
    <cellStyle name="Normal 4 4 3 5 4 3 2" xfId="21115" xr:uid="{00000000-0005-0000-0000-00008D9E0000}"/>
    <cellStyle name="Normal 4 4 3 5 4 3 2 2" xfId="48027" xr:uid="{00000000-0005-0000-0000-00008E9E0000}"/>
    <cellStyle name="Normal 4 4 3 5 4 3 3" xfId="34593" xr:uid="{00000000-0005-0000-0000-00008F9E0000}"/>
    <cellStyle name="Normal 4 4 3 5 4 4" xfId="16636" xr:uid="{00000000-0005-0000-0000-0000909E0000}"/>
    <cellStyle name="Normal 4 4 3 5 4 4 2" xfId="43548" xr:uid="{00000000-0005-0000-0000-0000919E0000}"/>
    <cellStyle name="Normal 4 4 3 5 4 5" xfId="30114" xr:uid="{00000000-0005-0000-0000-0000929E0000}"/>
    <cellStyle name="Normal 4 4 3 5 5" xfId="9922" xr:uid="{00000000-0005-0000-0000-0000939E0000}"/>
    <cellStyle name="Normal 4 4 3 5 5 2" xfId="23356" xr:uid="{00000000-0005-0000-0000-0000949E0000}"/>
    <cellStyle name="Normal 4 4 3 5 5 2 2" xfId="50268" xr:uid="{00000000-0005-0000-0000-0000959E0000}"/>
    <cellStyle name="Normal 4 4 3 5 5 3" xfId="36834" xr:uid="{00000000-0005-0000-0000-0000969E0000}"/>
    <cellStyle name="Normal 4 4 3 5 6" xfId="5444" xr:uid="{00000000-0005-0000-0000-0000979E0000}"/>
    <cellStyle name="Normal 4 4 3 5 6 2" xfId="18878" xr:uid="{00000000-0005-0000-0000-0000989E0000}"/>
    <cellStyle name="Normal 4 4 3 5 6 2 2" xfId="45790" xr:uid="{00000000-0005-0000-0000-0000999E0000}"/>
    <cellStyle name="Normal 4 4 3 5 6 3" xfId="32356" xr:uid="{00000000-0005-0000-0000-00009A9E0000}"/>
    <cellStyle name="Normal 4 4 3 5 7" xfId="14399" xr:uid="{00000000-0005-0000-0000-00009B9E0000}"/>
    <cellStyle name="Normal 4 4 3 5 7 2" xfId="41311" xr:uid="{00000000-0005-0000-0000-00009C9E0000}"/>
    <cellStyle name="Normal 4 4 3 5 8" xfId="27877" xr:uid="{00000000-0005-0000-0000-00009D9E0000}"/>
    <cellStyle name="Normal 4 4 3 6" xfId="1189" xr:uid="{00000000-0005-0000-0000-00009E9E0000}"/>
    <cellStyle name="Normal 4 4 3 6 2" xfId="2307" xr:uid="{00000000-0005-0000-0000-00009F9E0000}"/>
    <cellStyle name="Normal 4 4 3 6 2 2" xfId="4544" xr:uid="{00000000-0005-0000-0000-0000A09E0000}"/>
    <cellStyle name="Normal 4 4 3 6 2 2 2" xfId="13501" xr:uid="{00000000-0005-0000-0000-0000A19E0000}"/>
    <cellStyle name="Normal 4 4 3 6 2 2 2 2" xfId="26935" xr:uid="{00000000-0005-0000-0000-0000A29E0000}"/>
    <cellStyle name="Normal 4 4 3 6 2 2 2 2 2" xfId="53847" xr:uid="{00000000-0005-0000-0000-0000A39E0000}"/>
    <cellStyle name="Normal 4 4 3 6 2 2 2 3" xfId="40413" xr:uid="{00000000-0005-0000-0000-0000A49E0000}"/>
    <cellStyle name="Normal 4 4 3 6 2 2 3" xfId="9023" xr:uid="{00000000-0005-0000-0000-0000A59E0000}"/>
    <cellStyle name="Normal 4 4 3 6 2 2 3 2" xfId="22457" xr:uid="{00000000-0005-0000-0000-0000A69E0000}"/>
    <cellStyle name="Normal 4 4 3 6 2 2 3 2 2" xfId="49369" xr:uid="{00000000-0005-0000-0000-0000A79E0000}"/>
    <cellStyle name="Normal 4 4 3 6 2 2 3 3" xfId="35935" xr:uid="{00000000-0005-0000-0000-0000A89E0000}"/>
    <cellStyle name="Normal 4 4 3 6 2 2 4" xfId="17978" xr:uid="{00000000-0005-0000-0000-0000A99E0000}"/>
    <cellStyle name="Normal 4 4 3 6 2 2 4 2" xfId="44890" xr:uid="{00000000-0005-0000-0000-0000AA9E0000}"/>
    <cellStyle name="Normal 4 4 3 6 2 2 5" xfId="31456" xr:uid="{00000000-0005-0000-0000-0000AB9E0000}"/>
    <cellStyle name="Normal 4 4 3 6 2 3" xfId="11264" xr:uid="{00000000-0005-0000-0000-0000AC9E0000}"/>
    <cellStyle name="Normal 4 4 3 6 2 3 2" xfId="24698" xr:uid="{00000000-0005-0000-0000-0000AD9E0000}"/>
    <cellStyle name="Normal 4 4 3 6 2 3 2 2" xfId="51610" xr:uid="{00000000-0005-0000-0000-0000AE9E0000}"/>
    <cellStyle name="Normal 4 4 3 6 2 3 3" xfId="38176" xr:uid="{00000000-0005-0000-0000-0000AF9E0000}"/>
    <cellStyle name="Normal 4 4 3 6 2 4" xfId="6786" xr:uid="{00000000-0005-0000-0000-0000B09E0000}"/>
    <cellStyle name="Normal 4 4 3 6 2 4 2" xfId="20220" xr:uid="{00000000-0005-0000-0000-0000B19E0000}"/>
    <cellStyle name="Normal 4 4 3 6 2 4 2 2" xfId="47132" xr:uid="{00000000-0005-0000-0000-0000B29E0000}"/>
    <cellStyle name="Normal 4 4 3 6 2 4 3" xfId="33698" xr:uid="{00000000-0005-0000-0000-0000B39E0000}"/>
    <cellStyle name="Normal 4 4 3 6 2 5" xfId="15741" xr:uid="{00000000-0005-0000-0000-0000B49E0000}"/>
    <cellStyle name="Normal 4 4 3 6 2 5 2" xfId="42653" xr:uid="{00000000-0005-0000-0000-0000B59E0000}"/>
    <cellStyle name="Normal 4 4 3 6 2 6" xfId="29219" xr:uid="{00000000-0005-0000-0000-0000B69E0000}"/>
    <cellStyle name="Normal 4 4 3 6 3" xfId="3426" xr:uid="{00000000-0005-0000-0000-0000B79E0000}"/>
    <cellStyle name="Normal 4 4 3 6 3 2" xfId="12383" xr:uid="{00000000-0005-0000-0000-0000B89E0000}"/>
    <cellStyle name="Normal 4 4 3 6 3 2 2" xfId="25817" xr:uid="{00000000-0005-0000-0000-0000B99E0000}"/>
    <cellStyle name="Normal 4 4 3 6 3 2 2 2" xfId="52729" xr:uid="{00000000-0005-0000-0000-0000BA9E0000}"/>
    <cellStyle name="Normal 4 4 3 6 3 2 3" xfId="39295" xr:uid="{00000000-0005-0000-0000-0000BB9E0000}"/>
    <cellStyle name="Normal 4 4 3 6 3 3" xfId="7905" xr:uid="{00000000-0005-0000-0000-0000BC9E0000}"/>
    <cellStyle name="Normal 4 4 3 6 3 3 2" xfId="21339" xr:uid="{00000000-0005-0000-0000-0000BD9E0000}"/>
    <cellStyle name="Normal 4 4 3 6 3 3 2 2" xfId="48251" xr:uid="{00000000-0005-0000-0000-0000BE9E0000}"/>
    <cellStyle name="Normal 4 4 3 6 3 3 3" xfId="34817" xr:uid="{00000000-0005-0000-0000-0000BF9E0000}"/>
    <cellStyle name="Normal 4 4 3 6 3 4" xfId="16860" xr:uid="{00000000-0005-0000-0000-0000C09E0000}"/>
    <cellStyle name="Normal 4 4 3 6 3 4 2" xfId="43772" xr:uid="{00000000-0005-0000-0000-0000C19E0000}"/>
    <cellStyle name="Normal 4 4 3 6 3 5" xfId="30338" xr:uid="{00000000-0005-0000-0000-0000C29E0000}"/>
    <cellStyle name="Normal 4 4 3 6 4" xfId="10146" xr:uid="{00000000-0005-0000-0000-0000C39E0000}"/>
    <cellStyle name="Normal 4 4 3 6 4 2" xfId="23580" xr:uid="{00000000-0005-0000-0000-0000C49E0000}"/>
    <cellStyle name="Normal 4 4 3 6 4 2 2" xfId="50492" xr:uid="{00000000-0005-0000-0000-0000C59E0000}"/>
    <cellStyle name="Normal 4 4 3 6 4 3" xfId="37058" xr:uid="{00000000-0005-0000-0000-0000C69E0000}"/>
    <cellStyle name="Normal 4 4 3 6 5" xfId="5668" xr:uid="{00000000-0005-0000-0000-0000C79E0000}"/>
    <cellStyle name="Normal 4 4 3 6 5 2" xfId="19102" xr:uid="{00000000-0005-0000-0000-0000C89E0000}"/>
    <cellStyle name="Normal 4 4 3 6 5 2 2" xfId="46014" xr:uid="{00000000-0005-0000-0000-0000C99E0000}"/>
    <cellStyle name="Normal 4 4 3 6 5 3" xfId="32580" xr:uid="{00000000-0005-0000-0000-0000CA9E0000}"/>
    <cellStyle name="Normal 4 4 3 6 6" xfId="14623" xr:uid="{00000000-0005-0000-0000-0000CB9E0000}"/>
    <cellStyle name="Normal 4 4 3 6 6 2" xfId="41535" xr:uid="{00000000-0005-0000-0000-0000CC9E0000}"/>
    <cellStyle name="Normal 4 4 3 6 7" xfId="28101" xr:uid="{00000000-0005-0000-0000-0000CD9E0000}"/>
    <cellStyle name="Normal 4 4 3 7" xfId="1412" xr:uid="{00000000-0005-0000-0000-0000CE9E0000}"/>
    <cellStyle name="Normal 4 4 3 7 2" xfId="2530" xr:uid="{00000000-0005-0000-0000-0000CF9E0000}"/>
    <cellStyle name="Normal 4 4 3 7 2 2" xfId="4767" xr:uid="{00000000-0005-0000-0000-0000D09E0000}"/>
    <cellStyle name="Normal 4 4 3 7 2 2 2" xfId="13724" xr:uid="{00000000-0005-0000-0000-0000D19E0000}"/>
    <cellStyle name="Normal 4 4 3 7 2 2 2 2" xfId="27158" xr:uid="{00000000-0005-0000-0000-0000D29E0000}"/>
    <cellStyle name="Normal 4 4 3 7 2 2 2 2 2" xfId="54070" xr:uid="{00000000-0005-0000-0000-0000D39E0000}"/>
    <cellStyle name="Normal 4 4 3 7 2 2 2 3" xfId="40636" xr:uid="{00000000-0005-0000-0000-0000D49E0000}"/>
    <cellStyle name="Normal 4 4 3 7 2 2 3" xfId="9246" xr:uid="{00000000-0005-0000-0000-0000D59E0000}"/>
    <cellStyle name="Normal 4 4 3 7 2 2 3 2" xfId="22680" xr:uid="{00000000-0005-0000-0000-0000D69E0000}"/>
    <cellStyle name="Normal 4 4 3 7 2 2 3 2 2" xfId="49592" xr:uid="{00000000-0005-0000-0000-0000D79E0000}"/>
    <cellStyle name="Normal 4 4 3 7 2 2 3 3" xfId="36158" xr:uid="{00000000-0005-0000-0000-0000D89E0000}"/>
    <cellStyle name="Normal 4 4 3 7 2 2 4" xfId="18201" xr:uid="{00000000-0005-0000-0000-0000D99E0000}"/>
    <cellStyle name="Normal 4 4 3 7 2 2 4 2" xfId="45113" xr:uid="{00000000-0005-0000-0000-0000DA9E0000}"/>
    <cellStyle name="Normal 4 4 3 7 2 2 5" xfId="31679" xr:uid="{00000000-0005-0000-0000-0000DB9E0000}"/>
    <cellStyle name="Normal 4 4 3 7 2 3" xfId="11487" xr:uid="{00000000-0005-0000-0000-0000DC9E0000}"/>
    <cellStyle name="Normal 4 4 3 7 2 3 2" xfId="24921" xr:uid="{00000000-0005-0000-0000-0000DD9E0000}"/>
    <cellStyle name="Normal 4 4 3 7 2 3 2 2" xfId="51833" xr:uid="{00000000-0005-0000-0000-0000DE9E0000}"/>
    <cellStyle name="Normal 4 4 3 7 2 3 3" xfId="38399" xr:uid="{00000000-0005-0000-0000-0000DF9E0000}"/>
    <cellStyle name="Normal 4 4 3 7 2 4" xfId="7009" xr:uid="{00000000-0005-0000-0000-0000E09E0000}"/>
    <cellStyle name="Normal 4 4 3 7 2 4 2" xfId="20443" xr:uid="{00000000-0005-0000-0000-0000E19E0000}"/>
    <cellStyle name="Normal 4 4 3 7 2 4 2 2" xfId="47355" xr:uid="{00000000-0005-0000-0000-0000E29E0000}"/>
    <cellStyle name="Normal 4 4 3 7 2 4 3" xfId="33921" xr:uid="{00000000-0005-0000-0000-0000E39E0000}"/>
    <cellStyle name="Normal 4 4 3 7 2 5" xfId="15964" xr:uid="{00000000-0005-0000-0000-0000E49E0000}"/>
    <cellStyle name="Normal 4 4 3 7 2 5 2" xfId="42876" xr:uid="{00000000-0005-0000-0000-0000E59E0000}"/>
    <cellStyle name="Normal 4 4 3 7 2 6" xfId="29442" xr:uid="{00000000-0005-0000-0000-0000E69E0000}"/>
    <cellStyle name="Normal 4 4 3 7 3" xfId="3649" xr:uid="{00000000-0005-0000-0000-0000E79E0000}"/>
    <cellStyle name="Normal 4 4 3 7 3 2" xfId="12606" xr:uid="{00000000-0005-0000-0000-0000E89E0000}"/>
    <cellStyle name="Normal 4 4 3 7 3 2 2" xfId="26040" xr:uid="{00000000-0005-0000-0000-0000E99E0000}"/>
    <cellStyle name="Normal 4 4 3 7 3 2 2 2" xfId="52952" xr:uid="{00000000-0005-0000-0000-0000EA9E0000}"/>
    <cellStyle name="Normal 4 4 3 7 3 2 3" xfId="39518" xr:uid="{00000000-0005-0000-0000-0000EB9E0000}"/>
    <cellStyle name="Normal 4 4 3 7 3 3" xfId="8128" xr:uid="{00000000-0005-0000-0000-0000EC9E0000}"/>
    <cellStyle name="Normal 4 4 3 7 3 3 2" xfId="21562" xr:uid="{00000000-0005-0000-0000-0000ED9E0000}"/>
    <cellStyle name="Normal 4 4 3 7 3 3 2 2" xfId="48474" xr:uid="{00000000-0005-0000-0000-0000EE9E0000}"/>
    <cellStyle name="Normal 4 4 3 7 3 3 3" xfId="35040" xr:uid="{00000000-0005-0000-0000-0000EF9E0000}"/>
    <cellStyle name="Normal 4 4 3 7 3 4" xfId="17083" xr:uid="{00000000-0005-0000-0000-0000F09E0000}"/>
    <cellStyle name="Normal 4 4 3 7 3 4 2" xfId="43995" xr:uid="{00000000-0005-0000-0000-0000F19E0000}"/>
    <cellStyle name="Normal 4 4 3 7 3 5" xfId="30561" xr:uid="{00000000-0005-0000-0000-0000F29E0000}"/>
    <cellStyle name="Normal 4 4 3 7 4" xfId="10369" xr:uid="{00000000-0005-0000-0000-0000F39E0000}"/>
    <cellStyle name="Normal 4 4 3 7 4 2" xfId="23803" xr:uid="{00000000-0005-0000-0000-0000F49E0000}"/>
    <cellStyle name="Normal 4 4 3 7 4 2 2" xfId="50715" xr:uid="{00000000-0005-0000-0000-0000F59E0000}"/>
    <cellStyle name="Normal 4 4 3 7 4 3" xfId="37281" xr:uid="{00000000-0005-0000-0000-0000F69E0000}"/>
    <cellStyle name="Normal 4 4 3 7 5" xfId="5891" xr:uid="{00000000-0005-0000-0000-0000F79E0000}"/>
    <cellStyle name="Normal 4 4 3 7 5 2" xfId="19325" xr:uid="{00000000-0005-0000-0000-0000F89E0000}"/>
    <cellStyle name="Normal 4 4 3 7 5 2 2" xfId="46237" xr:uid="{00000000-0005-0000-0000-0000F99E0000}"/>
    <cellStyle name="Normal 4 4 3 7 5 3" xfId="32803" xr:uid="{00000000-0005-0000-0000-0000FA9E0000}"/>
    <cellStyle name="Normal 4 4 3 7 6" xfId="14846" xr:uid="{00000000-0005-0000-0000-0000FB9E0000}"/>
    <cellStyle name="Normal 4 4 3 7 6 2" xfId="41758" xr:uid="{00000000-0005-0000-0000-0000FC9E0000}"/>
    <cellStyle name="Normal 4 4 3 7 7" xfId="28324" xr:uid="{00000000-0005-0000-0000-0000FD9E0000}"/>
    <cellStyle name="Normal 4 4 3 8" xfId="1860" xr:uid="{00000000-0005-0000-0000-0000FE9E0000}"/>
    <cellStyle name="Normal 4 4 3 8 2" xfId="4097" xr:uid="{00000000-0005-0000-0000-0000FF9E0000}"/>
    <cellStyle name="Normal 4 4 3 8 2 2" xfId="13054" xr:uid="{00000000-0005-0000-0000-0000009F0000}"/>
    <cellStyle name="Normal 4 4 3 8 2 2 2" xfId="26488" xr:uid="{00000000-0005-0000-0000-0000019F0000}"/>
    <cellStyle name="Normal 4 4 3 8 2 2 2 2" xfId="53400" xr:uid="{00000000-0005-0000-0000-0000029F0000}"/>
    <cellStyle name="Normal 4 4 3 8 2 2 3" xfId="39966" xr:uid="{00000000-0005-0000-0000-0000039F0000}"/>
    <cellStyle name="Normal 4 4 3 8 2 3" xfId="8576" xr:uid="{00000000-0005-0000-0000-0000049F0000}"/>
    <cellStyle name="Normal 4 4 3 8 2 3 2" xfId="22010" xr:uid="{00000000-0005-0000-0000-0000059F0000}"/>
    <cellStyle name="Normal 4 4 3 8 2 3 2 2" xfId="48922" xr:uid="{00000000-0005-0000-0000-0000069F0000}"/>
    <cellStyle name="Normal 4 4 3 8 2 3 3" xfId="35488" xr:uid="{00000000-0005-0000-0000-0000079F0000}"/>
    <cellStyle name="Normal 4 4 3 8 2 4" xfId="17531" xr:uid="{00000000-0005-0000-0000-0000089F0000}"/>
    <cellStyle name="Normal 4 4 3 8 2 4 2" xfId="44443" xr:uid="{00000000-0005-0000-0000-0000099F0000}"/>
    <cellStyle name="Normal 4 4 3 8 2 5" xfId="31009" xr:uid="{00000000-0005-0000-0000-00000A9F0000}"/>
    <cellStyle name="Normal 4 4 3 8 3" xfId="10817" xr:uid="{00000000-0005-0000-0000-00000B9F0000}"/>
    <cellStyle name="Normal 4 4 3 8 3 2" xfId="24251" xr:uid="{00000000-0005-0000-0000-00000C9F0000}"/>
    <cellStyle name="Normal 4 4 3 8 3 2 2" xfId="51163" xr:uid="{00000000-0005-0000-0000-00000D9F0000}"/>
    <cellStyle name="Normal 4 4 3 8 3 3" xfId="37729" xr:uid="{00000000-0005-0000-0000-00000E9F0000}"/>
    <cellStyle name="Normal 4 4 3 8 4" xfId="6339" xr:uid="{00000000-0005-0000-0000-00000F9F0000}"/>
    <cellStyle name="Normal 4 4 3 8 4 2" xfId="19773" xr:uid="{00000000-0005-0000-0000-0000109F0000}"/>
    <cellStyle name="Normal 4 4 3 8 4 2 2" xfId="46685" xr:uid="{00000000-0005-0000-0000-0000119F0000}"/>
    <cellStyle name="Normal 4 4 3 8 4 3" xfId="33251" xr:uid="{00000000-0005-0000-0000-0000129F0000}"/>
    <cellStyle name="Normal 4 4 3 8 5" xfId="15294" xr:uid="{00000000-0005-0000-0000-0000139F0000}"/>
    <cellStyle name="Normal 4 4 3 8 5 2" xfId="42206" xr:uid="{00000000-0005-0000-0000-0000149F0000}"/>
    <cellStyle name="Normal 4 4 3 8 6" xfId="28772" xr:uid="{00000000-0005-0000-0000-0000159F0000}"/>
    <cellStyle name="Normal 4 4 3 9" xfId="2979" xr:uid="{00000000-0005-0000-0000-0000169F0000}"/>
    <cellStyle name="Normal 4 4 3 9 2" xfId="11936" xr:uid="{00000000-0005-0000-0000-0000179F0000}"/>
    <cellStyle name="Normal 4 4 3 9 2 2" xfId="25370" xr:uid="{00000000-0005-0000-0000-0000189F0000}"/>
    <cellStyle name="Normal 4 4 3 9 2 2 2" xfId="52282" xr:uid="{00000000-0005-0000-0000-0000199F0000}"/>
    <cellStyle name="Normal 4 4 3 9 2 3" xfId="38848" xr:uid="{00000000-0005-0000-0000-00001A9F0000}"/>
    <cellStyle name="Normal 4 4 3 9 3" xfId="7458" xr:uid="{00000000-0005-0000-0000-00001B9F0000}"/>
    <cellStyle name="Normal 4 4 3 9 3 2" xfId="20892" xr:uid="{00000000-0005-0000-0000-00001C9F0000}"/>
    <cellStyle name="Normal 4 4 3 9 3 2 2" xfId="47804" xr:uid="{00000000-0005-0000-0000-00001D9F0000}"/>
    <cellStyle name="Normal 4 4 3 9 3 3" xfId="34370" xr:uid="{00000000-0005-0000-0000-00001E9F0000}"/>
    <cellStyle name="Normal 4 4 3 9 4" xfId="16413" xr:uid="{00000000-0005-0000-0000-00001F9F0000}"/>
    <cellStyle name="Normal 4 4 3 9 4 2" xfId="43325" xr:uid="{00000000-0005-0000-0000-0000209F0000}"/>
    <cellStyle name="Normal 4 4 3 9 5" xfId="29891" xr:uid="{00000000-0005-0000-0000-0000219F0000}"/>
    <cellStyle name="Normal 4 4 4" xfId="669" xr:uid="{00000000-0005-0000-0000-0000229F0000}"/>
    <cellStyle name="Normal 4 4 4 10" xfId="5201" xr:uid="{00000000-0005-0000-0000-0000239F0000}"/>
    <cellStyle name="Normal 4 4 4 10 2" xfId="18635" xr:uid="{00000000-0005-0000-0000-0000249F0000}"/>
    <cellStyle name="Normal 4 4 4 10 2 2" xfId="45547" xr:uid="{00000000-0005-0000-0000-0000259F0000}"/>
    <cellStyle name="Normal 4 4 4 10 3" xfId="32113" xr:uid="{00000000-0005-0000-0000-0000269F0000}"/>
    <cellStyle name="Normal 4 4 4 11" xfId="14156" xr:uid="{00000000-0005-0000-0000-0000279F0000}"/>
    <cellStyle name="Normal 4 4 4 11 2" xfId="41068" xr:uid="{00000000-0005-0000-0000-0000289F0000}"/>
    <cellStyle name="Normal 4 4 4 12" xfId="27634" xr:uid="{00000000-0005-0000-0000-0000299F0000}"/>
    <cellStyle name="Normal 4 4 4 2" xfId="820" xr:uid="{00000000-0005-0000-0000-00002A9F0000}"/>
    <cellStyle name="Normal 4 4 4 2 10" xfId="27778" xr:uid="{00000000-0005-0000-0000-00002B9F0000}"/>
    <cellStyle name="Normal 4 4 4 2 2" xfId="1088" xr:uid="{00000000-0005-0000-0000-00002C9F0000}"/>
    <cellStyle name="Normal 4 4 4 2 2 2" xfId="1759" xr:uid="{00000000-0005-0000-0000-00002D9F0000}"/>
    <cellStyle name="Normal 4 4 4 2 2 2 2" xfId="2877" xr:uid="{00000000-0005-0000-0000-00002E9F0000}"/>
    <cellStyle name="Normal 4 4 4 2 2 2 2 2" xfId="5114" xr:uid="{00000000-0005-0000-0000-00002F9F0000}"/>
    <cellStyle name="Normal 4 4 4 2 2 2 2 2 2" xfId="14071" xr:uid="{00000000-0005-0000-0000-0000309F0000}"/>
    <cellStyle name="Normal 4 4 4 2 2 2 2 2 2 2" xfId="27505" xr:uid="{00000000-0005-0000-0000-0000319F0000}"/>
    <cellStyle name="Normal 4 4 4 2 2 2 2 2 2 2 2" xfId="54417" xr:uid="{00000000-0005-0000-0000-0000329F0000}"/>
    <cellStyle name="Normal 4 4 4 2 2 2 2 2 2 3" xfId="40983" xr:uid="{00000000-0005-0000-0000-0000339F0000}"/>
    <cellStyle name="Normal 4 4 4 2 2 2 2 2 3" xfId="9593" xr:uid="{00000000-0005-0000-0000-0000349F0000}"/>
    <cellStyle name="Normal 4 4 4 2 2 2 2 2 3 2" xfId="23027" xr:uid="{00000000-0005-0000-0000-0000359F0000}"/>
    <cellStyle name="Normal 4 4 4 2 2 2 2 2 3 2 2" xfId="49939" xr:uid="{00000000-0005-0000-0000-0000369F0000}"/>
    <cellStyle name="Normal 4 4 4 2 2 2 2 2 3 3" xfId="36505" xr:uid="{00000000-0005-0000-0000-0000379F0000}"/>
    <cellStyle name="Normal 4 4 4 2 2 2 2 2 4" xfId="18548" xr:uid="{00000000-0005-0000-0000-0000389F0000}"/>
    <cellStyle name="Normal 4 4 4 2 2 2 2 2 4 2" xfId="45460" xr:uid="{00000000-0005-0000-0000-0000399F0000}"/>
    <cellStyle name="Normal 4 4 4 2 2 2 2 2 5" xfId="32026" xr:uid="{00000000-0005-0000-0000-00003A9F0000}"/>
    <cellStyle name="Normal 4 4 4 2 2 2 2 3" xfId="11834" xr:uid="{00000000-0005-0000-0000-00003B9F0000}"/>
    <cellStyle name="Normal 4 4 4 2 2 2 2 3 2" xfId="25268" xr:uid="{00000000-0005-0000-0000-00003C9F0000}"/>
    <cellStyle name="Normal 4 4 4 2 2 2 2 3 2 2" xfId="52180" xr:uid="{00000000-0005-0000-0000-00003D9F0000}"/>
    <cellStyle name="Normal 4 4 4 2 2 2 2 3 3" xfId="38746" xr:uid="{00000000-0005-0000-0000-00003E9F0000}"/>
    <cellStyle name="Normal 4 4 4 2 2 2 2 4" xfId="7356" xr:uid="{00000000-0005-0000-0000-00003F9F0000}"/>
    <cellStyle name="Normal 4 4 4 2 2 2 2 4 2" xfId="20790" xr:uid="{00000000-0005-0000-0000-0000409F0000}"/>
    <cellStyle name="Normal 4 4 4 2 2 2 2 4 2 2" xfId="47702" xr:uid="{00000000-0005-0000-0000-0000419F0000}"/>
    <cellStyle name="Normal 4 4 4 2 2 2 2 4 3" xfId="34268" xr:uid="{00000000-0005-0000-0000-0000429F0000}"/>
    <cellStyle name="Normal 4 4 4 2 2 2 2 5" xfId="16311" xr:uid="{00000000-0005-0000-0000-0000439F0000}"/>
    <cellStyle name="Normal 4 4 4 2 2 2 2 5 2" xfId="43223" xr:uid="{00000000-0005-0000-0000-0000449F0000}"/>
    <cellStyle name="Normal 4 4 4 2 2 2 2 6" xfId="29789" xr:uid="{00000000-0005-0000-0000-0000459F0000}"/>
    <cellStyle name="Normal 4 4 4 2 2 2 3" xfId="3996" xr:uid="{00000000-0005-0000-0000-0000469F0000}"/>
    <cellStyle name="Normal 4 4 4 2 2 2 3 2" xfId="12953" xr:uid="{00000000-0005-0000-0000-0000479F0000}"/>
    <cellStyle name="Normal 4 4 4 2 2 2 3 2 2" xfId="26387" xr:uid="{00000000-0005-0000-0000-0000489F0000}"/>
    <cellStyle name="Normal 4 4 4 2 2 2 3 2 2 2" xfId="53299" xr:uid="{00000000-0005-0000-0000-0000499F0000}"/>
    <cellStyle name="Normal 4 4 4 2 2 2 3 2 3" xfId="39865" xr:uid="{00000000-0005-0000-0000-00004A9F0000}"/>
    <cellStyle name="Normal 4 4 4 2 2 2 3 3" xfId="8475" xr:uid="{00000000-0005-0000-0000-00004B9F0000}"/>
    <cellStyle name="Normal 4 4 4 2 2 2 3 3 2" xfId="21909" xr:uid="{00000000-0005-0000-0000-00004C9F0000}"/>
    <cellStyle name="Normal 4 4 4 2 2 2 3 3 2 2" xfId="48821" xr:uid="{00000000-0005-0000-0000-00004D9F0000}"/>
    <cellStyle name="Normal 4 4 4 2 2 2 3 3 3" xfId="35387" xr:uid="{00000000-0005-0000-0000-00004E9F0000}"/>
    <cellStyle name="Normal 4 4 4 2 2 2 3 4" xfId="17430" xr:uid="{00000000-0005-0000-0000-00004F9F0000}"/>
    <cellStyle name="Normal 4 4 4 2 2 2 3 4 2" xfId="44342" xr:uid="{00000000-0005-0000-0000-0000509F0000}"/>
    <cellStyle name="Normal 4 4 4 2 2 2 3 5" xfId="30908" xr:uid="{00000000-0005-0000-0000-0000519F0000}"/>
    <cellStyle name="Normal 4 4 4 2 2 2 4" xfId="10716" xr:uid="{00000000-0005-0000-0000-0000529F0000}"/>
    <cellStyle name="Normal 4 4 4 2 2 2 4 2" xfId="24150" xr:uid="{00000000-0005-0000-0000-0000539F0000}"/>
    <cellStyle name="Normal 4 4 4 2 2 2 4 2 2" xfId="51062" xr:uid="{00000000-0005-0000-0000-0000549F0000}"/>
    <cellStyle name="Normal 4 4 4 2 2 2 4 3" xfId="37628" xr:uid="{00000000-0005-0000-0000-0000559F0000}"/>
    <cellStyle name="Normal 4 4 4 2 2 2 5" xfId="6238" xr:uid="{00000000-0005-0000-0000-0000569F0000}"/>
    <cellStyle name="Normal 4 4 4 2 2 2 5 2" xfId="19672" xr:uid="{00000000-0005-0000-0000-0000579F0000}"/>
    <cellStyle name="Normal 4 4 4 2 2 2 5 2 2" xfId="46584" xr:uid="{00000000-0005-0000-0000-0000589F0000}"/>
    <cellStyle name="Normal 4 4 4 2 2 2 5 3" xfId="33150" xr:uid="{00000000-0005-0000-0000-0000599F0000}"/>
    <cellStyle name="Normal 4 4 4 2 2 2 6" xfId="15193" xr:uid="{00000000-0005-0000-0000-00005A9F0000}"/>
    <cellStyle name="Normal 4 4 4 2 2 2 6 2" xfId="42105" xr:uid="{00000000-0005-0000-0000-00005B9F0000}"/>
    <cellStyle name="Normal 4 4 4 2 2 2 7" xfId="28671" xr:uid="{00000000-0005-0000-0000-00005C9F0000}"/>
    <cellStyle name="Normal 4 4 4 2 2 3" xfId="2207" xr:uid="{00000000-0005-0000-0000-00005D9F0000}"/>
    <cellStyle name="Normal 4 4 4 2 2 3 2" xfId="4444" xr:uid="{00000000-0005-0000-0000-00005E9F0000}"/>
    <cellStyle name="Normal 4 4 4 2 2 3 2 2" xfId="13401" xr:uid="{00000000-0005-0000-0000-00005F9F0000}"/>
    <cellStyle name="Normal 4 4 4 2 2 3 2 2 2" xfId="26835" xr:uid="{00000000-0005-0000-0000-0000609F0000}"/>
    <cellStyle name="Normal 4 4 4 2 2 3 2 2 2 2" xfId="53747" xr:uid="{00000000-0005-0000-0000-0000619F0000}"/>
    <cellStyle name="Normal 4 4 4 2 2 3 2 2 3" xfId="40313" xr:uid="{00000000-0005-0000-0000-0000629F0000}"/>
    <cellStyle name="Normal 4 4 4 2 2 3 2 3" xfId="8923" xr:uid="{00000000-0005-0000-0000-0000639F0000}"/>
    <cellStyle name="Normal 4 4 4 2 2 3 2 3 2" xfId="22357" xr:uid="{00000000-0005-0000-0000-0000649F0000}"/>
    <cellStyle name="Normal 4 4 4 2 2 3 2 3 2 2" xfId="49269" xr:uid="{00000000-0005-0000-0000-0000659F0000}"/>
    <cellStyle name="Normal 4 4 4 2 2 3 2 3 3" xfId="35835" xr:uid="{00000000-0005-0000-0000-0000669F0000}"/>
    <cellStyle name="Normal 4 4 4 2 2 3 2 4" xfId="17878" xr:uid="{00000000-0005-0000-0000-0000679F0000}"/>
    <cellStyle name="Normal 4 4 4 2 2 3 2 4 2" xfId="44790" xr:uid="{00000000-0005-0000-0000-0000689F0000}"/>
    <cellStyle name="Normal 4 4 4 2 2 3 2 5" xfId="31356" xr:uid="{00000000-0005-0000-0000-0000699F0000}"/>
    <cellStyle name="Normal 4 4 4 2 2 3 3" xfId="11164" xr:uid="{00000000-0005-0000-0000-00006A9F0000}"/>
    <cellStyle name="Normal 4 4 4 2 2 3 3 2" xfId="24598" xr:uid="{00000000-0005-0000-0000-00006B9F0000}"/>
    <cellStyle name="Normal 4 4 4 2 2 3 3 2 2" xfId="51510" xr:uid="{00000000-0005-0000-0000-00006C9F0000}"/>
    <cellStyle name="Normal 4 4 4 2 2 3 3 3" xfId="38076" xr:uid="{00000000-0005-0000-0000-00006D9F0000}"/>
    <cellStyle name="Normal 4 4 4 2 2 3 4" xfId="6686" xr:uid="{00000000-0005-0000-0000-00006E9F0000}"/>
    <cellStyle name="Normal 4 4 4 2 2 3 4 2" xfId="20120" xr:uid="{00000000-0005-0000-0000-00006F9F0000}"/>
    <cellStyle name="Normal 4 4 4 2 2 3 4 2 2" xfId="47032" xr:uid="{00000000-0005-0000-0000-0000709F0000}"/>
    <cellStyle name="Normal 4 4 4 2 2 3 4 3" xfId="33598" xr:uid="{00000000-0005-0000-0000-0000719F0000}"/>
    <cellStyle name="Normal 4 4 4 2 2 3 5" xfId="15641" xr:uid="{00000000-0005-0000-0000-0000729F0000}"/>
    <cellStyle name="Normal 4 4 4 2 2 3 5 2" xfId="42553" xr:uid="{00000000-0005-0000-0000-0000739F0000}"/>
    <cellStyle name="Normal 4 4 4 2 2 3 6" xfId="29119" xr:uid="{00000000-0005-0000-0000-0000749F0000}"/>
    <cellStyle name="Normal 4 4 4 2 2 4" xfId="3326" xr:uid="{00000000-0005-0000-0000-0000759F0000}"/>
    <cellStyle name="Normal 4 4 4 2 2 4 2" xfId="12283" xr:uid="{00000000-0005-0000-0000-0000769F0000}"/>
    <cellStyle name="Normal 4 4 4 2 2 4 2 2" xfId="25717" xr:uid="{00000000-0005-0000-0000-0000779F0000}"/>
    <cellStyle name="Normal 4 4 4 2 2 4 2 2 2" xfId="52629" xr:uid="{00000000-0005-0000-0000-0000789F0000}"/>
    <cellStyle name="Normal 4 4 4 2 2 4 2 3" xfId="39195" xr:uid="{00000000-0005-0000-0000-0000799F0000}"/>
    <cellStyle name="Normal 4 4 4 2 2 4 3" xfId="7805" xr:uid="{00000000-0005-0000-0000-00007A9F0000}"/>
    <cellStyle name="Normal 4 4 4 2 2 4 3 2" xfId="21239" xr:uid="{00000000-0005-0000-0000-00007B9F0000}"/>
    <cellStyle name="Normal 4 4 4 2 2 4 3 2 2" xfId="48151" xr:uid="{00000000-0005-0000-0000-00007C9F0000}"/>
    <cellStyle name="Normal 4 4 4 2 2 4 3 3" xfId="34717" xr:uid="{00000000-0005-0000-0000-00007D9F0000}"/>
    <cellStyle name="Normal 4 4 4 2 2 4 4" xfId="16760" xr:uid="{00000000-0005-0000-0000-00007E9F0000}"/>
    <cellStyle name="Normal 4 4 4 2 2 4 4 2" xfId="43672" xr:uid="{00000000-0005-0000-0000-00007F9F0000}"/>
    <cellStyle name="Normal 4 4 4 2 2 4 5" xfId="30238" xr:uid="{00000000-0005-0000-0000-0000809F0000}"/>
    <cellStyle name="Normal 4 4 4 2 2 5" xfId="10046" xr:uid="{00000000-0005-0000-0000-0000819F0000}"/>
    <cellStyle name="Normal 4 4 4 2 2 5 2" xfId="23480" xr:uid="{00000000-0005-0000-0000-0000829F0000}"/>
    <cellStyle name="Normal 4 4 4 2 2 5 2 2" xfId="50392" xr:uid="{00000000-0005-0000-0000-0000839F0000}"/>
    <cellStyle name="Normal 4 4 4 2 2 5 3" xfId="36958" xr:uid="{00000000-0005-0000-0000-0000849F0000}"/>
    <cellStyle name="Normal 4 4 4 2 2 6" xfId="5568" xr:uid="{00000000-0005-0000-0000-0000859F0000}"/>
    <cellStyle name="Normal 4 4 4 2 2 6 2" xfId="19002" xr:uid="{00000000-0005-0000-0000-0000869F0000}"/>
    <cellStyle name="Normal 4 4 4 2 2 6 2 2" xfId="45914" xr:uid="{00000000-0005-0000-0000-0000879F0000}"/>
    <cellStyle name="Normal 4 4 4 2 2 6 3" xfId="32480" xr:uid="{00000000-0005-0000-0000-0000889F0000}"/>
    <cellStyle name="Normal 4 4 4 2 2 7" xfId="14523" xr:uid="{00000000-0005-0000-0000-0000899F0000}"/>
    <cellStyle name="Normal 4 4 4 2 2 7 2" xfId="41435" xr:uid="{00000000-0005-0000-0000-00008A9F0000}"/>
    <cellStyle name="Normal 4 4 4 2 2 8" xfId="28001" xr:uid="{00000000-0005-0000-0000-00008B9F0000}"/>
    <cellStyle name="Normal 4 4 4 2 3" xfId="1313" xr:uid="{00000000-0005-0000-0000-00008C9F0000}"/>
    <cellStyle name="Normal 4 4 4 2 3 2" xfId="2431" xr:uid="{00000000-0005-0000-0000-00008D9F0000}"/>
    <cellStyle name="Normal 4 4 4 2 3 2 2" xfId="4668" xr:uid="{00000000-0005-0000-0000-00008E9F0000}"/>
    <cellStyle name="Normal 4 4 4 2 3 2 2 2" xfId="13625" xr:uid="{00000000-0005-0000-0000-00008F9F0000}"/>
    <cellStyle name="Normal 4 4 4 2 3 2 2 2 2" xfId="27059" xr:uid="{00000000-0005-0000-0000-0000909F0000}"/>
    <cellStyle name="Normal 4 4 4 2 3 2 2 2 2 2" xfId="53971" xr:uid="{00000000-0005-0000-0000-0000919F0000}"/>
    <cellStyle name="Normal 4 4 4 2 3 2 2 2 3" xfId="40537" xr:uid="{00000000-0005-0000-0000-0000929F0000}"/>
    <cellStyle name="Normal 4 4 4 2 3 2 2 3" xfId="9147" xr:uid="{00000000-0005-0000-0000-0000939F0000}"/>
    <cellStyle name="Normal 4 4 4 2 3 2 2 3 2" xfId="22581" xr:uid="{00000000-0005-0000-0000-0000949F0000}"/>
    <cellStyle name="Normal 4 4 4 2 3 2 2 3 2 2" xfId="49493" xr:uid="{00000000-0005-0000-0000-0000959F0000}"/>
    <cellStyle name="Normal 4 4 4 2 3 2 2 3 3" xfId="36059" xr:uid="{00000000-0005-0000-0000-0000969F0000}"/>
    <cellStyle name="Normal 4 4 4 2 3 2 2 4" xfId="18102" xr:uid="{00000000-0005-0000-0000-0000979F0000}"/>
    <cellStyle name="Normal 4 4 4 2 3 2 2 4 2" xfId="45014" xr:uid="{00000000-0005-0000-0000-0000989F0000}"/>
    <cellStyle name="Normal 4 4 4 2 3 2 2 5" xfId="31580" xr:uid="{00000000-0005-0000-0000-0000999F0000}"/>
    <cellStyle name="Normal 4 4 4 2 3 2 3" xfId="11388" xr:uid="{00000000-0005-0000-0000-00009A9F0000}"/>
    <cellStyle name="Normal 4 4 4 2 3 2 3 2" xfId="24822" xr:uid="{00000000-0005-0000-0000-00009B9F0000}"/>
    <cellStyle name="Normal 4 4 4 2 3 2 3 2 2" xfId="51734" xr:uid="{00000000-0005-0000-0000-00009C9F0000}"/>
    <cellStyle name="Normal 4 4 4 2 3 2 3 3" xfId="38300" xr:uid="{00000000-0005-0000-0000-00009D9F0000}"/>
    <cellStyle name="Normal 4 4 4 2 3 2 4" xfId="6910" xr:uid="{00000000-0005-0000-0000-00009E9F0000}"/>
    <cellStyle name="Normal 4 4 4 2 3 2 4 2" xfId="20344" xr:uid="{00000000-0005-0000-0000-00009F9F0000}"/>
    <cellStyle name="Normal 4 4 4 2 3 2 4 2 2" xfId="47256" xr:uid="{00000000-0005-0000-0000-0000A09F0000}"/>
    <cellStyle name="Normal 4 4 4 2 3 2 4 3" xfId="33822" xr:uid="{00000000-0005-0000-0000-0000A19F0000}"/>
    <cellStyle name="Normal 4 4 4 2 3 2 5" xfId="15865" xr:uid="{00000000-0005-0000-0000-0000A29F0000}"/>
    <cellStyle name="Normal 4 4 4 2 3 2 5 2" xfId="42777" xr:uid="{00000000-0005-0000-0000-0000A39F0000}"/>
    <cellStyle name="Normal 4 4 4 2 3 2 6" xfId="29343" xr:uid="{00000000-0005-0000-0000-0000A49F0000}"/>
    <cellStyle name="Normal 4 4 4 2 3 3" xfId="3550" xr:uid="{00000000-0005-0000-0000-0000A59F0000}"/>
    <cellStyle name="Normal 4 4 4 2 3 3 2" xfId="12507" xr:uid="{00000000-0005-0000-0000-0000A69F0000}"/>
    <cellStyle name="Normal 4 4 4 2 3 3 2 2" xfId="25941" xr:uid="{00000000-0005-0000-0000-0000A79F0000}"/>
    <cellStyle name="Normal 4 4 4 2 3 3 2 2 2" xfId="52853" xr:uid="{00000000-0005-0000-0000-0000A89F0000}"/>
    <cellStyle name="Normal 4 4 4 2 3 3 2 3" xfId="39419" xr:uid="{00000000-0005-0000-0000-0000A99F0000}"/>
    <cellStyle name="Normal 4 4 4 2 3 3 3" xfId="8029" xr:uid="{00000000-0005-0000-0000-0000AA9F0000}"/>
    <cellStyle name="Normal 4 4 4 2 3 3 3 2" xfId="21463" xr:uid="{00000000-0005-0000-0000-0000AB9F0000}"/>
    <cellStyle name="Normal 4 4 4 2 3 3 3 2 2" xfId="48375" xr:uid="{00000000-0005-0000-0000-0000AC9F0000}"/>
    <cellStyle name="Normal 4 4 4 2 3 3 3 3" xfId="34941" xr:uid="{00000000-0005-0000-0000-0000AD9F0000}"/>
    <cellStyle name="Normal 4 4 4 2 3 3 4" xfId="16984" xr:uid="{00000000-0005-0000-0000-0000AE9F0000}"/>
    <cellStyle name="Normal 4 4 4 2 3 3 4 2" xfId="43896" xr:uid="{00000000-0005-0000-0000-0000AF9F0000}"/>
    <cellStyle name="Normal 4 4 4 2 3 3 5" xfId="30462" xr:uid="{00000000-0005-0000-0000-0000B09F0000}"/>
    <cellStyle name="Normal 4 4 4 2 3 4" xfId="10270" xr:uid="{00000000-0005-0000-0000-0000B19F0000}"/>
    <cellStyle name="Normal 4 4 4 2 3 4 2" xfId="23704" xr:uid="{00000000-0005-0000-0000-0000B29F0000}"/>
    <cellStyle name="Normal 4 4 4 2 3 4 2 2" xfId="50616" xr:uid="{00000000-0005-0000-0000-0000B39F0000}"/>
    <cellStyle name="Normal 4 4 4 2 3 4 3" xfId="37182" xr:uid="{00000000-0005-0000-0000-0000B49F0000}"/>
    <cellStyle name="Normal 4 4 4 2 3 5" xfId="5792" xr:uid="{00000000-0005-0000-0000-0000B59F0000}"/>
    <cellStyle name="Normal 4 4 4 2 3 5 2" xfId="19226" xr:uid="{00000000-0005-0000-0000-0000B69F0000}"/>
    <cellStyle name="Normal 4 4 4 2 3 5 2 2" xfId="46138" xr:uid="{00000000-0005-0000-0000-0000B79F0000}"/>
    <cellStyle name="Normal 4 4 4 2 3 5 3" xfId="32704" xr:uid="{00000000-0005-0000-0000-0000B89F0000}"/>
    <cellStyle name="Normal 4 4 4 2 3 6" xfId="14747" xr:uid="{00000000-0005-0000-0000-0000B99F0000}"/>
    <cellStyle name="Normal 4 4 4 2 3 6 2" xfId="41659" xr:uid="{00000000-0005-0000-0000-0000BA9F0000}"/>
    <cellStyle name="Normal 4 4 4 2 3 7" xfId="28225" xr:uid="{00000000-0005-0000-0000-0000BB9F0000}"/>
    <cellStyle name="Normal 4 4 4 2 4" xfId="1536" xr:uid="{00000000-0005-0000-0000-0000BC9F0000}"/>
    <cellStyle name="Normal 4 4 4 2 4 2" xfId="2654" xr:uid="{00000000-0005-0000-0000-0000BD9F0000}"/>
    <cellStyle name="Normal 4 4 4 2 4 2 2" xfId="4891" xr:uid="{00000000-0005-0000-0000-0000BE9F0000}"/>
    <cellStyle name="Normal 4 4 4 2 4 2 2 2" xfId="13848" xr:uid="{00000000-0005-0000-0000-0000BF9F0000}"/>
    <cellStyle name="Normal 4 4 4 2 4 2 2 2 2" xfId="27282" xr:uid="{00000000-0005-0000-0000-0000C09F0000}"/>
    <cellStyle name="Normal 4 4 4 2 4 2 2 2 2 2" xfId="54194" xr:uid="{00000000-0005-0000-0000-0000C19F0000}"/>
    <cellStyle name="Normal 4 4 4 2 4 2 2 2 3" xfId="40760" xr:uid="{00000000-0005-0000-0000-0000C29F0000}"/>
    <cellStyle name="Normal 4 4 4 2 4 2 2 3" xfId="9370" xr:uid="{00000000-0005-0000-0000-0000C39F0000}"/>
    <cellStyle name="Normal 4 4 4 2 4 2 2 3 2" xfId="22804" xr:uid="{00000000-0005-0000-0000-0000C49F0000}"/>
    <cellStyle name="Normal 4 4 4 2 4 2 2 3 2 2" xfId="49716" xr:uid="{00000000-0005-0000-0000-0000C59F0000}"/>
    <cellStyle name="Normal 4 4 4 2 4 2 2 3 3" xfId="36282" xr:uid="{00000000-0005-0000-0000-0000C69F0000}"/>
    <cellStyle name="Normal 4 4 4 2 4 2 2 4" xfId="18325" xr:uid="{00000000-0005-0000-0000-0000C79F0000}"/>
    <cellStyle name="Normal 4 4 4 2 4 2 2 4 2" xfId="45237" xr:uid="{00000000-0005-0000-0000-0000C89F0000}"/>
    <cellStyle name="Normal 4 4 4 2 4 2 2 5" xfId="31803" xr:uid="{00000000-0005-0000-0000-0000C99F0000}"/>
    <cellStyle name="Normal 4 4 4 2 4 2 3" xfId="11611" xr:uid="{00000000-0005-0000-0000-0000CA9F0000}"/>
    <cellStyle name="Normal 4 4 4 2 4 2 3 2" xfId="25045" xr:uid="{00000000-0005-0000-0000-0000CB9F0000}"/>
    <cellStyle name="Normal 4 4 4 2 4 2 3 2 2" xfId="51957" xr:uid="{00000000-0005-0000-0000-0000CC9F0000}"/>
    <cellStyle name="Normal 4 4 4 2 4 2 3 3" xfId="38523" xr:uid="{00000000-0005-0000-0000-0000CD9F0000}"/>
    <cellStyle name="Normal 4 4 4 2 4 2 4" xfId="7133" xr:uid="{00000000-0005-0000-0000-0000CE9F0000}"/>
    <cellStyle name="Normal 4 4 4 2 4 2 4 2" xfId="20567" xr:uid="{00000000-0005-0000-0000-0000CF9F0000}"/>
    <cellStyle name="Normal 4 4 4 2 4 2 4 2 2" xfId="47479" xr:uid="{00000000-0005-0000-0000-0000D09F0000}"/>
    <cellStyle name="Normal 4 4 4 2 4 2 4 3" xfId="34045" xr:uid="{00000000-0005-0000-0000-0000D19F0000}"/>
    <cellStyle name="Normal 4 4 4 2 4 2 5" xfId="16088" xr:uid="{00000000-0005-0000-0000-0000D29F0000}"/>
    <cellStyle name="Normal 4 4 4 2 4 2 5 2" xfId="43000" xr:uid="{00000000-0005-0000-0000-0000D39F0000}"/>
    <cellStyle name="Normal 4 4 4 2 4 2 6" xfId="29566" xr:uid="{00000000-0005-0000-0000-0000D49F0000}"/>
    <cellStyle name="Normal 4 4 4 2 4 3" xfId="3773" xr:uid="{00000000-0005-0000-0000-0000D59F0000}"/>
    <cellStyle name="Normal 4 4 4 2 4 3 2" xfId="12730" xr:uid="{00000000-0005-0000-0000-0000D69F0000}"/>
    <cellStyle name="Normal 4 4 4 2 4 3 2 2" xfId="26164" xr:uid="{00000000-0005-0000-0000-0000D79F0000}"/>
    <cellStyle name="Normal 4 4 4 2 4 3 2 2 2" xfId="53076" xr:uid="{00000000-0005-0000-0000-0000D89F0000}"/>
    <cellStyle name="Normal 4 4 4 2 4 3 2 3" xfId="39642" xr:uid="{00000000-0005-0000-0000-0000D99F0000}"/>
    <cellStyle name="Normal 4 4 4 2 4 3 3" xfId="8252" xr:uid="{00000000-0005-0000-0000-0000DA9F0000}"/>
    <cellStyle name="Normal 4 4 4 2 4 3 3 2" xfId="21686" xr:uid="{00000000-0005-0000-0000-0000DB9F0000}"/>
    <cellStyle name="Normal 4 4 4 2 4 3 3 2 2" xfId="48598" xr:uid="{00000000-0005-0000-0000-0000DC9F0000}"/>
    <cellStyle name="Normal 4 4 4 2 4 3 3 3" xfId="35164" xr:uid="{00000000-0005-0000-0000-0000DD9F0000}"/>
    <cellStyle name="Normal 4 4 4 2 4 3 4" xfId="17207" xr:uid="{00000000-0005-0000-0000-0000DE9F0000}"/>
    <cellStyle name="Normal 4 4 4 2 4 3 4 2" xfId="44119" xr:uid="{00000000-0005-0000-0000-0000DF9F0000}"/>
    <cellStyle name="Normal 4 4 4 2 4 3 5" xfId="30685" xr:uid="{00000000-0005-0000-0000-0000E09F0000}"/>
    <cellStyle name="Normal 4 4 4 2 4 4" xfId="10493" xr:uid="{00000000-0005-0000-0000-0000E19F0000}"/>
    <cellStyle name="Normal 4 4 4 2 4 4 2" xfId="23927" xr:uid="{00000000-0005-0000-0000-0000E29F0000}"/>
    <cellStyle name="Normal 4 4 4 2 4 4 2 2" xfId="50839" xr:uid="{00000000-0005-0000-0000-0000E39F0000}"/>
    <cellStyle name="Normal 4 4 4 2 4 4 3" xfId="37405" xr:uid="{00000000-0005-0000-0000-0000E49F0000}"/>
    <cellStyle name="Normal 4 4 4 2 4 5" xfId="6015" xr:uid="{00000000-0005-0000-0000-0000E59F0000}"/>
    <cellStyle name="Normal 4 4 4 2 4 5 2" xfId="19449" xr:uid="{00000000-0005-0000-0000-0000E69F0000}"/>
    <cellStyle name="Normal 4 4 4 2 4 5 2 2" xfId="46361" xr:uid="{00000000-0005-0000-0000-0000E79F0000}"/>
    <cellStyle name="Normal 4 4 4 2 4 5 3" xfId="32927" xr:uid="{00000000-0005-0000-0000-0000E89F0000}"/>
    <cellStyle name="Normal 4 4 4 2 4 6" xfId="14970" xr:uid="{00000000-0005-0000-0000-0000E99F0000}"/>
    <cellStyle name="Normal 4 4 4 2 4 6 2" xfId="41882" xr:uid="{00000000-0005-0000-0000-0000EA9F0000}"/>
    <cellStyle name="Normal 4 4 4 2 4 7" xfId="28448" xr:uid="{00000000-0005-0000-0000-0000EB9F0000}"/>
    <cellStyle name="Normal 4 4 4 2 5" xfId="1984" xr:uid="{00000000-0005-0000-0000-0000EC9F0000}"/>
    <cellStyle name="Normal 4 4 4 2 5 2" xfId="4221" xr:uid="{00000000-0005-0000-0000-0000ED9F0000}"/>
    <cellStyle name="Normal 4 4 4 2 5 2 2" xfId="13178" xr:uid="{00000000-0005-0000-0000-0000EE9F0000}"/>
    <cellStyle name="Normal 4 4 4 2 5 2 2 2" xfId="26612" xr:uid="{00000000-0005-0000-0000-0000EF9F0000}"/>
    <cellStyle name="Normal 4 4 4 2 5 2 2 2 2" xfId="53524" xr:uid="{00000000-0005-0000-0000-0000F09F0000}"/>
    <cellStyle name="Normal 4 4 4 2 5 2 2 3" xfId="40090" xr:uid="{00000000-0005-0000-0000-0000F19F0000}"/>
    <cellStyle name="Normal 4 4 4 2 5 2 3" xfId="8700" xr:uid="{00000000-0005-0000-0000-0000F29F0000}"/>
    <cellStyle name="Normal 4 4 4 2 5 2 3 2" xfId="22134" xr:uid="{00000000-0005-0000-0000-0000F39F0000}"/>
    <cellStyle name="Normal 4 4 4 2 5 2 3 2 2" xfId="49046" xr:uid="{00000000-0005-0000-0000-0000F49F0000}"/>
    <cellStyle name="Normal 4 4 4 2 5 2 3 3" xfId="35612" xr:uid="{00000000-0005-0000-0000-0000F59F0000}"/>
    <cellStyle name="Normal 4 4 4 2 5 2 4" xfId="17655" xr:uid="{00000000-0005-0000-0000-0000F69F0000}"/>
    <cellStyle name="Normal 4 4 4 2 5 2 4 2" xfId="44567" xr:uid="{00000000-0005-0000-0000-0000F79F0000}"/>
    <cellStyle name="Normal 4 4 4 2 5 2 5" xfId="31133" xr:uid="{00000000-0005-0000-0000-0000F89F0000}"/>
    <cellStyle name="Normal 4 4 4 2 5 3" xfId="10941" xr:uid="{00000000-0005-0000-0000-0000F99F0000}"/>
    <cellStyle name="Normal 4 4 4 2 5 3 2" xfId="24375" xr:uid="{00000000-0005-0000-0000-0000FA9F0000}"/>
    <cellStyle name="Normal 4 4 4 2 5 3 2 2" xfId="51287" xr:uid="{00000000-0005-0000-0000-0000FB9F0000}"/>
    <cellStyle name="Normal 4 4 4 2 5 3 3" xfId="37853" xr:uid="{00000000-0005-0000-0000-0000FC9F0000}"/>
    <cellStyle name="Normal 4 4 4 2 5 4" xfId="6463" xr:uid="{00000000-0005-0000-0000-0000FD9F0000}"/>
    <cellStyle name="Normal 4 4 4 2 5 4 2" xfId="19897" xr:uid="{00000000-0005-0000-0000-0000FE9F0000}"/>
    <cellStyle name="Normal 4 4 4 2 5 4 2 2" xfId="46809" xr:uid="{00000000-0005-0000-0000-0000FF9F0000}"/>
    <cellStyle name="Normal 4 4 4 2 5 4 3" xfId="33375" xr:uid="{00000000-0005-0000-0000-000000A00000}"/>
    <cellStyle name="Normal 4 4 4 2 5 5" xfId="15418" xr:uid="{00000000-0005-0000-0000-000001A00000}"/>
    <cellStyle name="Normal 4 4 4 2 5 5 2" xfId="42330" xr:uid="{00000000-0005-0000-0000-000002A00000}"/>
    <cellStyle name="Normal 4 4 4 2 5 6" xfId="28896" xr:uid="{00000000-0005-0000-0000-000003A00000}"/>
    <cellStyle name="Normal 4 4 4 2 6" xfId="3103" xr:uid="{00000000-0005-0000-0000-000004A00000}"/>
    <cellStyle name="Normal 4 4 4 2 6 2" xfId="12060" xr:uid="{00000000-0005-0000-0000-000005A00000}"/>
    <cellStyle name="Normal 4 4 4 2 6 2 2" xfId="25494" xr:uid="{00000000-0005-0000-0000-000006A00000}"/>
    <cellStyle name="Normal 4 4 4 2 6 2 2 2" xfId="52406" xr:uid="{00000000-0005-0000-0000-000007A00000}"/>
    <cellStyle name="Normal 4 4 4 2 6 2 3" xfId="38972" xr:uid="{00000000-0005-0000-0000-000008A00000}"/>
    <cellStyle name="Normal 4 4 4 2 6 3" xfId="7582" xr:uid="{00000000-0005-0000-0000-000009A00000}"/>
    <cellStyle name="Normal 4 4 4 2 6 3 2" xfId="21016" xr:uid="{00000000-0005-0000-0000-00000AA00000}"/>
    <cellStyle name="Normal 4 4 4 2 6 3 2 2" xfId="47928" xr:uid="{00000000-0005-0000-0000-00000BA00000}"/>
    <cellStyle name="Normal 4 4 4 2 6 3 3" xfId="34494" xr:uid="{00000000-0005-0000-0000-00000CA00000}"/>
    <cellStyle name="Normal 4 4 4 2 6 4" xfId="16537" xr:uid="{00000000-0005-0000-0000-00000DA00000}"/>
    <cellStyle name="Normal 4 4 4 2 6 4 2" xfId="43449" xr:uid="{00000000-0005-0000-0000-00000EA00000}"/>
    <cellStyle name="Normal 4 4 4 2 6 5" xfId="30015" xr:uid="{00000000-0005-0000-0000-00000FA00000}"/>
    <cellStyle name="Normal 4 4 4 2 7" xfId="9823" xr:uid="{00000000-0005-0000-0000-000010A00000}"/>
    <cellStyle name="Normal 4 4 4 2 7 2" xfId="23257" xr:uid="{00000000-0005-0000-0000-000011A00000}"/>
    <cellStyle name="Normal 4 4 4 2 7 2 2" xfId="50169" xr:uid="{00000000-0005-0000-0000-000012A00000}"/>
    <cellStyle name="Normal 4 4 4 2 7 3" xfId="36735" xr:uid="{00000000-0005-0000-0000-000013A00000}"/>
    <cellStyle name="Normal 4 4 4 2 8" xfId="5345" xr:uid="{00000000-0005-0000-0000-000014A00000}"/>
    <cellStyle name="Normal 4 4 4 2 8 2" xfId="18779" xr:uid="{00000000-0005-0000-0000-000015A00000}"/>
    <cellStyle name="Normal 4 4 4 2 8 2 2" xfId="45691" xr:uid="{00000000-0005-0000-0000-000016A00000}"/>
    <cellStyle name="Normal 4 4 4 2 8 3" xfId="32257" xr:uid="{00000000-0005-0000-0000-000017A00000}"/>
    <cellStyle name="Normal 4 4 4 2 9" xfId="14300" xr:uid="{00000000-0005-0000-0000-000018A00000}"/>
    <cellStyle name="Normal 4 4 4 2 9 2" xfId="41212" xr:uid="{00000000-0005-0000-0000-000019A00000}"/>
    <cellStyle name="Normal 4 4 4 3" xfId="748" xr:uid="{00000000-0005-0000-0000-00001AA00000}"/>
    <cellStyle name="Normal 4 4 4 3 10" xfId="27706" xr:uid="{00000000-0005-0000-0000-00001BA00000}"/>
    <cellStyle name="Normal 4 4 4 3 2" xfId="1016" xr:uid="{00000000-0005-0000-0000-00001CA00000}"/>
    <cellStyle name="Normal 4 4 4 3 2 2" xfId="1687" xr:uid="{00000000-0005-0000-0000-00001DA00000}"/>
    <cellStyle name="Normal 4 4 4 3 2 2 2" xfId="2805" xr:uid="{00000000-0005-0000-0000-00001EA00000}"/>
    <cellStyle name="Normal 4 4 4 3 2 2 2 2" xfId="5042" xr:uid="{00000000-0005-0000-0000-00001FA00000}"/>
    <cellStyle name="Normal 4 4 4 3 2 2 2 2 2" xfId="13999" xr:uid="{00000000-0005-0000-0000-000020A00000}"/>
    <cellStyle name="Normal 4 4 4 3 2 2 2 2 2 2" xfId="27433" xr:uid="{00000000-0005-0000-0000-000021A00000}"/>
    <cellStyle name="Normal 4 4 4 3 2 2 2 2 2 2 2" xfId="54345" xr:uid="{00000000-0005-0000-0000-000022A00000}"/>
    <cellStyle name="Normal 4 4 4 3 2 2 2 2 2 3" xfId="40911" xr:uid="{00000000-0005-0000-0000-000023A00000}"/>
    <cellStyle name="Normal 4 4 4 3 2 2 2 2 3" xfId="9521" xr:uid="{00000000-0005-0000-0000-000024A00000}"/>
    <cellStyle name="Normal 4 4 4 3 2 2 2 2 3 2" xfId="22955" xr:uid="{00000000-0005-0000-0000-000025A00000}"/>
    <cellStyle name="Normal 4 4 4 3 2 2 2 2 3 2 2" xfId="49867" xr:uid="{00000000-0005-0000-0000-000026A00000}"/>
    <cellStyle name="Normal 4 4 4 3 2 2 2 2 3 3" xfId="36433" xr:uid="{00000000-0005-0000-0000-000027A00000}"/>
    <cellStyle name="Normal 4 4 4 3 2 2 2 2 4" xfId="18476" xr:uid="{00000000-0005-0000-0000-000028A00000}"/>
    <cellStyle name="Normal 4 4 4 3 2 2 2 2 4 2" xfId="45388" xr:uid="{00000000-0005-0000-0000-000029A00000}"/>
    <cellStyle name="Normal 4 4 4 3 2 2 2 2 5" xfId="31954" xr:uid="{00000000-0005-0000-0000-00002AA00000}"/>
    <cellStyle name="Normal 4 4 4 3 2 2 2 3" xfId="11762" xr:uid="{00000000-0005-0000-0000-00002BA00000}"/>
    <cellStyle name="Normal 4 4 4 3 2 2 2 3 2" xfId="25196" xr:uid="{00000000-0005-0000-0000-00002CA00000}"/>
    <cellStyle name="Normal 4 4 4 3 2 2 2 3 2 2" xfId="52108" xr:uid="{00000000-0005-0000-0000-00002DA00000}"/>
    <cellStyle name="Normal 4 4 4 3 2 2 2 3 3" xfId="38674" xr:uid="{00000000-0005-0000-0000-00002EA00000}"/>
    <cellStyle name="Normal 4 4 4 3 2 2 2 4" xfId="7284" xr:uid="{00000000-0005-0000-0000-00002FA00000}"/>
    <cellStyle name="Normal 4 4 4 3 2 2 2 4 2" xfId="20718" xr:uid="{00000000-0005-0000-0000-000030A00000}"/>
    <cellStyle name="Normal 4 4 4 3 2 2 2 4 2 2" xfId="47630" xr:uid="{00000000-0005-0000-0000-000031A00000}"/>
    <cellStyle name="Normal 4 4 4 3 2 2 2 4 3" xfId="34196" xr:uid="{00000000-0005-0000-0000-000032A00000}"/>
    <cellStyle name="Normal 4 4 4 3 2 2 2 5" xfId="16239" xr:uid="{00000000-0005-0000-0000-000033A00000}"/>
    <cellStyle name="Normal 4 4 4 3 2 2 2 5 2" xfId="43151" xr:uid="{00000000-0005-0000-0000-000034A00000}"/>
    <cellStyle name="Normal 4 4 4 3 2 2 2 6" xfId="29717" xr:uid="{00000000-0005-0000-0000-000035A00000}"/>
    <cellStyle name="Normal 4 4 4 3 2 2 3" xfId="3924" xr:uid="{00000000-0005-0000-0000-000036A00000}"/>
    <cellStyle name="Normal 4 4 4 3 2 2 3 2" xfId="12881" xr:uid="{00000000-0005-0000-0000-000037A00000}"/>
    <cellStyle name="Normal 4 4 4 3 2 2 3 2 2" xfId="26315" xr:uid="{00000000-0005-0000-0000-000038A00000}"/>
    <cellStyle name="Normal 4 4 4 3 2 2 3 2 2 2" xfId="53227" xr:uid="{00000000-0005-0000-0000-000039A00000}"/>
    <cellStyle name="Normal 4 4 4 3 2 2 3 2 3" xfId="39793" xr:uid="{00000000-0005-0000-0000-00003AA00000}"/>
    <cellStyle name="Normal 4 4 4 3 2 2 3 3" xfId="8403" xr:uid="{00000000-0005-0000-0000-00003BA00000}"/>
    <cellStyle name="Normal 4 4 4 3 2 2 3 3 2" xfId="21837" xr:uid="{00000000-0005-0000-0000-00003CA00000}"/>
    <cellStyle name="Normal 4 4 4 3 2 2 3 3 2 2" xfId="48749" xr:uid="{00000000-0005-0000-0000-00003DA00000}"/>
    <cellStyle name="Normal 4 4 4 3 2 2 3 3 3" xfId="35315" xr:uid="{00000000-0005-0000-0000-00003EA00000}"/>
    <cellStyle name="Normal 4 4 4 3 2 2 3 4" xfId="17358" xr:uid="{00000000-0005-0000-0000-00003FA00000}"/>
    <cellStyle name="Normal 4 4 4 3 2 2 3 4 2" xfId="44270" xr:uid="{00000000-0005-0000-0000-000040A00000}"/>
    <cellStyle name="Normal 4 4 4 3 2 2 3 5" xfId="30836" xr:uid="{00000000-0005-0000-0000-000041A00000}"/>
    <cellStyle name="Normal 4 4 4 3 2 2 4" xfId="10644" xr:uid="{00000000-0005-0000-0000-000042A00000}"/>
    <cellStyle name="Normal 4 4 4 3 2 2 4 2" xfId="24078" xr:uid="{00000000-0005-0000-0000-000043A00000}"/>
    <cellStyle name="Normal 4 4 4 3 2 2 4 2 2" xfId="50990" xr:uid="{00000000-0005-0000-0000-000044A00000}"/>
    <cellStyle name="Normal 4 4 4 3 2 2 4 3" xfId="37556" xr:uid="{00000000-0005-0000-0000-000045A00000}"/>
    <cellStyle name="Normal 4 4 4 3 2 2 5" xfId="6166" xr:uid="{00000000-0005-0000-0000-000046A00000}"/>
    <cellStyle name="Normal 4 4 4 3 2 2 5 2" xfId="19600" xr:uid="{00000000-0005-0000-0000-000047A00000}"/>
    <cellStyle name="Normal 4 4 4 3 2 2 5 2 2" xfId="46512" xr:uid="{00000000-0005-0000-0000-000048A00000}"/>
    <cellStyle name="Normal 4 4 4 3 2 2 5 3" xfId="33078" xr:uid="{00000000-0005-0000-0000-000049A00000}"/>
    <cellStyle name="Normal 4 4 4 3 2 2 6" xfId="15121" xr:uid="{00000000-0005-0000-0000-00004AA00000}"/>
    <cellStyle name="Normal 4 4 4 3 2 2 6 2" xfId="42033" xr:uid="{00000000-0005-0000-0000-00004BA00000}"/>
    <cellStyle name="Normal 4 4 4 3 2 2 7" xfId="28599" xr:uid="{00000000-0005-0000-0000-00004CA00000}"/>
    <cellStyle name="Normal 4 4 4 3 2 3" xfId="2135" xr:uid="{00000000-0005-0000-0000-00004DA00000}"/>
    <cellStyle name="Normal 4 4 4 3 2 3 2" xfId="4372" xr:uid="{00000000-0005-0000-0000-00004EA00000}"/>
    <cellStyle name="Normal 4 4 4 3 2 3 2 2" xfId="13329" xr:uid="{00000000-0005-0000-0000-00004FA00000}"/>
    <cellStyle name="Normal 4 4 4 3 2 3 2 2 2" xfId="26763" xr:uid="{00000000-0005-0000-0000-000050A00000}"/>
    <cellStyle name="Normal 4 4 4 3 2 3 2 2 2 2" xfId="53675" xr:uid="{00000000-0005-0000-0000-000051A00000}"/>
    <cellStyle name="Normal 4 4 4 3 2 3 2 2 3" xfId="40241" xr:uid="{00000000-0005-0000-0000-000052A00000}"/>
    <cellStyle name="Normal 4 4 4 3 2 3 2 3" xfId="8851" xr:uid="{00000000-0005-0000-0000-000053A00000}"/>
    <cellStyle name="Normal 4 4 4 3 2 3 2 3 2" xfId="22285" xr:uid="{00000000-0005-0000-0000-000054A00000}"/>
    <cellStyle name="Normal 4 4 4 3 2 3 2 3 2 2" xfId="49197" xr:uid="{00000000-0005-0000-0000-000055A00000}"/>
    <cellStyle name="Normal 4 4 4 3 2 3 2 3 3" xfId="35763" xr:uid="{00000000-0005-0000-0000-000056A00000}"/>
    <cellStyle name="Normal 4 4 4 3 2 3 2 4" xfId="17806" xr:uid="{00000000-0005-0000-0000-000057A00000}"/>
    <cellStyle name="Normal 4 4 4 3 2 3 2 4 2" xfId="44718" xr:uid="{00000000-0005-0000-0000-000058A00000}"/>
    <cellStyle name="Normal 4 4 4 3 2 3 2 5" xfId="31284" xr:uid="{00000000-0005-0000-0000-000059A00000}"/>
    <cellStyle name="Normal 4 4 4 3 2 3 3" xfId="11092" xr:uid="{00000000-0005-0000-0000-00005AA00000}"/>
    <cellStyle name="Normal 4 4 4 3 2 3 3 2" xfId="24526" xr:uid="{00000000-0005-0000-0000-00005BA00000}"/>
    <cellStyle name="Normal 4 4 4 3 2 3 3 2 2" xfId="51438" xr:uid="{00000000-0005-0000-0000-00005CA00000}"/>
    <cellStyle name="Normal 4 4 4 3 2 3 3 3" xfId="38004" xr:uid="{00000000-0005-0000-0000-00005DA00000}"/>
    <cellStyle name="Normal 4 4 4 3 2 3 4" xfId="6614" xr:uid="{00000000-0005-0000-0000-00005EA00000}"/>
    <cellStyle name="Normal 4 4 4 3 2 3 4 2" xfId="20048" xr:uid="{00000000-0005-0000-0000-00005FA00000}"/>
    <cellStyle name="Normal 4 4 4 3 2 3 4 2 2" xfId="46960" xr:uid="{00000000-0005-0000-0000-000060A00000}"/>
    <cellStyle name="Normal 4 4 4 3 2 3 4 3" xfId="33526" xr:uid="{00000000-0005-0000-0000-000061A00000}"/>
    <cellStyle name="Normal 4 4 4 3 2 3 5" xfId="15569" xr:uid="{00000000-0005-0000-0000-000062A00000}"/>
    <cellStyle name="Normal 4 4 4 3 2 3 5 2" xfId="42481" xr:uid="{00000000-0005-0000-0000-000063A00000}"/>
    <cellStyle name="Normal 4 4 4 3 2 3 6" xfId="29047" xr:uid="{00000000-0005-0000-0000-000064A00000}"/>
    <cellStyle name="Normal 4 4 4 3 2 4" xfId="3254" xr:uid="{00000000-0005-0000-0000-000065A00000}"/>
    <cellStyle name="Normal 4 4 4 3 2 4 2" xfId="12211" xr:uid="{00000000-0005-0000-0000-000066A00000}"/>
    <cellStyle name="Normal 4 4 4 3 2 4 2 2" xfId="25645" xr:uid="{00000000-0005-0000-0000-000067A00000}"/>
    <cellStyle name="Normal 4 4 4 3 2 4 2 2 2" xfId="52557" xr:uid="{00000000-0005-0000-0000-000068A00000}"/>
    <cellStyle name="Normal 4 4 4 3 2 4 2 3" xfId="39123" xr:uid="{00000000-0005-0000-0000-000069A00000}"/>
    <cellStyle name="Normal 4 4 4 3 2 4 3" xfId="7733" xr:uid="{00000000-0005-0000-0000-00006AA00000}"/>
    <cellStyle name="Normal 4 4 4 3 2 4 3 2" xfId="21167" xr:uid="{00000000-0005-0000-0000-00006BA00000}"/>
    <cellStyle name="Normal 4 4 4 3 2 4 3 2 2" xfId="48079" xr:uid="{00000000-0005-0000-0000-00006CA00000}"/>
    <cellStyle name="Normal 4 4 4 3 2 4 3 3" xfId="34645" xr:uid="{00000000-0005-0000-0000-00006DA00000}"/>
    <cellStyle name="Normal 4 4 4 3 2 4 4" xfId="16688" xr:uid="{00000000-0005-0000-0000-00006EA00000}"/>
    <cellStyle name="Normal 4 4 4 3 2 4 4 2" xfId="43600" xr:uid="{00000000-0005-0000-0000-00006FA00000}"/>
    <cellStyle name="Normal 4 4 4 3 2 4 5" xfId="30166" xr:uid="{00000000-0005-0000-0000-000070A00000}"/>
    <cellStyle name="Normal 4 4 4 3 2 5" xfId="9974" xr:uid="{00000000-0005-0000-0000-000071A00000}"/>
    <cellStyle name="Normal 4 4 4 3 2 5 2" xfId="23408" xr:uid="{00000000-0005-0000-0000-000072A00000}"/>
    <cellStyle name="Normal 4 4 4 3 2 5 2 2" xfId="50320" xr:uid="{00000000-0005-0000-0000-000073A00000}"/>
    <cellStyle name="Normal 4 4 4 3 2 5 3" xfId="36886" xr:uid="{00000000-0005-0000-0000-000074A00000}"/>
    <cellStyle name="Normal 4 4 4 3 2 6" xfId="5496" xr:uid="{00000000-0005-0000-0000-000075A00000}"/>
    <cellStyle name="Normal 4 4 4 3 2 6 2" xfId="18930" xr:uid="{00000000-0005-0000-0000-000076A00000}"/>
    <cellStyle name="Normal 4 4 4 3 2 6 2 2" xfId="45842" xr:uid="{00000000-0005-0000-0000-000077A00000}"/>
    <cellStyle name="Normal 4 4 4 3 2 6 3" xfId="32408" xr:uid="{00000000-0005-0000-0000-000078A00000}"/>
    <cellStyle name="Normal 4 4 4 3 2 7" xfId="14451" xr:uid="{00000000-0005-0000-0000-000079A00000}"/>
    <cellStyle name="Normal 4 4 4 3 2 7 2" xfId="41363" xr:uid="{00000000-0005-0000-0000-00007AA00000}"/>
    <cellStyle name="Normal 4 4 4 3 2 8" xfId="27929" xr:uid="{00000000-0005-0000-0000-00007BA00000}"/>
    <cellStyle name="Normal 4 4 4 3 3" xfId="1241" xr:uid="{00000000-0005-0000-0000-00007CA00000}"/>
    <cellStyle name="Normal 4 4 4 3 3 2" xfId="2359" xr:uid="{00000000-0005-0000-0000-00007DA00000}"/>
    <cellStyle name="Normal 4 4 4 3 3 2 2" xfId="4596" xr:uid="{00000000-0005-0000-0000-00007EA00000}"/>
    <cellStyle name="Normal 4 4 4 3 3 2 2 2" xfId="13553" xr:uid="{00000000-0005-0000-0000-00007FA00000}"/>
    <cellStyle name="Normal 4 4 4 3 3 2 2 2 2" xfId="26987" xr:uid="{00000000-0005-0000-0000-000080A00000}"/>
    <cellStyle name="Normal 4 4 4 3 3 2 2 2 2 2" xfId="53899" xr:uid="{00000000-0005-0000-0000-000081A00000}"/>
    <cellStyle name="Normal 4 4 4 3 3 2 2 2 3" xfId="40465" xr:uid="{00000000-0005-0000-0000-000082A00000}"/>
    <cellStyle name="Normal 4 4 4 3 3 2 2 3" xfId="9075" xr:uid="{00000000-0005-0000-0000-000083A00000}"/>
    <cellStyle name="Normal 4 4 4 3 3 2 2 3 2" xfId="22509" xr:uid="{00000000-0005-0000-0000-000084A00000}"/>
    <cellStyle name="Normal 4 4 4 3 3 2 2 3 2 2" xfId="49421" xr:uid="{00000000-0005-0000-0000-000085A00000}"/>
    <cellStyle name="Normal 4 4 4 3 3 2 2 3 3" xfId="35987" xr:uid="{00000000-0005-0000-0000-000086A00000}"/>
    <cellStyle name="Normal 4 4 4 3 3 2 2 4" xfId="18030" xr:uid="{00000000-0005-0000-0000-000087A00000}"/>
    <cellStyle name="Normal 4 4 4 3 3 2 2 4 2" xfId="44942" xr:uid="{00000000-0005-0000-0000-000088A00000}"/>
    <cellStyle name="Normal 4 4 4 3 3 2 2 5" xfId="31508" xr:uid="{00000000-0005-0000-0000-000089A00000}"/>
    <cellStyle name="Normal 4 4 4 3 3 2 3" xfId="11316" xr:uid="{00000000-0005-0000-0000-00008AA00000}"/>
    <cellStyle name="Normal 4 4 4 3 3 2 3 2" xfId="24750" xr:uid="{00000000-0005-0000-0000-00008BA00000}"/>
    <cellStyle name="Normal 4 4 4 3 3 2 3 2 2" xfId="51662" xr:uid="{00000000-0005-0000-0000-00008CA00000}"/>
    <cellStyle name="Normal 4 4 4 3 3 2 3 3" xfId="38228" xr:uid="{00000000-0005-0000-0000-00008DA00000}"/>
    <cellStyle name="Normal 4 4 4 3 3 2 4" xfId="6838" xr:uid="{00000000-0005-0000-0000-00008EA00000}"/>
    <cellStyle name="Normal 4 4 4 3 3 2 4 2" xfId="20272" xr:uid="{00000000-0005-0000-0000-00008FA00000}"/>
    <cellStyle name="Normal 4 4 4 3 3 2 4 2 2" xfId="47184" xr:uid="{00000000-0005-0000-0000-000090A00000}"/>
    <cellStyle name="Normal 4 4 4 3 3 2 4 3" xfId="33750" xr:uid="{00000000-0005-0000-0000-000091A00000}"/>
    <cellStyle name="Normal 4 4 4 3 3 2 5" xfId="15793" xr:uid="{00000000-0005-0000-0000-000092A00000}"/>
    <cellStyle name="Normal 4 4 4 3 3 2 5 2" xfId="42705" xr:uid="{00000000-0005-0000-0000-000093A00000}"/>
    <cellStyle name="Normal 4 4 4 3 3 2 6" xfId="29271" xr:uid="{00000000-0005-0000-0000-000094A00000}"/>
    <cellStyle name="Normal 4 4 4 3 3 3" xfId="3478" xr:uid="{00000000-0005-0000-0000-000095A00000}"/>
    <cellStyle name="Normal 4 4 4 3 3 3 2" xfId="12435" xr:uid="{00000000-0005-0000-0000-000096A00000}"/>
    <cellStyle name="Normal 4 4 4 3 3 3 2 2" xfId="25869" xr:uid="{00000000-0005-0000-0000-000097A00000}"/>
    <cellStyle name="Normal 4 4 4 3 3 3 2 2 2" xfId="52781" xr:uid="{00000000-0005-0000-0000-000098A00000}"/>
    <cellStyle name="Normal 4 4 4 3 3 3 2 3" xfId="39347" xr:uid="{00000000-0005-0000-0000-000099A00000}"/>
    <cellStyle name="Normal 4 4 4 3 3 3 3" xfId="7957" xr:uid="{00000000-0005-0000-0000-00009AA00000}"/>
    <cellStyle name="Normal 4 4 4 3 3 3 3 2" xfId="21391" xr:uid="{00000000-0005-0000-0000-00009BA00000}"/>
    <cellStyle name="Normal 4 4 4 3 3 3 3 2 2" xfId="48303" xr:uid="{00000000-0005-0000-0000-00009CA00000}"/>
    <cellStyle name="Normal 4 4 4 3 3 3 3 3" xfId="34869" xr:uid="{00000000-0005-0000-0000-00009DA00000}"/>
    <cellStyle name="Normal 4 4 4 3 3 3 4" xfId="16912" xr:uid="{00000000-0005-0000-0000-00009EA00000}"/>
    <cellStyle name="Normal 4 4 4 3 3 3 4 2" xfId="43824" xr:uid="{00000000-0005-0000-0000-00009FA00000}"/>
    <cellStyle name="Normal 4 4 4 3 3 3 5" xfId="30390" xr:uid="{00000000-0005-0000-0000-0000A0A00000}"/>
    <cellStyle name="Normal 4 4 4 3 3 4" xfId="10198" xr:uid="{00000000-0005-0000-0000-0000A1A00000}"/>
    <cellStyle name="Normal 4 4 4 3 3 4 2" xfId="23632" xr:uid="{00000000-0005-0000-0000-0000A2A00000}"/>
    <cellStyle name="Normal 4 4 4 3 3 4 2 2" xfId="50544" xr:uid="{00000000-0005-0000-0000-0000A3A00000}"/>
    <cellStyle name="Normal 4 4 4 3 3 4 3" xfId="37110" xr:uid="{00000000-0005-0000-0000-0000A4A00000}"/>
    <cellStyle name="Normal 4 4 4 3 3 5" xfId="5720" xr:uid="{00000000-0005-0000-0000-0000A5A00000}"/>
    <cellStyle name="Normal 4 4 4 3 3 5 2" xfId="19154" xr:uid="{00000000-0005-0000-0000-0000A6A00000}"/>
    <cellStyle name="Normal 4 4 4 3 3 5 2 2" xfId="46066" xr:uid="{00000000-0005-0000-0000-0000A7A00000}"/>
    <cellStyle name="Normal 4 4 4 3 3 5 3" xfId="32632" xr:uid="{00000000-0005-0000-0000-0000A8A00000}"/>
    <cellStyle name="Normal 4 4 4 3 3 6" xfId="14675" xr:uid="{00000000-0005-0000-0000-0000A9A00000}"/>
    <cellStyle name="Normal 4 4 4 3 3 6 2" xfId="41587" xr:uid="{00000000-0005-0000-0000-0000AAA00000}"/>
    <cellStyle name="Normal 4 4 4 3 3 7" xfId="28153" xr:uid="{00000000-0005-0000-0000-0000ABA00000}"/>
    <cellStyle name="Normal 4 4 4 3 4" xfId="1464" xr:uid="{00000000-0005-0000-0000-0000ACA00000}"/>
    <cellStyle name="Normal 4 4 4 3 4 2" xfId="2582" xr:uid="{00000000-0005-0000-0000-0000ADA00000}"/>
    <cellStyle name="Normal 4 4 4 3 4 2 2" xfId="4819" xr:uid="{00000000-0005-0000-0000-0000AEA00000}"/>
    <cellStyle name="Normal 4 4 4 3 4 2 2 2" xfId="13776" xr:uid="{00000000-0005-0000-0000-0000AFA00000}"/>
    <cellStyle name="Normal 4 4 4 3 4 2 2 2 2" xfId="27210" xr:uid="{00000000-0005-0000-0000-0000B0A00000}"/>
    <cellStyle name="Normal 4 4 4 3 4 2 2 2 2 2" xfId="54122" xr:uid="{00000000-0005-0000-0000-0000B1A00000}"/>
    <cellStyle name="Normal 4 4 4 3 4 2 2 2 3" xfId="40688" xr:uid="{00000000-0005-0000-0000-0000B2A00000}"/>
    <cellStyle name="Normal 4 4 4 3 4 2 2 3" xfId="9298" xr:uid="{00000000-0005-0000-0000-0000B3A00000}"/>
    <cellStyle name="Normal 4 4 4 3 4 2 2 3 2" xfId="22732" xr:uid="{00000000-0005-0000-0000-0000B4A00000}"/>
    <cellStyle name="Normal 4 4 4 3 4 2 2 3 2 2" xfId="49644" xr:uid="{00000000-0005-0000-0000-0000B5A00000}"/>
    <cellStyle name="Normal 4 4 4 3 4 2 2 3 3" xfId="36210" xr:uid="{00000000-0005-0000-0000-0000B6A00000}"/>
    <cellStyle name="Normal 4 4 4 3 4 2 2 4" xfId="18253" xr:uid="{00000000-0005-0000-0000-0000B7A00000}"/>
    <cellStyle name="Normal 4 4 4 3 4 2 2 4 2" xfId="45165" xr:uid="{00000000-0005-0000-0000-0000B8A00000}"/>
    <cellStyle name="Normal 4 4 4 3 4 2 2 5" xfId="31731" xr:uid="{00000000-0005-0000-0000-0000B9A00000}"/>
    <cellStyle name="Normal 4 4 4 3 4 2 3" xfId="11539" xr:uid="{00000000-0005-0000-0000-0000BAA00000}"/>
    <cellStyle name="Normal 4 4 4 3 4 2 3 2" xfId="24973" xr:uid="{00000000-0005-0000-0000-0000BBA00000}"/>
    <cellStyle name="Normal 4 4 4 3 4 2 3 2 2" xfId="51885" xr:uid="{00000000-0005-0000-0000-0000BCA00000}"/>
    <cellStyle name="Normal 4 4 4 3 4 2 3 3" xfId="38451" xr:uid="{00000000-0005-0000-0000-0000BDA00000}"/>
    <cellStyle name="Normal 4 4 4 3 4 2 4" xfId="7061" xr:uid="{00000000-0005-0000-0000-0000BEA00000}"/>
    <cellStyle name="Normal 4 4 4 3 4 2 4 2" xfId="20495" xr:uid="{00000000-0005-0000-0000-0000BFA00000}"/>
    <cellStyle name="Normal 4 4 4 3 4 2 4 2 2" xfId="47407" xr:uid="{00000000-0005-0000-0000-0000C0A00000}"/>
    <cellStyle name="Normal 4 4 4 3 4 2 4 3" xfId="33973" xr:uid="{00000000-0005-0000-0000-0000C1A00000}"/>
    <cellStyle name="Normal 4 4 4 3 4 2 5" xfId="16016" xr:uid="{00000000-0005-0000-0000-0000C2A00000}"/>
    <cellStyle name="Normal 4 4 4 3 4 2 5 2" xfId="42928" xr:uid="{00000000-0005-0000-0000-0000C3A00000}"/>
    <cellStyle name="Normal 4 4 4 3 4 2 6" xfId="29494" xr:uid="{00000000-0005-0000-0000-0000C4A00000}"/>
    <cellStyle name="Normal 4 4 4 3 4 3" xfId="3701" xr:uid="{00000000-0005-0000-0000-0000C5A00000}"/>
    <cellStyle name="Normal 4 4 4 3 4 3 2" xfId="12658" xr:uid="{00000000-0005-0000-0000-0000C6A00000}"/>
    <cellStyle name="Normal 4 4 4 3 4 3 2 2" xfId="26092" xr:uid="{00000000-0005-0000-0000-0000C7A00000}"/>
    <cellStyle name="Normal 4 4 4 3 4 3 2 2 2" xfId="53004" xr:uid="{00000000-0005-0000-0000-0000C8A00000}"/>
    <cellStyle name="Normal 4 4 4 3 4 3 2 3" xfId="39570" xr:uid="{00000000-0005-0000-0000-0000C9A00000}"/>
    <cellStyle name="Normal 4 4 4 3 4 3 3" xfId="8180" xr:uid="{00000000-0005-0000-0000-0000CAA00000}"/>
    <cellStyle name="Normal 4 4 4 3 4 3 3 2" xfId="21614" xr:uid="{00000000-0005-0000-0000-0000CBA00000}"/>
    <cellStyle name="Normal 4 4 4 3 4 3 3 2 2" xfId="48526" xr:uid="{00000000-0005-0000-0000-0000CCA00000}"/>
    <cellStyle name="Normal 4 4 4 3 4 3 3 3" xfId="35092" xr:uid="{00000000-0005-0000-0000-0000CDA00000}"/>
    <cellStyle name="Normal 4 4 4 3 4 3 4" xfId="17135" xr:uid="{00000000-0005-0000-0000-0000CEA00000}"/>
    <cellStyle name="Normal 4 4 4 3 4 3 4 2" xfId="44047" xr:uid="{00000000-0005-0000-0000-0000CFA00000}"/>
    <cellStyle name="Normal 4 4 4 3 4 3 5" xfId="30613" xr:uid="{00000000-0005-0000-0000-0000D0A00000}"/>
    <cellStyle name="Normal 4 4 4 3 4 4" xfId="10421" xr:uid="{00000000-0005-0000-0000-0000D1A00000}"/>
    <cellStyle name="Normal 4 4 4 3 4 4 2" xfId="23855" xr:uid="{00000000-0005-0000-0000-0000D2A00000}"/>
    <cellStyle name="Normal 4 4 4 3 4 4 2 2" xfId="50767" xr:uid="{00000000-0005-0000-0000-0000D3A00000}"/>
    <cellStyle name="Normal 4 4 4 3 4 4 3" xfId="37333" xr:uid="{00000000-0005-0000-0000-0000D4A00000}"/>
    <cellStyle name="Normal 4 4 4 3 4 5" xfId="5943" xr:uid="{00000000-0005-0000-0000-0000D5A00000}"/>
    <cellStyle name="Normal 4 4 4 3 4 5 2" xfId="19377" xr:uid="{00000000-0005-0000-0000-0000D6A00000}"/>
    <cellStyle name="Normal 4 4 4 3 4 5 2 2" xfId="46289" xr:uid="{00000000-0005-0000-0000-0000D7A00000}"/>
    <cellStyle name="Normal 4 4 4 3 4 5 3" xfId="32855" xr:uid="{00000000-0005-0000-0000-0000D8A00000}"/>
    <cellStyle name="Normal 4 4 4 3 4 6" xfId="14898" xr:uid="{00000000-0005-0000-0000-0000D9A00000}"/>
    <cellStyle name="Normal 4 4 4 3 4 6 2" xfId="41810" xr:uid="{00000000-0005-0000-0000-0000DAA00000}"/>
    <cellStyle name="Normal 4 4 4 3 4 7" xfId="28376" xr:uid="{00000000-0005-0000-0000-0000DBA00000}"/>
    <cellStyle name="Normal 4 4 4 3 5" xfId="1912" xr:uid="{00000000-0005-0000-0000-0000DCA00000}"/>
    <cellStyle name="Normal 4 4 4 3 5 2" xfId="4149" xr:uid="{00000000-0005-0000-0000-0000DDA00000}"/>
    <cellStyle name="Normal 4 4 4 3 5 2 2" xfId="13106" xr:uid="{00000000-0005-0000-0000-0000DEA00000}"/>
    <cellStyle name="Normal 4 4 4 3 5 2 2 2" xfId="26540" xr:uid="{00000000-0005-0000-0000-0000DFA00000}"/>
    <cellStyle name="Normal 4 4 4 3 5 2 2 2 2" xfId="53452" xr:uid="{00000000-0005-0000-0000-0000E0A00000}"/>
    <cellStyle name="Normal 4 4 4 3 5 2 2 3" xfId="40018" xr:uid="{00000000-0005-0000-0000-0000E1A00000}"/>
    <cellStyle name="Normal 4 4 4 3 5 2 3" xfId="8628" xr:uid="{00000000-0005-0000-0000-0000E2A00000}"/>
    <cellStyle name="Normal 4 4 4 3 5 2 3 2" xfId="22062" xr:uid="{00000000-0005-0000-0000-0000E3A00000}"/>
    <cellStyle name="Normal 4 4 4 3 5 2 3 2 2" xfId="48974" xr:uid="{00000000-0005-0000-0000-0000E4A00000}"/>
    <cellStyle name="Normal 4 4 4 3 5 2 3 3" xfId="35540" xr:uid="{00000000-0005-0000-0000-0000E5A00000}"/>
    <cellStyle name="Normal 4 4 4 3 5 2 4" xfId="17583" xr:uid="{00000000-0005-0000-0000-0000E6A00000}"/>
    <cellStyle name="Normal 4 4 4 3 5 2 4 2" xfId="44495" xr:uid="{00000000-0005-0000-0000-0000E7A00000}"/>
    <cellStyle name="Normal 4 4 4 3 5 2 5" xfId="31061" xr:uid="{00000000-0005-0000-0000-0000E8A00000}"/>
    <cellStyle name="Normal 4 4 4 3 5 3" xfId="10869" xr:uid="{00000000-0005-0000-0000-0000E9A00000}"/>
    <cellStyle name="Normal 4 4 4 3 5 3 2" xfId="24303" xr:uid="{00000000-0005-0000-0000-0000EAA00000}"/>
    <cellStyle name="Normal 4 4 4 3 5 3 2 2" xfId="51215" xr:uid="{00000000-0005-0000-0000-0000EBA00000}"/>
    <cellStyle name="Normal 4 4 4 3 5 3 3" xfId="37781" xr:uid="{00000000-0005-0000-0000-0000ECA00000}"/>
    <cellStyle name="Normal 4 4 4 3 5 4" xfId="6391" xr:uid="{00000000-0005-0000-0000-0000EDA00000}"/>
    <cellStyle name="Normal 4 4 4 3 5 4 2" xfId="19825" xr:uid="{00000000-0005-0000-0000-0000EEA00000}"/>
    <cellStyle name="Normal 4 4 4 3 5 4 2 2" xfId="46737" xr:uid="{00000000-0005-0000-0000-0000EFA00000}"/>
    <cellStyle name="Normal 4 4 4 3 5 4 3" xfId="33303" xr:uid="{00000000-0005-0000-0000-0000F0A00000}"/>
    <cellStyle name="Normal 4 4 4 3 5 5" xfId="15346" xr:uid="{00000000-0005-0000-0000-0000F1A00000}"/>
    <cellStyle name="Normal 4 4 4 3 5 5 2" xfId="42258" xr:uid="{00000000-0005-0000-0000-0000F2A00000}"/>
    <cellStyle name="Normal 4 4 4 3 5 6" xfId="28824" xr:uid="{00000000-0005-0000-0000-0000F3A00000}"/>
    <cellStyle name="Normal 4 4 4 3 6" xfId="3031" xr:uid="{00000000-0005-0000-0000-0000F4A00000}"/>
    <cellStyle name="Normal 4 4 4 3 6 2" xfId="11988" xr:uid="{00000000-0005-0000-0000-0000F5A00000}"/>
    <cellStyle name="Normal 4 4 4 3 6 2 2" xfId="25422" xr:uid="{00000000-0005-0000-0000-0000F6A00000}"/>
    <cellStyle name="Normal 4 4 4 3 6 2 2 2" xfId="52334" xr:uid="{00000000-0005-0000-0000-0000F7A00000}"/>
    <cellStyle name="Normal 4 4 4 3 6 2 3" xfId="38900" xr:uid="{00000000-0005-0000-0000-0000F8A00000}"/>
    <cellStyle name="Normal 4 4 4 3 6 3" xfId="7510" xr:uid="{00000000-0005-0000-0000-0000F9A00000}"/>
    <cellStyle name="Normal 4 4 4 3 6 3 2" xfId="20944" xr:uid="{00000000-0005-0000-0000-0000FAA00000}"/>
    <cellStyle name="Normal 4 4 4 3 6 3 2 2" xfId="47856" xr:uid="{00000000-0005-0000-0000-0000FBA00000}"/>
    <cellStyle name="Normal 4 4 4 3 6 3 3" xfId="34422" xr:uid="{00000000-0005-0000-0000-0000FCA00000}"/>
    <cellStyle name="Normal 4 4 4 3 6 4" xfId="16465" xr:uid="{00000000-0005-0000-0000-0000FDA00000}"/>
    <cellStyle name="Normal 4 4 4 3 6 4 2" xfId="43377" xr:uid="{00000000-0005-0000-0000-0000FEA00000}"/>
    <cellStyle name="Normal 4 4 4 3 6 5" xfId="29943" xr:uid="{00000000-0005-0000-0000-0000FFA00000}"/>
    <cellStyle name="Normal 4 4 4 3 7" xfId="9751" xr:uid="{00000000-0005-0000-0000-000000A10000}"/>
    <cellStyle name="Normal 4 4 4 3 7 2" xfId="23185" xr:uid="{00000000-0005-0000-0000-000001A10000}"/>
    <cellStyle name="Normal 4 4 4 3 7 2 2" xfId="50097" xr:uid="{00000000-0005-0000-0000-000002A10000}"/>
    <cellStyle name="Normal 4 4 4 3 7 3" xfId="36663" xr:uid="{00000000-0005-0000-0000-000003A10000}"/>
    <cellStyle name="Normal 4 4 4 3 8" xfId="5273" xr:uid="{00000000-0005-0000-0000-000004A10000}"/>
    <cellStyle name="Normal 4 4 4 3 8 2" xfId="18707" xr:uid="{00000000-0005-0000-0000-000005A10000}"/>
    <cellStyle name="Normal 4 4 4 3 8 2 2" xfId="45619" xr:uid="{00000000-0005-0000-0000-000006A10000}"/>
    <cellStyle name="Normal 4 4 4 3 8 3" xfId="32185" xr:uid="{00000000-0005-0000-0000-000007A10000}"/>
    <cellStyle name="Normal 4 4 4 3 9" xfId="14228" xr:uid="{00000000-0005-0000-0000-000008A10000}"/>
    <cellStyle name="Normal 4 4 4 3 9 2" xfId="41140" xr:uid="{00000000-0005-0000-0000-000009A10000}"/>
    <cellStyle name="Normal 4 4 4 4" xfId="944" xr:uid="{00000000-0005-0000-0000-00000AA10000}"/>
    <cellStyle name="Normal 4 4 4 4 2" xfId="1615" xr:uid="{00000000-0005-0000-0000-00000BA10000}"/>
    <cellStyle name="Normal 4 4 4 4 2 2" xfId="2733" xr:uid="{00000000-0005-0000-0000-00000CA10000}"/>
    <cellStyle name="Normal 4 4 4 4 2 2 2" xfId="4970" xr:uid="{00000000-0005-0000-0000-00000DA10000}"/>
    <cellStyle name="Normal 4 4 4 4 2 2 2 2" xfId="13927" xr:uid="{00000000-0005-0000-0000-00000EA10000}"/>
    <cellStyle name="Normal 4 4 4 4 2 2 2 2 2" xfId="27361" xr:uid="{00000000-0005-0000-0000-00000FA10000}"/>
    <cellStyle name="Normal 4 4 4 4 2 2 2 2 2 2" xfId="54273" xr:uid="{00000000-0005-0000-0000-000010A10000}"/>
    <cellStyle name="Normal 4 4 4 4 2 2 2 2 3" xfId="40839" xr:uid="{00000000-0005-0000-0000-000011A10000}"/>
    <cellStyle name="Normal 4 4 4 4 2 2 2 3" xfId="9449" xr:uid="{00000000-0005-0000-0000-000012A10000}"/>
    <cellStyle name="Normal 4 4 4 4 2 2 2 3 2" xfId="22883" xr:uid="{00000000-0005-0000-0000-000013A10000}"/>
    <cellStyle name="Normal 4 4 4 4 2 2 2 3 2 2" xfId="49795" xr:uid="{00000000-0005-0000-0000-000014A10000}"/>
    <cellStyle name="Normal 4 4 4 4 2 2 2 3 3" xfId="36361" xr:uid="{00000000-0005-0000-0000-000015A10000}"/>
    <cellStyle name="Normal 4 4 4 4 2 2 2 4" xfId="18404" xr:uid="{00000000-0005-0000-0000-000016A10000}"/>
    <cellStyle name="Normal 4 4 4 4 2 2 2 4 2" xfId="45316" xr:uid="{00000000-0005-0000-0000-000017A10000}"/>
    <cellStyle name="Normal 4 4 4 4 2 2 2 5" xfId="31882" xr:uid="{00000000-0005-0000-0000-000018A10000}"/>
    <cellStyle name="Normal 4 4 4 4 2 2 3" xfId="11690" xr:uid="{00000000-0005-0000-0000-000019A10000}"/>
    <cellStyle name="Normal 4 4 4 4 2 2 3 2" xfId="25124" xr:uid="{00000000-0005-0000-0000-00001AA10000}"/>
    <cellStyle name="Normal 4 4 4 4 2 2 3 2 2" xfId="52036" xr:uid="{00000000-0005-0000-0000-00001BA10000}"/>
    <cellStyle name="Normal 4 4 4 4 2 2 3 3" xfId="38602" xr:uid="{00000000-0005-0000-0000-00001CA10000}"/>
    <cellStyle name="Normal 4 4 4 4 2 2 4" xfId="7212" xr:uid="{00000000-0005-0000-0000-00001DA10000}"/>
    <cellStyle name="Normal 4 4 4 4 2 2 4 2" xfId="20646" xr:uid="{00000000-0005-0000-0000-00001EA10000}"/>
    <cellStyle name="Normal 4 4 4 4 2 2 4 2 2" xfId="47558" xr:uid="{00000000-0005-0000-0000-00001FA10000}"/>
    <cellStyle name="Normal 4 4 4 4 2 2 4 3" xfId="34124" xr:uid="{00000000-0005-0000-0000-000020A10000}"/>
    <cellStyle name="Normal 4 4 4 4 2 2 5" xfId="16167" xr:uid="{00000000-0005-0000-0000-000021A10000}"/>
    <cellStyle name="Normal 4 4 4 4 2 2 5 2" xfId="43079" xr:uid="{00000000-0005-0000-0000-000022A10000}"/>
    <cellStyle name="Normal 4 4 4 4 2 2 6" xfId="29645" xr:uid="{00000000-0005-0000-0000-000023A10000}"/>
    <cellStyle name="Normal 4 4 4 4 2 3" xfId="3852" xr:uid="{00000000-0005-0000-0000-000024A10000}"/>
    <cellStyle name="Normal 4 4 4 4 2 3 2" xfId="12809" xr:uid="{00000000-0005-0000-0000-000025A10000}"/>
    <cellStyle name="Normal 4 4 4 4 2 3 2 2" xfId="26243" xr:uid="{00000000-0005-0000-0000-000026A10000}"/>
    <cellStyle name="Normal 4 4 4 4 2 3 2 2 2" xfId="53155" xr:uid="{00000000-0005-0000-0000-000027A10000}"/>
    <cellStyle name="Normal 4 4 4 4 2 3 2 3" xfId="39721" xr:uid="{00000000-0005-0000-0000-000028A10000}"/>
    <cellStyle name="Normal 4 4 4 4 2 3 3" xfId="8331" xr:uid="{00000000-0005-0000-0000-000029A10000}"/>
    <cellStyle name="Normal 4 4 4 4 2 3 3 2" xfId="21765" xr:uid="{00000000-0005-0000-0000-00002AA10000}"/>
    <cellStyle name="Normal 4 4 4 4 2 3 3 2 2" xfId="48677" xr:uid="{00000000-0005-0000-0000-00002BA10000}"/>
    <cellStyle name="Normal 4 4 4 4 2 3 3 3" xfId="35243" xr:uid="{00000000-0005-0000-0000-00002CA10000}"/>
    <cellStyle name="Normal 4 4 4 4 2 3 4" xfId="17286" xr:uid="{00000000-0005-0000-0000-00002DA10000}"/>
    <cellStyle name="Normal 4 4 4 4 2 3 4 2" xfId="44198" xr:uid="{00000000-0005-0000-0000-00002EA10000}"/>
    <cellStyle name="Normal 4 4 4 4 2 3 5" xfId="30764" xr:uid="{00000000-0005-0000-0000-00002FA10000}"/>
    <cellStyle name="Normal 4 4 4 4 2 4" xfId="10572" xr:uid="{00000000-0005-0000-0000-000030A10000}"/>
    <cellStyle name="Normal 4 4 4 4 2 4 2" xfId="24006" xr:uid="{00000000-0005-0000-0000-000031A10000}"/>
    <cellStyle name="Normal 4 4 4 4 2 4 2 2" xfId="50918" xr:uid="{00000000-0005-0000-0000-000032A10000}"/>
    <cellStyle name="Normal 4 4 4 4 2 4 3" xfId="37484" xr:uid="{00000000-0005-0000-0000-000033A10000}"/>
    <cellStyle name="Normal 4 4 4 4 2 5" xfId="6094" xr:uid="{00000000-0005-0000-0000-000034A10000}"/>
    <cellStyle name="Normal 4 4 4 4 2 5 2" xfId="19528" xr:uid="{00000000-0005-0000-0000-000035A10000}"/>
    <cellStyle name="Normal 4 4 4 4 2 5 2 2" xfId="46440" xr:uid="{00000000-0005-0000-0000-000036A10000}"/>
    <cellStyle name="Normal 4 4 4 4 2 5 3" xfId="33006" xr:uid="{00000000-0005-0000-0000-000037A10000}"/>
    <cellStyle name="Normal 4 4 4 4 2 6" xfId="15049" xr:uid="{00000000-0005-0000-0000-000038A10000}"/>
    <cellStyle name="Normal 4 4 4 4 2 6 2" xfId="41961" xr:uid="{00000000-0005-0000-0000-000039A10000}"/>
    <cellStyle name="Normal 4 4 4 4 2 7" xfId="28527" xr:uid="{00000000-0005-0000-0000-00003AA10000}"/>
    <cellStyle name="Normal 4 4 4 4 3" xfId="2063" xr:uid="{00000000-0005-0000-0000-00003BA10000}"/>
    <cellStyle name="Normal 4 4 4 4 3 2" xfId="4300" xr:uid="{00000000-0005-0000-0000-00003CA10000}"/>
    <cellStyle name="Normal 4 4 4 4 3 2 2" xfId="13257" xr:uid="{00000000-0005-0000-0000-00003DA10000}"/>
    <cellStyle name="Normal 4 4 4 4 3 2 2 2" xfId="26691" xr:uid="{00000000-0005-0000-0000-00003EA10000}"/>
    <cellStyle name="Normal 4 4 4 4 3 2 2 2 2" xfId="53603" xr:uid="{00000000-0005-0000-0000-00003FA10000}"/>
    <cellStyle name="Normal 4 4 4 4 3 2 2 3" xfId="40169" xr:uid="{00000000-0005-0000-0000-000040A10000}"/>
    <cellStyle name="Normal 4 4 4 4 3 2 3" xfId="8779" xr:uid="{00000000-0005-0000-0000-000041A10000}"/>
    <cellStyle name="Normal 4 4 4 4 3 2 3 2" xfId="22213" xr:uid="{00000000-0005-0000-0000-000042A10000}"/>
    <cellStyle name="Normal 4 4 4 4 3 2 3 2 2" xfId="49125" xr:uid="{00000000-0005-0000-0000-000043A10000}"/>
    <cellStyle name="Normal 4 4 4 4 3 2 3 3" xfId="35691" xr:uid="{00000000-0005-0000-0000-000044A10000}"/>
    <cellStyle name="Normal 4 4 4 4 3 2 4" xfId="17734" xr:uid="{00000000-0005-0000-0000-000045A10000}"/>
    <cellStyle name="Normal 4 4 4 4 3 2 4 2" xfId="44646" xr:uid="{00000000-0005-0000-0000-000046A10000}"/>
    <cellStyle name="Normal 4 4 4 4 3 2 5" xfId="31212" xr:uid="{00000000-0005-0000-0000-000047A10000}"/>
    <cellStyle name="Normal 4 4 4 4 3 3" xfId="11020" xr:uid="{00000000-0005-0000-0000-000048A10000}"/>
    <cellStyle name="Normal 4 4 4 4 3 3 2" xfId="24454" xr:uid="{00000000-0005-0000-0000-000049A10000}"/>
    <cellStyle name="Normal 4 4 4 4 3 3 2 2" xfId="51366" xr:uid="{00000000-0005-0000-0000-00004AA10000}"/>
    <cellStyle name="Normal 4 4 4 4 3 3 3" xfId="37932" xr:uid="{00000000-0005-0000-0000-00004BA10000}"/>
    <cellStyle name="Normal 4 4 4 4 3 4" xfId="6542" xr:uid="{00000000-0005-0000-0000-00004CA10000}"/>
    <cellStyle name="Normal 4 4 4 4 3 4 2" xfId="19976" xr:uid="{00000000-0005-0000-0000-00004DA10000}"/>
    <cellStyle name="Normal 4 4 4 4 3 4 2 2" xfId="46888" xr:uid="{00000000-0005-0000-0000-00004EA10000}"/>
    <cellStyle name="Normal 4 4 4 4 3 4 3" xfId="33454" xr:uid="{00000000-0005-0000-0000-00004FA10000}"/>
    <cellStyle name="Normal 4 4 4 4 3 5" xfId="15497" xr:uid="{00000000-0005-0000-0000-000050A10000}"/>
    <cellStyle name="Normal 4 4 4 4 3 5 2" xfId="42409" xr:uid="{00000000-0005-0000-0000-000051A10000}"/>
    <cellStyle name="Normal 4 4 4 4 3 6" xfId="28975" xr:uid="{00000000-0005-0000-0000-000052A10000}"/>
    <cellStyle name="Normal 4 4 4 4 4" xfId="3182" xr:uid="{00000000-0005-0000-0000-000053A10000}"/>
    <cellStyle name="Normal 4 4 4 4 4 2" xfId="12139" xr:uid="{00000000-0005-0000-0000-000054A10000}"/>
    <cellStyle name="Normal 4 4 4 4 4 2 2" xfId="25573" xr:uid="{00000000-0005-0000-0000-000055A10000}"/>
    <cellStyle name="Normal 4 4 4 4 4 2 2 2" xfId="52485" xr:uid="{00000000-0005-0000-0000-000056A10000}"/>
    <cellStyle name="Normal 4 4 4 4 4 2 3" xfId="39051" xr:uid="{00000000-0005-0000-0000-000057A10000}"/>
    <cellStyle name="Normal 4 4 4 4 4 3" xfId="7661" xr:uid="{00000000-0005-0000-0000-000058A10000}"/>
    <cellStyle name="Normal 4 4 4 4 4 3 2" xfId="21095" xr:uid="{00000000-0005-0000-0000-000059A10000}"/>
    <cellStyle name="Normal 4 4 4 4 4 3 2 2" xfId="48007" xr:uid="{00000000-0005-0000-0000-00005AA10000}"/>
    <cellStyle name="Normal 4 4 4 4 4 3 3" xfId="34573" xr:uid="{00000000-0005-0000-0000-00005BA10000}"/>
    <cellStyle name="Normal 4 4 4 4 4 4" xfId="16616" xr:uid="{00000000-0005-0000-0000-00005CA10000}"/>
    <cellStyle name="Normal 4 4 4 4 4 4 2" xfId="43528" xr:uid="{00000000-0005-0000-0000-00005DA10000}"/>
    <cellStyle name="Normal 4 4 4 4 4 5" xfId="30094" xr:uid="{00000000-0005-0000-0000-00005EA10000}"/>
    <cellStyle name="Normal 4 4 4 4 5" xfId="9902" xr:uid="{00000000-0005-0000-0000-00005FA10000}"/>
    <cellStyle name="Normal 4 4 4 4 5 2" xfId="23336" xr:uid="{00000000-0005-0000-0000-000060A10000}"/>
    <cellStyle name="Normal 4 4 4 4 5 2 2" xfId="50248" xr:uid="{00000000-0005-0000-0000-000061A10000}"/>
    <cellStyle name="Normal 4 4 4 4 5 3" xfId="36814" xr:uid="{00000000-0005-0000-0000-000062A10000}"/>
    <cellStyle name="Normal 4 4 4 4 6" xfId="5424" xr:uid="{00000000-0005-0000-0000-000063A10000}"/>
    <cellStyle name="Normal 4 4 4 4 6 2" xfId="18858" xr:uid="{00000000-0005-0000-0000-000064A10000}"/>
    <cellStyle name="Normal 4 4 4 4 6 2 2" xfId="45770" xr:uid="{00000000-0005-0000-0000-000065A10000}"/>
    <cellStyle name="Normal 4 4 4 4 6 3" xfId="32336" xr:uid="{00000000-0005-0000-0000-000066A10000}"/>
    <cellStyle name="Normal 4 4 4 4 7" xfId="14379" xr:uid="{00000000-0005-0000-0000-000067A10000}"/>
    <cellStyle name="Normal 4 4 4 4 7 2" xfId="41291" xr:uid="{00000000-0005-0000-0000-000068A10000}"/>
    <cellStyle name="Normal 4 4 4 4 8" xfId="27857" xr:uid="{00000000-0005-0000-0000-000069A10000}"/>
    <cellStyle name="Normal 4 4 4 5" xfId="1169" xr:uid="{00000000-0005-0000-0000-00006AA10000}"/>
    <cellStyle name="Normal 4 4 4 5 2" xfId="2287" xr:uid="{00000000-0005-0000-0000-00006BA10000}"/>
    <cellStyle name="Normal 4 4 4 5 2 2" xfId="4524" xr:uid="{00000000-0005-0000-0000-00006CA10000}"/>
    <cellStyle name="Normal 4 4 4 5 2 2 2" xfId="13481" xr:uid="{00000000-0005-0000-0000-00006DA10000}"/>
    <cellStyle name="Normal 4 4 4 5 2 2 2 2" xfId="26915" xr:uid="{00000000-0005-0000-0000-00006EA10000}"/>
    <cellStyle name="Normal 4 4 4 5 2 2 2 2 2" xfId="53827" xr:uid="{00000000-0005-0000-0000-00006FA10000}"/>
    <cellStyle name="Normal 4 4 4 5 2 2 2 3" xfId="40393" xr:uid="{00000000-0005-0000-0000-000070A10000}"/>
    <cellStyle name="Normal 4 4 4 5 2 2 3" xfId="9003" xr:uid="{00000000-0005-0000-0000-000071A10000}"/>
    <cellStyle name="Normal 4 4 4 5 2 2 3 2" xfId="22437" xr:uid="{00000000-0005-0000-0000-000072A10000}"/>
    <cellStyle name="Normal 4 4 4 5 2 2 3 2 2" xfId="49349" xr:uid="{00000000-0005-0000-0000-000073A10000}"/>
    <cellStyle name="Normal 4 4 4 5 2 2 3 3" xfId="35915" xr:uid="{00000000-0005-0000-0000-000074A10000}"/>
    <cellStyle name="Normal 4 4 4 5 2 2 4" xfId="17958" xr:uid="{00000000-0005-0000-0000-000075A10000}"/>
    <cellStyle name="Normal 4 4 4 5 2 2 4 2" xfId="44870" xr:uid="{00000000-0005-0000-0000-000076A10000}"/>
    <cellStyle name="Normal 4 4 4 5 2 2 5" xfId="31436" xr:uid="{00000000-0005-0000-0000-000077A10000}"/>
    <cellStyle name="Normal 4 4 4 5 2 3" xfId="11244" xr:uid="{00000000-0005-0000-0000-000078A10000}"/>
    <cellStyle name="Normal 4 4 4 5 2 3 2" xfId="24678" xr:uid="{00000000-0005-0000-0000-000079A10000}"/>
    <cellStyle name="Normal 4 4 4 5 2 3 2 2" xfId="51590" xr:uid="{00000000-0005-0000-0000-00007AA10000}"/>
    <cellStyle name="Normal 4 4 4 5 2 3 3" xfId="38156" xr:uid="{00000000-0005-0000-0000-00007BA10000}"/>
    <cellStyle name="Normal 4 4 4 5 2 4" xfId="6766" xr:uid="{00000000-0005-0000-0000-00007CA10000}"/>
    <cellStyle name="Normal 4 4 4 5 2 4 2" xfId="20200" xr:uid="{00000000-0005-0000-0000-00007DA10000}"/>
    <cellStyle name="Normal 4 4 4 5 2 4 2 2" xfId="47112" xr:uid="{00000000-0005-0000-0000-00007EA10000}"/>
    <cellStyle name="Normal 4 4 4 5 2 4 3" xfId="33678" xr:uid="{00000000-0005-0000-0000-00007FA10000}"/>
    <cellStyle name="Normal 4 4 4 5 2 5" xfId="15721" xr:uid="{00000000-0005-0000-0000-000080A10000}"/>
    <cellStyle name="Normal 4 4 4 5 2 5 2" xfId="42633" xr:uid="{00000000-0005-0000-0000-000081A10000}"/>
    <cellStyle name="Normal 4 4 4 5 2 6" xfId="29199" xr:uid="{00000000-0005-0000-0000-000082A10000}"/>
    <cellStyle name="Normal 4 4 4 5 3" xfId="3406" xr:uid="{00000000-0005-0000-0000-000083A10000}"/>
    <cellStyle name="Normal 4 4 4 5 3 2" xfId="12363" xr:uid="{00000000-0005-0000-0000-000084A10000}"/>
    <cellStyle name="Normal 4 4 4 5 3 2 2" xfId="25797" xr:uid="{00000000-0005-0000-0000-000085A10000}"/>
    <cellStyle name="Normal 4 4 4 5 3 2 2 2" xfId="52709" xr:uid="{00000000-0005-0000-0000-000086A10000}"/>
    <cellStyle name="Normal 4 4 4 5 3 2 3" xfId="39275" xr:uid="{00000000-0005-0000-0000-000087A10000}"/>
    <cellStyle name="Normal 4 4 4 5 3 3" xfId="7885" xr:uid="{00000000-0005-0000-0000-000088A10000}"/>
    <cellStyle name="Normal 4 4 4 5 3 3 2" xfId="21319" xr:uid="{00000000-0005-0000-0000-000089A10000}"/>
    <cellStyle name="Normal 4 4 4 5 3 3 2 2" xfId="48231" xr:uid="{00000000-0005-0000-0000-00008AA10000}"/>
    <cellStyle name="Normal 4 4 4 5 3 3 3" xfId="34797" xr:uid="{00000000-0005-0000-0000-00008BA10000}"/>
    <cellStyle name="Normal 4 4 4 5 3 4" xfId="16840" xr:uid="{00000000-0005-0000-0000-00008CA10000}"/>
    <cellStyle name="Normal 4 4 4 5 3 4 2" xfId="43752" xr:uid="{00000000-0005-0000-0000-00008DA10000}"/>
    <cellStyle name="Normal 4 4 4 5 3 5" xfId="30318" xr:uid="{00000000-0005-0000-0000-00008EA10000}"/>
    <cellStyle name="Normal 4 4 4 5 4" xfId="10126" xr:uid="{00000000-0005-0000-0000-00008FA10000}"/>
    <cellStyle name="Normal 4 4 4 5 4 2" xfId="23560" xr:uid="{00000000-0005-0000-0000-000090A10000}"/>
    <cellStyle name="Normal 4 4 4 5 4 2 2" xfId="50472" xr:uid="{00000000-0005-0000-0000-000091A10000}"/>
    <cellStyle name="Normal 4 4 4 5 4 3" xfId="37038" xr:uid="{00000000-0005-0000-0000-000092A10000}"/>
    <cellStyle name="Normal 4 4 4 5 5" xfId="5648" xr:uid="{00000000-0005-0000-0000-000093A10000}"/>
    <cellStyle name="Normal 4 4 4 5 5 2" xfId="19082" xr:uid="{00000000-0005-0000-0000-000094A10000}"/>
    <cellStyle name="Normal 4 4 4 5 5 2 2" xfId="45994" xr:uid="{00000000-0005-0000-0000-000095A10000}"/>
    <cellStyle name="Normal 4 4 4 5 5 3" xfId="32560" xr:uid="{00000000-0005-0000-0000-000096A10000}"/>
    <cellStyle name="Normal 4 4 4 5 6" xfId="14603" xr:uid="{00000000-0005-0000-0000-000097A10000}"/>
    <cellStyle name="Normal 4 4 4 5 6 2" xfId="41515" xr:uid="{00000000-0005-0000-0000-000098A10000}"/>
    <cellStyle name="Normal 4 4 4 5 7" xfId="28081" xr:uid="{00000000-0005-0000-0000-000099A10000}"/>
    <cellStyle name="Normal 4 4 4 6" xfId="1392" xr:uid="{00000000-0005-0000-0000-00009AA10000}"/>
    <cellStyle name="Normal 4 4 4 6 2" xfId="2510" xr:uid="{00000000-0005-0000-0000-00009BA10000}"/>
    <cellStyle name="Normal 4 4 4 6 2 2" xfId="4747" xr:uid="{00000000-0005-0000-0000-00009CA10000}"/>
    <cellStyle name="Normal 4 4 4 6 2 2 2" xfId="13704" xr:uid="{00000000-0005-0000-0000-00009DA10000}"/>
    <cellStyle name="Normal 4 4 4 6 2 2 2 2" xfId="27138" xr:uid="{00000000-0005-0000-0000-00009EA10000}"/>
    <cellStyle name="Normal 4 4 4 6 2 2 2 2 2" xfId="54050" xr:uid="{00000000-0005-0000-0000-00009FA10000}"/>
    <cellStyle name="Normal 4 4 4 6 2 2 2 3" xfId="40616" xr:uid="{00000000-0005-0000-0000-0000A0A10000}"/>
    <cellStyle name="Normal 4 4 4 6 2 2 3" xfId="9226" xr:uid="{00000000-0005-0000-0000-0000A1A10000}"/>
    <cellStyle name="Normal 4 4 4 6 2 2 3 2" xfId="22660" xr:uid="{00000000-0005-0000-0000-0000A2A10000}"/>
    <cellStyle name="Normal 4 4 4 6 2 2 3 2 2" xfId="49572" xr:uid="{00000000-0005-0000-0000-0000A3A10000}"/>
    <cellStyle name="Normal 4 4 4 6 2 2 3 3" xfId="36138" xr:uid="{00000000-0005-0000-0000-0000A4A10000}"/>
    <cellStyle name="Normal 4 4 4 6 2 2 4" xfId="18181" xr:uid="{00000000-0005-0000-0000-0000A5A10000}"/>
    <cellStyle name="Normal 4 4 4 6 2 2 4 2" xfId="45093" xr:uid="{00000000-0005-0000-0000-0000A6A10000}"/>
    <cellStyle name="Normal 4 4 4 6 2 2 5" xfId="31659" xr:uid="{00000000-0005-0000-0000-0000A7A10000}"/>
    <cellStyle name="Normal 4 4 4 6 2 3" xfId="11467" xr:uid="{00000000-0005-0000-0000-0000A8A10000}"/>
    <cellStyle name="Normal 4 4 4 6 2 3 2" xfId="24901" xr:uid="{00000000-0005-0000-0000-0000A9A10000}"/>
    <cellStyle name="Normal 4 4 4 6 2 3 2 2" xfId="51813" xr:uid="{00000000-0005-0000-0000-0000AAA10000}"/>
    <cellStyle name="Normal 4 4 4 6 2 3 3" xfId="38379" xr:uid="{00000000-0005-0000-0000-0000ABA10000}"/>
    <cellStyle name="Normal 4 4 4 6 2 4" xfId="6989" xr:uid="{00000000-0005-0000-0000-0000ACA10000}"/>
    <cellStyle name="Normal 4 4 4 6 2 4 2" xfId="20423" xr:uid="{00000000-0005-0000-0000-0000ADA10000}"/>
    <cellStyle name="Normal 4 4 4 6 2 4 2 2" xfId="47335" xr:uid="{00000000-0005-0000-0000-0000AEA10000}"/>
    <cellStyle name="Normal 4 4 4 6 2 4 3" xfId="33901" xr:uid="{00000000-0005-0000-0000-0000AFA10000}"/>
    <cellStyle name="Normal 4 4 4 6 2 5" xfId="15944" xr:uid="{00000000-0005-0000-0000-0000B0A10000}"/>
    <cellStyle name="Normal 4 4 4 6 2 5 2" xfId="42856" xr:uid="{00000000-0005-0000-0000-0000B1A10000}"/>
    <cellStyle name="Normal 4 4 4 6 2 6" xfId="29422" xr:uid="{00000000-0005-0000-0000-0000B2A10000}"/>
    <cellStyle name="Normal 4 4 4 6 3" xfId="3629" xr:uid="{00000000-0005-0000-0000-0000B3A10000}"/>
    <cellStyle name="Normal 4 4 4 6 3 2" xfId="12586" xr:uid="{00000000-0005-0000-0000-0000B4A10000}"/>
    <cellStyle name="Normal 4 4 4 6 3 2 2" xfId="26020" xr:uid="{00000000-0005-0000-0000-0000B5A10000}"/>
    <cellStyle name="Normal 4 4 4 6 3 2 2 2" xfId="52932" xr:uid="{00000000-0005-0000-0000-0000B6A10000}"/>
    <cellStyle name="Normal 4 4 4 6 3 2 3" xfId="39498" xr:uid="{00000000-0005-0000-0000-0000B7A10000}"/>
    <cellStyle name="Normal 4 4 4 6 3 3" xfId="8108" xr:uid="{00000000-0005-0000-0000-0000B8A10000}"/>
    <cellStyle name="Normal 4 4 4 6 3 3 2" xfId="21542" xr:uid="{00000000-0005-0000-0000-0000B9A10000}"/>
    <cellStyle name="Normal 4 4 4 6 3 3 2 2" xfId="48454" xr:uid="{00000000-0005-0000-0000-0000BAA10000}"/>
    <cellStyle name="Normal 4 4 4 6 3 3 3" xfId="35020" xr:uid="{00000000-0005-0000-0000-0000BBA10000}"/>
    <cellStyle name="Normal 4 4 4 6 3 4" xfId="17063" xr:uid="{00000000-0005-0000-0000-0000BCA10000}"/>
    <cellStyle name="Normal 4 4 4 6 3 4 2" xfId="43975" xr:uid="{00000000-0005-0000-0000-0000BDA10000}"/>
    <cellStyle name="Normal 4 4 4 6 3 5" xfId="30541" xr:uid="{00000000-0005-0000-0000-0000BEA10000}"/>
    <cellStyle name="Normal 4 4 4 6 4" xfId="10349" xr:uid="{00000000-0005-0000-0000-0000BFA10000}"/>
    <cellStyle name="Normal 4 4 4 6 4 2" xfId="23783" xr:uid="{00000000-0005-0000-0000-0000C0A10000}"/>
    <cellStyle name="Normal 4 4 4 6 4 2 2" xfId="50695" xr:uid="{00000000-0005-0000-0000-0000C1A10000}"/>
    <cellStyle name="Normal 4 4 4 6 4 3" xfId="37261" xr:uid="{00000000-0005-0000-0000-0000C2A10000}"/>
    <cellStyle name="Normal 4 4 4 6 5" xfId="5871" xr:uid="{00000000-0005-0000-0000-0000C3A10000}"/>
    <cellStyle name="Normal 4 4 4 6 5 2" xfId="19305" xr:uid="{00000000-0005-0000-0000-0000C4A10000}"/>
    <cellStyle name="Normal 4 4 4 6 5 2 2" xfId="46217" xr:uid="{00000000-0005-0000-0000-0000C5A10000}"/>
    <cellStyle name="Normal 4 4 4 6 5 3" xfId="32783" xr:uid="{00000000-0005-0000-0000-0000C6A10000}"/>
    <cellStyle name="Normal 4 4 4 6 6" xfId="14826" xr:uid="{00000000-0005-0000-0000-0000C7A10000}"/>
    <cellStyle name="Normal 4 4 4 6 6 2" xfId="41738" xr:uid="{00000000-0005-0000-0000-0000C8A10000}"/>
    <cellStyle name="Normal 4 4 4 6 7" xfId="28304" xr:uid="{00000000-0005-0000-0000-0000C9A10000}"/>
    <cellStyle name="Normal 4 4 4 7" xfId="1840" xr:uid="{00000000-0005-0000-0000-0000CAA10000}"/>
    <cellStyle name="Normal 4 4 4 7 2" xfId="4077" xr:uid="{00000000-0005-0000-0000-0000CBA10000}"/>
    <cellStyle name="Normal 4 4 4 7 2 2" xfId="13034" xr:uid="{00000000-0005-0000-0000-0000CCA10000}"/>
    <cellStyle name="Normal 4 4 4 7 2 2 2" xfId="26468" xr:uid="{00000000-0005-0000-0000-0000CDA10000}"/>
    <cellStyle name="Normal 4 4 4 7 2 2 2 2" xfId="53380" xr:uid="{00000000-0005-0000-0000-0000CEA10000}"/>
    <cellStyle name="Normal 4 4 4 7 2 2 3" xfId="39946" xr:uid="{00000000-0005-0000-0000-0000CFA10000}"/>
    <cellStyle name="Normal 4 4 4 7 2 3" xfId="8556" xr:uid="{00000000-0005-0000-0000-0000D0A10000}"/>
    <cellStyle name="Normal 4 4 4 7 2 3 2" xfId="21990" xr:uid="{00000000-0005-0000-0000-0000D1A10000}"/>
    <cellStyle name="Normal 4 4 4 7 2 3 2 2" xfId="48902" xr:uid="{00000000-0005-0000-0000-0000D2A10000}"/>
    <cellStyle name="Normal 4 4 4 7 2 3 3" xfId="35468" xr:uid="{00000000-0005-0000-0000-0000D3A10000}"/>
    <cellStyle name="Normal 4 4 4 7 2 4" xfId="17511" xr:uid="{00000000-0005-0000-0000-0000D4A10000}"/>
    <cellStyle name="Normal 4 4 4 7 2 4 2" xfId="44423" xr:uid="{00000000-0005-0000-0000-0000D5A10000}"/>
    <cellStyle name="Normal 4 4 4 7 2 5" xfId="30989" xr:uid="{00000000-0005-0000-0000-0000D6A10000}"/>
    <cellStyle name="Normal 4 4 4 7 3" xfId="10797" xr:uid="{00000000-0005-0000-0000-0000D7A10000}"/>
    <cellStyle name="Normal 4 4 4 7 3 2" xfId="24231" xr:uid="{00000000-0005-0000-0000-0000D8A10000}"/>
    <cellStyle name="Normal 4 4 4 7 3 2 2" xfId="51143" xr:uid="{00000000-0005-0000-0000-0000D9A10000}"/>
    <cellStyle name="Normal 4 4 4 7 3 3" xfId="37709" xr:uid="{00000000-0005-0000-0000-0000DAA10000}"/>
    <cellStyle name="Normal 4 4 4 7 4" xfId="6319" xr:uid="{00000000-0005-0000-0000-0000DBA10000}"/>
    <cellStyle name="Normal 4 4 4 7 4 2" xfId="19753" xr:uid="{00000000-0005-0000-0000-0000DCA10000}"/>
    <cellStyle name="Normal 4 4 4 7 4 2 2" xfId="46665" xr:uid="{00000000-0005-0000-0000-0000DDA10000}"/>
    <cellStyle name="Normal 4 4 4 7 4 3" xfId="33231" xr:uid="{00000000-0005-0000-0000-0000DEA10000}"/>
    <cellStyle name="Normal 4 4 4 7 5" xfId="15274" xr:uid="{00000000-0005-0000-0000-0000DFA10000}"/>
    <cellStyle name="Normal 4 4 4 7 5 2" xfId="42186" xr:uid="{00000000-0005-0000-0000-0000E0A10000}"/>
    <cellStyle name="Normal 4 4 4 7 6" xfId="28752" xr:uid="{00000000-0005-0000-0000-0000E1A10000}"/>
    <cellStyle name="Normal 4 4 4 8" xfId="2959" xr:uid="{00000000-0005-0000-0000-0000E2A10000}"/>
    <cellStyle name="Normal 4 4 4 8 2" xfId="11916" xr:uid="{00000000-0005-0000-0000-0000E3A10000}"/>
    <cellStyle name="Normal 4 4 4 8 2 2" xfId="25350" xr:uid="{00000000-0005-0000-0000-0000E4A10000}"/>
    <cellStyle name="Normal 4 4 4 8 2 2 2" xfId="52262" xr:uid="{00000000-0005-0000-0000-0000E5A10000}"/>
    <cellStyle name="Normal 4 4 4 8 2 3" xfId="38828" xr:uid="{00000000-0005-0000-0000-0000E6A10000}"/>
    <cellStyle name="Normal 4 4 4 8 3" xfId="7438" xr:uid="{00000000-0005-0000-0000-0000E7A10000}"/>
    <cellStyle name="Normal 4 4 4 8 3 2" xfId="20872" xr:uid="{00000000-0005-0000-0000-0000E8A10000}"/>
    <cellStyle name="Normal 4 4 4 8 3 2 2" xfId="47784" xr:uid="{00000000-0005-0000-0000-0000E9A10000}"/>
    <cellStyle name="Normal 4 4 4 8 3 3" xfId="34350" xr:uid="{00000000-0005-0000-0000-0000EAA10000}"/>
    <cellStyle name="Normal 4 4 4 8 4" xfId="16393" xr:uid="{00000000-0005-0000-0000-0000EBA10000}"/>
    <cellStyle name="Normal 4 4 4 8 4 2" xfId="43305" xr:uid="{00000000-0005-0000-0000-0000ECA10000}"/>
    <cellStyle name="Normal 4 4 4 8 5" xfId="29871" xr:uid="{00000000-0005-0000-0000-0000EDA10000}"/>
    <cellStyle name="Normal 4 4 4 9" xfId="9679" xr:uid="{00000000-0005-0000-0000-0000EEA10000}"/>
    <cellStyle name="Normal 4 4 4 9 2" xfId="23113" xr:uid="{00000000-0005-0000-0000-0000EFA10000}"/>
    <cellStyle name="Normal 4 4 4 9 2 2" xfId="50025" xr:uid="{00000000-0005-0000-0000-0000F0A10000}"/>
    <cellStyle name="Normal 4 4 4 9 3" xfId="36591" xr:uid="{00000000-0005-0000-0000-0000F1A10000}"/>
    <cellStyle name="Normal 4 4 5" xfId="701" xr:uid="{00000000-0005-0000-0000-0000F2A10000}"/>
    <cellStyle name="Normal 4 4 5 10" xfId="5226" xr:uid="{00000000-0005-0000-0000-0000F3A10000}"/>
    <cellStyle name="Normal 4 4 5 10 2" xfId="18660" xr:uid="{00000000-0005-0000-0000-0000F4A10000}"/>
    <cellStyle name="Normal 4 4 5 10 2 2" xfId="45572" xr:uid="{00000000-0005-0000-0000-0000F5A10000}"/>
    <cellStyle name="Normal 4 4 5 10 3" xfId="32138" xr:uid="{00000000-0005-0000-0000-0000F6A10000}"/>
    <cellStyle name="Normal 4 4 5 11" xfId="14181" xr:uid="{00000000-0005-0000-0000-0000F7A10000}"/>
    <cellStyle name="Normal 4 4 5 11 2" xfId="41093" xr:uid="{00000000-0005-0000-0000-0000F8A10000}"/>
    <cellStyle name="Normal 4 4 5 12" xfId="27659" xr:uid="{00000000-0005-0000-0000-0000F9A10000}"/>
    <cellStyle name="Normal 4 4 5 2" xfId="845" xr:uid="{00000000-0005-0000-0000-0000FAA10000}"/>
    <cellStyle name="Normal 4 4 5 2 10" xfId="27803" xr:uid="{00000000-0005-0000-0000-0000FBA10000}"/>
    <cellStyle name="Normal 4 4 5 2 2" xfId="1113" xr:uid="{00000000-0005-0000-0000-0000FCA10000}"/>
    <cellStyle name="Normal 4 4 5 2 2 2" xfId="1784" xr:uid="{00000000-0005-0000-0000-0000FDA10000}"/>
    <cellStyle name="Normal 4 4 5 2 2 2 2" xfId="2902" xr:uid="{00000000-0005-0000-0000-0000FEA10000}"/>
    <cellStyle name="Normal 4 4 5 2 2 2 2 2" xfId="5139" xr:uid="{00000000-0005-0000-0000-0000FFA10000}"/>
    <cellStyle name="Normal 4 4 5 2 2 2 2 2 2" xfId="14096" xr:uid="{00000000-0005-0000-0000-000000A20000}"/>
    <cellStyle name="Normal 4 4 5 2 2 2 2 2 2 2" xfId="27530" xr:uid="{00000000-0005-0000-0000-000001A20000}"/>
    <cellStyle name="Normal 4 4 5 2 2 2 2 2 2 2 2" xfId="54442" xr:uid="{00000000-0005-0000-0000-000002A20000}"/>
    <cellStyle name="Normal 4 4 5 2 2 2 2 2 2 3" xfId="41008" xr:uid="{00000000-0005-0000-0000-000003A20000}"/>
    <cellStyle name="Normal 4 4 5 2 2 2 2 2 3" xfId="9618" xr:uid="{00000000-0005-0000-0000-000004A20000}"/>
    <cellStyle name="Normal 4 4 5 2 2 2 2 2 3 2" xfId="23052" xr:uid="{00000000-0005-0000-0000-000005A20000}"/>
    <cellStyle name="Normal 4 4 5 2 2 2 2 2 3 2 2" xfId="49964" xr:uid="{00000000-0005-0000-0000-000006A20000}"/>
    <cellStyle name="Normal 4 4 5 2 2 2 2 2 3 3" xfId="36530" xr:uid="{00000000-0005-0000-0000-000007A20000}"/>
    <cellStyle name="Normal 4 4 5 2 2 2 2 2 4" xfId="18573" xr:uid="{00000000-0005-0000-0000-000008A20000}"/>
    <cellStyle name="Normal 4 4 5 2 2 2 2 2 4 2" xfId="45485" xr:uid="{00000000-0005-0000-0000-000009A20000}"/>
    <cellStyle name="Normal 4 4 5 2 2 2 2 2 5" xfId="32051" xr:uid="{00000000-0005-0000-0000-00000AA20000}"/>
    <cellStyle name="Normal 4 4 5 2 2 2 2 3" xfId="11859" xr:uid="{00000000-0005-0000-0000-00000BA20000}"/>
    <cellStyle name="Normal 4 4 5 2 2 2 2 3 2" xfId="25293" xr:uid="{00000000-0005-0000-0000-00000CA20000}"/>
    <cellStyle name="Normal 4 4 5 2 2 2 2 3 2 2" xfId="52205" xr:uid="{00000000-0005-0000-0000-00000DA20000}"/>
    <cellStyle name="Normal 4 4 5 2 2 2 2 3 3" xfId="38771" xr:uid="{00000000-0005-0000-0000-00000EA20000}"/>
    <cellStyle name="Normal 4 4 5 2 2 2 2 4" xfId="7381" xr:uid="{00000000-0005-0000-0000-00000FA20000}"/>
    <cellStyle name="Normal 4 4 5 2 2 2 2 4 2" xfId="20815" xr:uid="{00000000-0005-0000-0000-000010A20000}"/>
    <cellStyle name="Normal 4 4 5 2 2 2 2 4 2 2" xfId="47727" xr:uid="{00000000-0005-0000-0000-000011A20000}"/>
    <cellStyle name="Normal 4 4 5 2 2 2 2 4 3" xfId="34293" xr:uid="{00000000-0005-0000-0000-000012A20000}"/>
    <cellStyle name="Normal 4 4 5 2 2 2 2 5" xfId="16336" xr:uid="{00000000-0005-0000-0000-000013A20000}"/>
    <cellStyle name="Normal 4 4 5 2 2 2 2 5 2" xfId="43248" xr:uid="{00000000-0005-0000-0000-000014A20000}"/>
    <cellStyle name="Normal 4 4 5 2 2 2 2 6" xfId="29814" xr:uid="{00000000-0005-0000-0000-000015A20000}"/>
    <cellStyle name="Normal 4 4 5 2 2 2 3" xfId="4021" xr:uid="{00000000-0005-0000-0000-000016A20000}"/>
    <cellStyle name="Normal 4 4 5 2 2 2 3 2" xfId="12978" xr:uid="{00000000-0005-0000-0000-000017A20000}"/>
    <cellStyle name="Normal 4 4 5 2 2 2 3 2 2" xfId="26412" xr:uid="{00000000-0005-0000-0000-000018A20000}"/>
    <cellStyle name="Normal 4 4 5 2 2 2 3 2 2 2" xfId="53324" xr:uid="{00000000-0005-0000-0000-000019A20000}"/>
    <cellStyle name="Normal 4 4 5 2 2 2 3 2 3" xfId="39890" xr:uid="{00000000-0005-0000-0000-00001AA20000}"/>
    <cellStyle name="Normal 4 4 5 2 2 2 3 3" xfId="8500" xr:uid="{00000000-0005-0000-0000-00001BA20000}"/>
    <cellStyle name="Normal 4 4 5 2 2 2 3 3 2" xfId="21934" xr:uid="{00000000-0005-0000-0000-00001CA20000}"/>
    <cellStyle name="Normal 4 4 5 2 2 2 3 3 2 2" xfId="48846" xr:uid="{00000000-0005-0000-0000-00001DA20000}"/>
    <cellStyle name="Normal 4 4 5 2 2 2 3 3 3" xfId="35412" xr:uid="{00000000-0005-0000-0000-00001EA20000}"/>
    <cellStyle name="Normal 4 4 5 2 2 2 3 4" xfId="17455" xr:uid="{00000000-0005-0000-0000-00001FA20000}"/>
    <cellStyle name="Normal 4 4 5 2 2 2 3 4 2" xfId="44367" xr:uid="{00000000-0005-0000-0000-000020A20000}"/>
    <cellStyle name="Normal 4 4 5 2 2 2 3 5" xfId="30933" xr:uid="{00000000-0005-0000-0000-000021A20000}"/>
    <cellStyle name="Normal 4 4 5 2 2 2 4" xfId="10741" xr:uid="{00000000-0005-0000-0000-000022A20000}"/>
    <cellStyle name="Normal 4 4 5 2 2 2 4 2" xfId="24175" xr:uid="{00000000-0005-0000-0000-000023A20000}"/>
    <cellStyle name="Normal 4 4 5 2 2 2 4 2 2" xfId="51087" xr:uid="{00000000-0005-0000-0000-000024A20000}"/>
    <cellStyle name="Normal 4 4 5 2 2 2 4 3" xfId="37653" xr:uid="{00000000-0005-0000-0000-000025A20000}"/>
    <cellStyle name="Normal 4 4 5 2 2 2 5" xfId="6263" xr:uid="{00000000-0005-0000-0000-000026A20000}"/>
    <cellStyle name="Normal 4 4 5 2 2 2 5 2" xfId="19697" xr:uid="{00000000-0005-0000-0000-000027A20000}"/>
    <cellStyle name="Normal 4 4 5 2 2 2 5 2 2" xfId="46609" xr:uid="{00000000-0005-0000-0000-000028A20000}"/>
    <cellStyle name="Normal 4 4 5 2 2 2 5 3" xfId="33175" xr:uid="{00000000-0005-0000-0000-000029A20000}"/>
    <cellStyle name="Normal 4 4 5 2 2 2 6" xfId="15218" xr:uid="{00000000-0005-0000-0000-00002AA20000}"/>
    <cellStyle name="Normal 4 4 5 2 2 2 6 2" xfId="42130" xr:uid="{00000000-0005-0000-0000-00002BA20000}"/>
    <cellStyle name="Normal 4 4 5 2 2 2 7" xfId="28696" xr:uid="{00000000-0005-0000-0000-00002CA20000}"/>
    <cellStyle name="Normal 4 4 5 2 2 3" xfId="2232" xr:uid="{00000000-0005-0000-0000-00002DA20000}"/>
    <cellStyle name="Normal 4 4 5 2 2 3 2" xfId="4469" xr:uid="{00000000-0005-0000-0000-00002EA20000}"/>
    <cellStyle name="Normal 4 4 5 2 2 3 2 2" xfId="13426" xr:uid="{00000000-0005-0000-0000-00002FA20000}"/>
    <cellStyle name="Normal 4 4 5 2 2 3 2 2 2" xfId="26860" xr:uid="{00000000-0005-0000-0000-000030A20000}"/>
    <cellStyle name="Normal 4 4 5 2 2 3 2 2 2 2" xfId="53772" xr:uid="{00000000-0005-0000-0000-000031A20000}"/>
    <cellStyle name="Normal 4 4 5 2 2 3 2 2 3" xfId="40338" xr:uid="{00000000-0005-0000-0000-000032A20000}"/>
    <cellStyle name="Normal 4 4 5 2 2 3 2 3" xfId="8948" xr:uid="{00000000-0005-0000-0000-000033A20000}"/>
    <cellStyle name="Normal 4 4 5 2 2 3 2 3 2" xfId="22382" xr:uid="{00000000-0005-0000-0000-000034A20000}"/>
    <cellStyle name="Normal 4 4 5 2 2 3 2 3 2 2" xfId="49294" xr:uid="{00000000-0005-0000-0000-000035A20000}"/>
    <cellStyle name="Normal 4 4 5 2 2 3 2 3 3" xfId="35860" xr:uid="{00000000-0005-0000-0000-000036A20000}"/>
    <cellStyle name="Normal 4 4 5 2 2 3 2 4" xfId="17903" xr:uid="{00000000-0005-0000-0000-000037A20000}"/>
    <cellStyle name="Normal 4 4 5 2 2 3 2 4 2" xfId="44815" xr:uid="{00000000-0005-0000-0000-000038A20000}"/>
    <cellStyle name="Normal 4 4 5 2 2 3 2 5" xfId="31381" xr:uid="{00000000-0005-0000-0000-000039A20000}"/>
    <cellStyle name="Normal 4 4 5 2 2 3 3" xfId="11189" xr:uid="{00000000-0005-0000-0000-00003AA20000}"/>
    <cellStyle name="Normal 4 4 5 2 2 3 3 2" xfId="24623" xr:uid="{00000000-0005-0000-0000-00003BA20000}"/>
    <cellStyle name="Normal 4 4 5 2 2 3 3 2 2" xfId="51535" xr:uid="{00000000-0005-0000-0000-00003CA20000}"/>
    <cellStyle name="Normal 4 4 5 2 2 3 3 3" xfId="38101" xr:uid="{00000000-0005-0000-0000-00003DA20000}"/>
    <cellStyle name="Normal 4 4 5 2 2 3 4" xfId="6711" xr:uid="{00000000-0005-0000-0000-00003EA20000}"/>
    <cellStyle name="Normal 4 4 5 2 2 3 4 2" xfId="20145" xr:uid="{00000000-0005-0000-0000-00003FA20000}"/>
    <cellStyle name="Normal 4 4 5 2 2 3 4 2 2" xfId="47057" xr:uid="{00000000-0005-0000-0000-000040A20000}"/>
    <cellStyle name="Normal 4 4 5 2 2 3 4 3" xfId="33623" xr:uid="{00000000-0005-0000-0000-000041A20000}"/>
    <cellStyle name="Normal 4 4 5 2 2 3 5" xfId="15666" xr:uid="{00000000-0005-0000-0000-000042A20000}"/>
    <cellStyle name="Normal 4 4 5 2 2 3 5 2" xfId="42578" xr:uid="{00000000-0005-0000-0000-000043A20000}"/>
    <cellStyle name="Normal 4 4 5 2 2 3 6" xfId="29144" xr:uid="{00000000-0005-0000-0000-000044A20000}"/>
    <cellStyle name="Normal 4 4 5 2 2 4" xfId="3351" xr:uid="{00000000-0005-0000-0000-000045A20000}"/>
    <cellStyle name="Normal 4 4 5 2 2 4 2" xfId="12308" xr:uid="{00000000-0005-0000-0000-000046A20000}"/>
    <cellStyle name="Normal 4 4 5 2 2 4 2 2" xfId="25742" xr:uid="{00000000-0005-0000-0000-000047A20000}"/>
    <cellStyle name="Normal 4 4 5 2 2 4 2 2 2" xfId="52654" xr:uid="{00000000-0005-0000-0000-000048A20000}"/>
    <cellStyle name="Normal 4 4 5 2 2 4 2 3" xfId="39220" xr:uid="{00000000-0005-0000-0000-000049A20000}"/>
    <cellStyle name="Normal 4 4 5 2 2 4 3" xfId="7830" xr:uid="{00000000-0005-0000-0000-00004AA20000}"/>
    <cellStyle name="Normal 4 4 5 2 2 4 3 2" xfId="21264" xr:uid="{00000000-0005-0000-0000-00004BA20000}"/>
    <cellStyle name="Normal 4 4 5 2 2 4 3 2 2" xfId="48176" xr:uid="{00000000-0005-0000-0000-00004CA20000}"/>
    <cellStyle name="Normal 4 4 5 2 2 4 3 3" xfId="34742" xr:uid="{00000000-0005-0000-0000-00004DA20000}"/>
    <cellStyle name="Normal 4 4 5 2 2 4 4" xfId="16785" xr:uid="{00000000-0005-0000-0000-00004EA20000}"/>
    <cellStyle name="Normal 4 4 5 2 2 4 4 2" xfId="43697" xr:uid="{00000000-0005-0000-0000-00004FA20000}"/>
    <cellStyle name="Normal 4 4 5 2 2 4 5" xfId="30263" xr:uid="{00000000-0005-0000-0000-000050A20000}"/>
    <cellStyle name="Normal 4 4 5 2 2 5" xfId="10071" xr:uid="{00000000-0005-0000-0000-000051A20000}"/>
    <cellStyle name="Normal 4 4 5 2 2 5 2" xfId="23505" xr:uid="{00000000-0005-0000-0000-000052A20000}"/>
    <cellStyle name="Normal 4 4 5 2 2 5 2 2" xfId="50417" xr:uid="{00000000-0005-0000-0000-000053A20000}"/>
    <cellStyle name="Normal 4 4 5 2 2 5 3" xfId="36983" xr:uid="{00000000-0005-0000-0000-000054A20000}"/>
    <cellStyle name="Normal 4 4 5 2 2 6" xfId="5593" xr:uid="{00000000-0005-0000-0000-000055A20000}"/>
    <cellStyle name="Normal 4 4 5 2 2 6 2" xfId="19027" xr:uid="{00000000-0005-0000-0000-000056A20000}"/>
    <cellStyle name="Normal 4 4 5 2 2 6 2 2" xfId="45939" xr:uid="{00000000-0005-0000-0000-000057A20000}"/>
    <cellStyle name="Normal 4 4 5 2 2 6 3" xfId="32505" xr:uid="{00000000-0005-0000-0000-000058A20000}"/>
    <cellStyle name="Normal 4 4 5 2 2 7" xfId="14548" xr:uid="{00000000-0005-0000-0000-000059A20000}"/>
    <cellStyle name="Normal 4 4 5 2 2 7 2" xfId="41460" xr:uid="{00000000-0005-0000-0000-00005AA20000}"/>
    <cellStyle name="Normal 4 4 5 2 2 8" xfId="28026" xr:uid="{00000000-0005-0000-0000-00005BA20000}"/>
    <cellStyle name="Normal 4 4 5 2 3" xfId="1338" xr:uid="{00000000-0005-0000-0000-00005CA20000}"/>
    <cellStyle name="Normal 4 4 5 2 3 2" xfId="2456" xr:uid="{00000000-0005-0000-0000-00005DA20000}"/>
    <cellStyle name="Normal 4 4 5 2 3 2 2" xfId="4693" xr:uid="{00000000-0005-0000-0000-00005EA20000}"/>
    <cellStyle name="Normal 4 4 5 2 3 2 2 2" xfId="13650" xr:uid="{00000000-0005-0000-0000-00005FA20000}"/>
    <cellStyle name="Normal 4 4 5 2 3 2 2 2 2" xfId="27084" xr:uid="{00000000-0005-0000-0000-000060A20000}"/>
    <cellStyle name="Normal 4 4 5 2 3 2 2 2 2 2" xfId="53996" xr:uid="{00000000-0005-0000-0000-000061A20000}"/>
    <cellStyle name="Normal 4 4 5 2 3 2 2 2 3" xfId="40562" xr:uid="{00000000-0005-0000-0000-000062A20000}"/>
    <cellStyle name="Normal 4 4 5 2 3 2 2 3" xfId="9172" xr:uid="{00000000-0005-0000-0000-000063A20000}"/>
    <cellStyle name="Normal 4 4 5 2 3 2 2 3 2" xfId="22606" xr:uid="{00000000-0005-0000-0000-000064A20000}"/>
    <cellStyle name="Normal 4 4 5 2 3 2 2 3 2 2" xfId="49518" xr:uid="{00000000-0005-0000-0000-000065A20000}"/>
    <cellStyle name="Normal 4 4 5 2 3 2 2 3 3" xfId="36084" xr:uid="{00000000-0005-0000-0000-000066A20000}"/>
    <cellStyle name="Normal 4 4 5 2 3 2 2 4" xfId="18127" xr:uid="{00000000-0005-0000-0000-000067A20000}"/>
    <cellStyle name="Normal 4 4 5 2 3 2 2 4 2" xfId="45039" xr:uid="{00000000-0005-0000-0000-000068A20000}"/>
    <cellStyle name="Normal 4 4 5 2 3 2 2 5" xfId="31605" xr:uid="{00000000-0005-0000-0000-000069A20000}"/>
    <cellStyle name="Normal 4 4 5 2 3 2 3" xfId="11413" xr:uid="{00000000-0005-0000-0000-00006AA20000}"/>
    <cellStyle name="Normal 4 4 5 2 3 2 3 2" xfId="24847" xr:uid="{00000000-0005-0000-0000-00006BA20000}"/>
    <cellStyle name="Normal 4 4 5 2 3 2 3 2 2" xfId="51759" xr:uid="{00000000-0005-0000-0000-00006CA20000}"/>
    <cellStyle name="Normal 4 4 5 2 3 2 3 3" xfId="38325" xr:uid="{00000000-0005-0000-0000-00006DA20000}"/>
    <cellStyle name="Normal 4 4 5 2 3 2 4" xfId="6935" xr:uid="{00000000-0005-0000-0000-00006EA20000}"/>
    <cellStyle name="Normal 4 4 5 2 3 2 4 2" xfId="20369" xr:uid="{00000000-0005-0000-0000-00006FA20000}"/>
    <cellStyle name="Normal 4 4 5 2 3 2 4 2 2" xfId="47281" xr:uid="{00000000-0005-0000-0000-000070A20000}"/>
    <cellStyle name="Normal 4 4 5 2 3 2 4 3" xfId="33847" xr:uid="{00000000-0005-0000-0000-000071A20000}"/>
    <cellStyle name="Normal 4 4 5 2 3 2 5" xfId="15890" xr:uid="{00000000-0005-0000-0000-000072A20000}"/>
    <cellStyle name="Normal 4 4 5 2 3 2 5 2" xfId="42802" xr:uid="{00000000-0005-0000-0000-000073A20000}"/>
    <cellStyle name="Normal 4 4 5 2 3 2 6" xfId="29368" xr:uid="{00000000-0005-0000-0000-000074A20000}"/>
    <cellStyle name="Normal 4 4 5 2 3 3" xfId="3575" xr:uid="{00000000-0005-0000-0000-000075A20000}"/>
    <cellStyle name="Normal 4 4 5 2 3 3 2" xfId="12532" xr:uid="{00000000-0005-0000-0000-000076A20000}"/>
    <cellStyle name="Normal 4 4 5 2 3 3 2 2" xfId="25966" xr:uid="{00000000-0005-0000-0000-000077A20000}"/>
    <cellStyle name="Normal 4 4 5 2 3 3 2 2 2" xfId="52878" xr:uid="{00000000-0005-0000-0000-000078A20000}"/>
    <cellStyle name="Normal 4 4 5 2 3 3 2 3" xfId="39444" xr:uid="{00000000-0005-0000-0000-000079A20000}"/>
    <cellStyle name="Normal 4 4 5 2 3 3 3" xfId="8054" xr:uid="{00000000-0005-0000-0000-00007AA20000}"/>
    <cellStyle name="Normal 4 4 5 2 3 3 3 2" xfId="21488" xr:uid="{00000000-0005-0000-0000-00007BA20000}"/>
    <cellStyle name="Normal 4 4 5 2 3 3 3 2 2" xfId="48400" xr:uid="{00000000-0005-0000-0000-00007CA20000}"/>
    <cellStyle name="Normal 4 4 5 2 3 3 3 3" xfId="34966" xr:uid="{00000000-0005-0000-0000-00007DA20000}"/>
    <cellStyle name="Normal 4 4 5 2 3 3 4" xfId="17009" xr:uid="{00000000-0005-0000-0000-00007EA20000}"/>
    <cellStyle name="Normal 4 4 5 2 3 3 4 2" xfId="43921" xr:uid="{00000000-0005-0000-0000-00007FA20000}"/>
    <cellStyle name="Normal 4 4 5 2 3 3 5" xfId="30487" xr:uid="{00000000-0005-0000-0000-000080A20000}"/>
    <cellStyle name="Normal 4 4 5 2 3 4" xfId="10295" xr:uid="{00000000-0005-0000-0000-000081A20000}"/>
    <cellStyle name="Normal 4 4 5 2 3 4 2" xfId="23729" xr:uid="{00000000-0005-0000-0000-000082A20000}"/>
    <cellStyle name="Normal 4 4 5 2 3 4 2 2" xfId="50641" xr:uid="{00000000-0005-0000-0000-000083A20000}"/>
    <cellStyle name="Normal 4 4 5 2 3 4 3" xfId="37207" xr:uid="{00000000-0005-0000-0000-000084A20000}"/>
    <cellStyle name="Normal 4 4 5 2 3 5" xfId="5817" xr:uid="{00000000-0005-0000-0000-000085A20000}"/>
    <cellStyle name="Normal 4 4 5 2 3 5 2" xfId="19251" xr:uid="{00000000-0005-0000-0000-000086A20000}"/>
    <cellStyle name="Normal 4 4 5 2 3 5 2 2" xfId="46163" xr:uid="{00000000-0005-0000-0000-000087A20000}"/>
    <cellStyle name="Normal 4 4 5 2 3 5 3" xfId="32729" xr:uid="{00000000-0005-0000-0000-000088A20000}"/>
    <cellStyle name="Normal 4 4 5 2 3 6" xfId="14772" xr:uid="{00000000-0005-0000-0000-000089A20000}"/>
    <cellStyle name="Normal 4 4 5 2 3 6 2" xfId="41684" xr:uid="{00000000-0005-0000-0000-00008AA20000}"/>
    <cellStyle name="Normal 4 4 5 2 3 7" xfId="28250" xr:uid="{00000000-0005-0000-0000-00008BA20000}"/>
    <cellStyle name="Normal 4 4 5 2 4" xfId="1561" xr:uid="{00000000-0005-0000-0000-00008CA20000}"/>
    <cellStyle name="Normal 4 4 5 2 4 2" xfId="2679" xr:uid="{00000000-0005-0000-0000-00008DA20000}"/>
    <cellStyle name="Normal 4 4 5 2 4 2 2" xfId="4916" xr:uid="{00000000-0005-0000-0000-00008EA20000}"/>
    <cellStyle name="Normal 4 4 5 2 4 2 2 2" xfId="13873" xr:uid="{00000000-0005-0000-0000-00008FA20000}"/>
    <cellStyle name="Normal 4 4 5 2 4 2 2 2 2" xfId="27307" xr:uid="{00000000-0005-0000-0000-000090A20000}"/>
    <cellStyle name="Normal 4 4 5 2 4 2 2 2 2 2" xfId="54219" xr:uid="{00000000-0005-0000-0000-000091A20000}"/>
    <cellStyle name="Normal 4 4 5 2 4 2 2 2 3" xfId="40785" xr:uid="{00000000-0005-0000-0000-000092A20000}"/>
    <cellStyle name="Normal 4 4 5 2 4 2 2 3" xfId="9395" xr:uid="{00000000-0005-0000-0000-000093A20000}"/>
    <cellStyle name="Normal 4 4 5 2 4 2 2 3 2" xfId="22829" xr:uid="{00000000-0005-0000-0000-000094A20000}"/>
    <cellStyle name="Normal 4 4 5 2 4 2 2 3 2 2" xfId="49741" xr:uid="{00000000-0005-0000-0000-000095A20000}"/>
    <cellStyle name="Normal 4 4 5 2 4 2 2 3 3" xfId="36307" xr:uid="{00000000-0005-0000-0000-000096A20000}"/>
    <cellStyle name="Normal 4 4 5 2 4 2 2 4" xfId="18350" xr:uid="{00000000-0005-0000-0000-000097A20000}"/>
    <cellStyle name="Normal 4 4 5 2 4 2 2 4 2" xfId="45262" xr:uid="{00000000-0005-0000-0000-000098A20000}"/>
    <cellStyle name="Normal 4 4 5 2 4 2 2 5" xfId="31828" xr:uid="{00000000-0005-0000-0000-000099A20000}"/>
    <cellStyle name="Normal 4 4 5 2 4 2 3" xfId="11636" xr:uid="{00000000-0005-0000-0000-00009AA20000}"/>
    <cellStyle name="Normal 4 4 5 2 4 2 3 2" xfId="25070" xr:uid="{00000000-0005-0000-0000-00009BA20000}"/>
    <cellStyle name="Normal 4 4 5 2 4 2 3 2 2" xfId="51982" xr:uid="{00000000-0005-0000-0000-00009CA20000}"/>
    <cellStyle name="Normal 4 4 5 2 4 2 3 3" xfId="38548" xr:uid="{00000000-0005-0000-0000-00009DA20000}"/>
    <cellStyle name="Normal 4 4 5 2 4 2 4" xfId="7158" xr:uid="{00000000-0005-0000-0000-00009EA20000}"/>
    <cellStyle name="Normal 4 4 5 2 4 2 4 2" xfId="20592" xr:uid="{00000000-0005-0000-0000-00009FA20000}"/>
    <cellStyle name="Normal 4 4 5 2 4 2 4 2 2" xfId="47504" xr:uid="{00000000-0005-0000-0000-0000A0A20000}"/>
    <cellStyle name="Normal 4 4 5 2 4 2 4 3" xfId="34070" xr:uid="{00000000-0005-0000-0000-0000A1A20000}"/>
    <cellStyle name="Normal 4 4 5 2 4 2 5" xfId="16113" xr:uid="{00000000-0005-0000-0000-0000A2A20000}"/>
    <cellStyle name="Normal 4 4 5 2 4 2 5 2" xfId="43025" xr:uid="{00000000-0005-0000-0000-0000A3A20000}"/>
    <cellStyle name="Normal 4 4 5 2 4 2 6" xfId="29591" xr:uid="{00000000-0005-0000-0000-0000A4A20000}"/>
    <cellStyle name="Normal 4 4 5 2 4 3" xfId="3798" xr:uid="{00000000-0005-0000-0000-0000A5A20000}"/>
    <cellStyle name="Normal 4 4 5 2 4 3 2" xfId="12755" xr:uid="{00000000-0005-0000-0000-0000A6A20000}"/>
    <cellStyle name="Normal 4 4 5 2 4 3 2 2" xfId="26189" xr:uid="{00000000-0005-0000-0000-0000A7A20000}"/>
    <cellStyle name="Normal 4 4 5 2 4 3 2 2 2" xfId="53101" xr:uid="{00000000-0005-0000-0000-0000A8A20000}"/>
    <cellStyle name="Normal 4 4 5 2 4 3 2 3" xfId="39667" xr:uid="{00000000-0005-0000-0000-0000A9A20000}"/>
    <cellStyle name="Normal 4 4 5 2 4 3 3" xfId="8277" xr:uid="{00000000-0005-0000-0000-0000AAA20000}"/>
    <cellStyle name="Normal 4 4 5 2 4 3 3 2" xfId="21711" xr:uid="{00000000-0005-0000-0000-0000ABA20000}"/>
    <cellStyle name="Normal 4 4 5 2 4 3 3 2 2" xfId="48623" xr:uid="{00000000-0005-0000-0000-0000ACA20000}"/>
    <cellStyle name="Normal 4 4 5 2 4 3 3 3" xfId="35189" xr:uid="{00000000-0005-0000-0000-0000ADA20000}"/>
    <cellStyle name="Normal 4 4 5 2 4 3 4" xfId="17232" xr:uid="{00000000-0005-0000-0000-0000AEA20000}"/>
    <cellStyle name="Normal 4 4 5 2 4 3 4 2" xfId="44144" xr:uid="{00000000-0005-0000-0000-0000AFA20000}"/>
    <cellStyle name="Normal 4 4 5 2 4 3 5" xfId="30710" xr:uid="{00000000-0005-0000-0000-0000B0A20000}"/>
    <cellStyle name="Normal 4 4 5 2 4 4" xfId="10518" xr:uid="{00000000-0005-0000-0000-0000B1A20000}"/>
    <cellStyle name="Normal 4 4 5 2 4 4 2" xfId="23952" xr:uid="{00000000-0005-0000-0000-0000B2A20000}"/>
    <cellStyle name="Normal 4 4 5 2 4 4 2 2" xfId="50864" xr:uid="{00000000-0005-0000-0000-0000B3A20000}"/>
    <cellStyle name="Normal 4 4 5 2 4 4 3" xfId="37430" xr:uid="{00000000-0005-0000-0000-0000B4A20000}"/>
    <cellStyle name="Normal 4 4 5 2 4 5" xfId="6040" xr:uid="{00000000-0005-0000-0000-0000B5A20000}"/>
    <cellStyle name="Normal 4 4 5 2 4 5 2" xfId="19474" xr:uid="{00000000-0005-0000-0000-0000B6A20000}"/>
    <cellStyle name="Normal 4 4 5 2 4 5 2 2" xfId="46386" xr:uid="{00000000-0005-0000-0000-0000B7A20000}"/>
    <cellStyle name="Normal 4 4 5 2 4 5 3" xfId="32952" xr:uid="{00000000-0005-0000-0000-0000B8A20000}"/>
    <cellStyle name="Normal 4 4 5 2 4 6" xfId="14995" xr:uid="{00000000-0005-0000-0000-0000B9A20000}"/>
    <cellStyle name="Normal 4 4 5 2 4 6 2" xfId="41907" xr:uid="{00000000-0005-0000-0000-0000BAA20000}"/>
    <cellStyle name="Normal 4 4 5 2 4 7" xfId="28473" xr:uid="{00000000-0005-0000-0000-0000BBA20000}"/>
    <cellStyle name="Normal 4 4 5 2 5" xfId="2009" xr:uid="{00000000-0005-0000-0000-0000BCA20000}"/>
    <cellStyle name="Normal 4 4 5 2 5 2" xfId="4246" xr:uid="{00000000-0005-0000-0000-0000BDA20000}"/>
    <cellStyle name="Normal 4 4 5 2 5 2 2" xfId="13203" xr:uid="{00000000-0005-0000-0000-0000BEA20000}"/>
    <cellStyle name="Normal 4 4 5 2 5 2 2 2" xfId="26637" xr:uid="{00000000-0005-0000-0000-0000BFA20000}"/>
    <cellStyle name="Normal 4 4 5 2 5 2 2 2 2" xfId="53549" xr:uid="{00000000-0005-0000-0000-0000C0A20000}"/>
    <cellStyle name="Normal 4 4 5 2 5 2 2 3" xfId="40115" xr:uid="{00000000-0005-0000-0000-0000C1A20000}"/>
    <cellStyle name="Normal 4 4 5 2 5 2 3" xfId="8725" xr:uid="{00000000-0005-0000-0000-0000C2A20000}"/>
    <cellStyle name="Normal 4 4 5 2 5 2 3 2" xfId="22159" xr:uid="{00000000-0005-0000-0000-0000C3A20000}"/>
    <cellStyle name="Normal 4 4 5 2 5 2 3 2 2" xfId="49071" xr:uid="{00000000-0005-0000-0000-0000C4A20000}"/>
    <cellStyle name="Normal 4 4 5 2 5 2 3 3" xfId="35637" xr:uid="{00000000-0005-0000-0000-0000C5A20000}"/>
    <cellStyle name="Normal 4 4 5 2 5 2 4" xfId="17680" xr:uid="{00000000-0005-0000-0000-0000C6A20000}"/>
    <cellStyle name="Normal 4 4 5 2 5 2 4 2" xfId="44592" xr:uid="{00000000-0005-0000-0000-0000C7A20000}"/>
    <cellStyle name="Normal 4 4 5 2 5 2 5" xfId="31158" xr:uid="{00000000-0005-0000-0000-0000C8A20000}"/>
    <cellStyle name="Normal 4 4 5 2 5 3" xfId="10966" xr:uid="{00000000-0005-0000-0000-0000C9A20000}"/>
    <cellStyle name="Normal 4 4 5 2 5 3 2" xfId="24400" xr:uid="{00000000-0005-0000-0000-0000CAA20000}"/>
    <cellStyle name="Normal 4 4 5 2 5 3 2 2" xfId="51312" xr:uid="{00000000-0005-0000-0000-0000CBA20000}"/>
    <cellStyle name="Normal 4 4 5 2 5 3 3" xfId="37878" xr:uid="{00000000-0005-0000-0000-0000CCA20000}"/>
    <cellStyle name="Normal 4 4 5 2 5 4" xfId="6488" xr:uid="{00000000-0005-0000-0000-0000CDA20000}"/>
    <cellStyle name="Normal 4 4 5 2 5 4 2" xfId="19922" xr:uid="{00000000-0005-0000-0000-0000CEA20000}"/>
    <cellStyle name="Normal 4 4 5 2 5 4 2 2" xfId="46834" xr:uid="{00000000-0005-0000-0000-0000CFA20000}"/>
    <cellStyle name="Normal 4 4 5 2 5 4 3" xfId="33400" xr:uid="{00000000-0005-0000-0000-0000D0A20000}"/>
    <cellStyle name="Normal 4 4 5 2 5 5" xfId="15443" xr:uid="{00000000-0005-0000-0000-0000D1A20000}"/>
    <cellStyle name="Normal 4 4 5 2 5 5 2" xfId="42355" xr:uid="{00000000-0005-0000-0000-0000D2A20000}"/>
    <cellStyle name="Normal 4 4 5 2 5 6" xfId="28921" xr:uid="{00000000-0005-0000-0000-0000D3A20000}"/>
    <cellStyle name="Normal 4 4 5 2 6" xfId="3128" xr:uid="{00000000-0005-0000-0000-0000D4A20000}"/>
    <cellStyle name="Normal 4 4 5 2 6 2" xfId="12085" xr:uid="{00000000-0005-0000-0000-0000D5A20000}"/>
    <cellStyle name="Normal 4 4 5 2 6 2 2" xfId="25519" xr:uid="{00000000-0005-0000-0000-0000D6A20000}"/>
    <cellStyle name="Normal 4 4 5 2 6 2 2 2" xfId="52431" xr:uid="{00000000-0005-0000-0000-0000D7A20000}"/>
    <cellStyle name="Normal 4 4 5 2 6 2 3" xfId="38997" xr:uid="{00000000-0005-0000-0000-0000D8A20000}"/>
    <cellStyle name="Normal 4 4 5 2 6 3" xfId="7607" xr:uid="{00000000-0005-0000-0000-0000D9A20000}"/>
    <cellStyle name="Normal 4 4 5 2 6 3 2" xfId="21041" xr:uid="{00000000-0005-0000-0000-0000DAA20000}"/>
    <cellStyle name="Normal 4 4 5 2 6 3 2 2" xfId="47953" xr:uid="{00000000-0005-0000-0000-0000DBA20000}"/>
    <cellStyle name="Normal 4 4 5 2 6 3 3" xfId="34519" xr:uid="{00000000-0005-0000-0000-0000DCA20000}"/>
    <cellStyle name="Normal 4 4 5 2 6 4" xfId="16562" xr:uid="{00000000-0005-0000-0000-0000DDA20000}"/>
    <cellStyle name="Normal 4 4 5 2 6 4 2" xfId="43474" xr:uid="{00000000-0005-0000-0000-0000DEA20000}"/>
    <cellStyle name="Normal 4 4 5 2 6 5" xfId="30040" xr:uid="{00000000-0005-0000-0000-0000DFA20000}"/>
    <cellStyle name="Normal 4 4 5 2 7" xfId="9848" xr:uid="{00000000-0005-0000-0000-0000E0A20000}"/>
    <cellStyle name="Normal 4 4 5 2 7 2" xfId="23282" xr:uid="{00000000-0005-0000-0000-0000E1A20000}"/>
    <cellStyle name="Normal 4 4 5 2 7 2 2" xfId="50194" xr:uid="{00000000-0005-0000-0000-0000E2A20000}"/>
    <cellStyle name="Normal 4 4 5 2 7 3" xfId="36760" xr:uid="{00000000-0005-0000-0000-0000E3A20000}"/>
    <cellStyle name="Normal 4 4 5 2 8" xfId="5370" xr:uid="{00000000-0005-0000-0000-0000E4A20000}"/>
    <cellStyle name="Normal 4 4 5 2 8 2" xfId="18804" xr:uid="{00000000-0005-0000-0000-0000E5A20000}"/>
    <cellStyle name="Normal 4 4 5 2 8 2 2" xfId="45716" xr:uid="{00000000-0005-0000-0000-0000E6A20000}"/>
    <cellStyle name="Normal 4 4 5 2 8 3" xfId="32282" xr:uid="{00000000-0005-0000-0000-0000E7A20000}"/>
    <cellStyle name="Normal 4 4 5 2 9" xfId="14325" xr:uid="{00000000-0005-0000-0000-0000E8A20000}"/>
    <cellStyle name="Normal 4 4 5 2 9 2" xfId="41237" xr:uid="{00000000-0005-0000-0000-0000E9A20000}"/>
    <cellStyle name="Normal 4 4 5 3" xfId="773" xr:uid="{00000000-0005-0000-0000-0000EAA20000}"/>
    <cellStyle name="Normal 4 4 5 3 10" xfId="27731" xr:uid="{00000000-0005-0000-0000-0000EBA20000}"/>
    <cellStyle name="Normal 4 4 5 3 2" xfId="1041" xr:uid="{00000000-0005-0000-0000-0000ECA20000}"/>
    <cellStyle name="Normal 4 4 5 3 2 2" xfId="1712" xr:uid="{00000000-0005-0000-0000-0000EDA20000}"/>
    <cellStyle name="Normal 4 4 5 3 2 2 2" xfId="2830" xr:uid="{00000000-0005-0000-0000-0000EEA20000}"/>
    <cellStyle name="Normal 4 4 5 3 2 2 2 2" xfId="5067" xr:uid="{00000000-0005-0000-0000-0000EFA20000}"/>
    <cellStyle name="Normal 4 4 5 3 2 2 2 2 2" xfId="14024" xr:uid="{00000000-0005-0000-0000-0000F0A20000}"/>
    <cellStyle name="Normal 4 4 5 3 2 2 2 2 2 2" xfId="27458" xr:uid="{00000000-0005-0000-0000-0000F1A20000}"/>
    <cellStyle name="Normal 4 4 5 3 2 2 2 2 2 2 2" xfId="54370" xr:uid="{00000000-0005-0000-0000-0000F2A20000}"/>
    <cellStyle name="Normal 4 4 5 3 2 2 2 2 2 3" xfId="40936" xr:uid="{00000000-0005-0000-0000-0000F3A20000}"/>
    <cellStyle name="Normal 4 4 5 3 2 2 2 2 3" xfId="9546" xr:uid="{00000000-0005-0000-0000-0000F4A20000}"/>
    <cellStyle name="Normal 4 4 5 3 2 2 2 2 3 2" xfId="22980" xr:uid="{00000000-0005-0000-0000-0000F5A20000}"/>
    <cellStyle name="Normal 4 4 5 3 2 2 2 2 3 2 2" xfId="49892" xr:uid="{00000000-0005-0000-0000-0000F6A20000}"/>
    <cellStyle name="Normal 4 4 5 3 2 2 2 2 3 3" xfId="36458" xr:uid="{00000000-0005-0000-0000-0000F7A20000}"/>
    <cellStyle name="Normal 4 4 5 3 2 2 2 2 4" xfId="18501" xr:uid="{00000000-0005-0000-0000-0000F8A20000}"/>
    <cellStyle name="Normal 4 4 5 3 2 2 2 2 4 2" xfId="45413" xr:uid="{00000000-0005-0000-0000-0000F9A20000}"/>
    <cellStyle name="Normal 4 4 5 3 2 2 2 2 5" xfId="31979" xr:uid="{00000000-0005-0000-0000-0000FAA20000}"/>
    <cellStyle name="Normal 4 4 5 3 2 2 2 3" xfId="11787" xr:uid="{00000000-0005-0000-0000-0000FBA20000}"/>
    <cellStyle name="Normal 4 4 5 3 2 2 2 3 2" xfId="25221" xr:uid="{00000000-0005-0000-0000-0000FCA20000}"/>
    <cellStyle name="Normal 4 4 5 3 2 2 2 3 2 2" xfId="52133" xr:uid="{00000000-0005-0000-0000-0000FDA20000}"/>
    <cellStyle name="Normal 4 4 5 3 2 2 2 3 3" xfId="38699" xr:uid="{00000000-0005-0000-0000-0000FEA20000}"/>
    <cellStyle name="Normal 4 4 5 3 2 2 2 4" xfId="7309" xr:uid="{00000000-0005-0000-0000-0000FFA20000}"/>
    <cellStyle name="Normal 4 4 5 3 2 2 2 4 2" xfId="20743" xr:uid="{00000000-0005-0000-0000-000000A30000}"/>
    <cellStyle name="Normal 4 4 5 3 2 2 2 4 2 2" xfId="47655" xr:uid="{00000000-0005-0000-0000-000001A30000}"/>
    <cellStyle name="Normal 4 4 5 3 2 2 2 4 3" xfId="34221" xr:uid="{00000000-0005-0000-0000-000002A30000}"/>
    <cellStyle name="Normal 4 4 5 3 2 2 2 5" xfId="16264" xr:uid="{00000000-0005-0000-0000-000003A30000}"/>
    <cellStyle name="Normal 4 4 5 3 2 2 2 5 2" xfId="43176" xr:uid="{00000000-0005-0000-0000-000004A30000}"/>
    <cellStyle name="Normal 4 4 5 3 2 2 2 6" xfId="29742" xr:uid="{00000000-0005-0000-0000-000005A30000}"/>
    <cellStyle name="Normal 4 4 5 3 2 2 3" xfId="3949" xr:uid="{00000000-0005-0000-0000-000006A30000}"/>
    <cellStyle name="Normal 4 4 5 3 2 2 3 2" xfId="12906" xr:uid="{00000000-0005-0000-0000-000007A30000}"/>
    <cellStyle name="Normal 4 4 5 3 2 2 3 2 2" xfId="26340" xr:uid="{00000000-0005-0000-0000-000008A30000}"/>
    <cellStyle name="Normal 4 4 5 3 2 2 3 2 2 2" xfId="53252" xr:uid="{00000000-0005-0000-0000-000009A30000}"/>
    <cellStyle name="Normal 4 4 5 3 2 2 3 2 3" xfId="39818" xr:uid="{00000000-0005-0000-0000-00000AA30000}"/>
    <cellStyle name="Normal 4 4 5 3 2 2 3 3" xfId="8428" xr:uid="{00000000-0005-0000-0000-00000BA30000}"/>
    <cellStyle name="Normal 4 4 5 3 2 2 3 3 2" xfId="21862" xr:uid="{00000000-0005-0000-0000-00000CA30000}"/>
    <cellStyle name="Normal 4 4 5 3 2 2 3 3 2 2" xfId="48774" xr:uid="{00000000-0005-0000-0000-00000DA30000}"/>
    <cellStyle name="Normal 4 4 5 3 2 2 3 3 3" xfId="35340" xr:uid="{00000000-0005-0000-0000-00000EA30000}"/>
    <cellStyle name="Normal 4 4 5 3 2 2 3 4" xfId="17383" xr:uid="{00000000-0005-0000-0000-00000FA30000}"/>
    <cellStyle name="Normal 4 4 5 3 2 2 3 4 2" xfId="44295" xr:uid="{00000000-0005-0000-0000-000010A30000}"/>
    <cellStyle name="Normal 4 4 5 3 2 2 3 5" xfId="30861" xr:uid="{00000000-0005-0000-0000-000011A30000}"/>
    <cellStyle name="Normal 4 4 5 3 2 2 4" xfId="10669" xr:uid="{00000000-0005-0000-0000-000012A30000}"/>
    <cellStyle name="Normal 4 4 5 3 2 2 4 2" xfId="24103" xr:uid="{00000000-0005-0000-0000-000013A30000}"/>
    <cellStyle name="Normal 4 4 5 3 2 2 4 2 2" xfId="51015" xr:uid="{00000000-0005-0000-0000-000014A30000}"/>
    <cellStyle name="Normal 4 4 5 3 2 2 4 3" xfId="37581" xr:uid="{00000000-0005-0000-0000-000015A30000}"/>
    <cellStyle name="Normal 4 4 5 3 2 2 5" xfId="6191" xr:uid="{00000000-0005-0000-0000-000016A30000}"/>
    <cellStyle name="Normal 4 4 5 3 2 2 5 2" xfId="19625" xr:uid="{00000000-0005-0000-0000-000017A30000}"/>
    <cellStyle name="Normal 4 4 5 3 2 2 5 2 2" xfId="46537" xr:uid="{00000000-0005-0000-0000-000018A30000}"/>
    <cellStyle name="Normal 4 4 5 3 2 2 5 3" xfId="33103" xr:uid="{00000000-0005-0000-0000-000019A30000}"/>
    <cellStyle name="Normal 4 4 5 3 2 2 6" xfId="15146" xr:uid="{00000000-0005-0000-0000-00001AA30000}"/>
    <cellStyle name="Normal 4 4 5 3 2 2 6 2" xfId="42058" xr:uid="{00000000-0005-0000-0000-00001BA30000}"/>
    <cellStyle name="Normal 4 4 5 3 2 2 7" xfId="28624" xr:uid="{00000000-0005-0000-0000-00001CA30000}"/>
    <cellStyle name="Normal 4 4 5 3 2 3" xfId="2160" xr:uid="{00000000-0005-0000-0000-00001DA30000}"/>
    <cellStyle name="Normal 4 4 5 3 2 3 2" xfId="4397" xr:uid="{00000000-0005-0000-0000-00001EA30000}"/>
    <cellStyle name="Normal 4 4 5 3 2 3 2 2" xfId="13354" xr:uid="{00000000-0005-0000-0000-00001FA30000}"/>
    <cellStyle name="Normal 4 4 5 3 2 3 2 2 2" xfId="26788" xr:uid="{00000000-0005-0000-0000-000020A30000}"/>
    <cellStyle name="Normal 4 4 5 3 2 3 2 2 2 2" xfId="53700" xr:uid="{00000000-0005-0000-0000-000021A30000}"/>
    <cellStyle name="Normal 4 4 5 3 2 3 2 2 3" xfId="40266" xr:uid="{00000000-0005-0000-0000-000022A30000}"/>
    <cellStyle name="Normal 4 4 5 3 2 3 2 3" xfId="8876" xr:uid="{00000000-0005-0000-0000-000023A30000}"/>
    <cellStyle name="Normal 4 4 5 3 2 3 2 3 2" xfId="22310" xr:uid="{00000000-0005-0000-0000-000024A30000}"/>
    <cellStyle name="Normal 4 4 5 3 2 3 2 3 2 2" xfId="49222" xr:uid="{00000000-0005-0000-0000-000025A30000}"/>
    <cellStyle name="Normal 4 4 5 3 2 3 2 3 3" xfId="35788" xr:uid="{00000000-0005-0000-0000-000026A30000}"/>
    <cellStyle name="Normal 4 4 5 3 2 3 2 4" xfId="17831" xr:uid="{00000000-0005-0000-0000-000027A30000}"/>
    <cellStyle name="Normal 4 4 5 3 2 3 2 4 2" xfId="44743" xr:uid="{00000000-0005-0000-0000-000028A30000}"/>
    <cellStyle name="Normal 4 4 5 3 2 3 2 5" xfId="31309" xr:uid="{00000000-0005-0000-0000-000029A30000}"/>
    <cellStyle name="Normal 4 4 5 3 2 3 3" xfId="11117" xr:uid="{00000000-0005-0000-0000-00002AA30000}"/>
    <cellStyle name="Normal 4 4 5 3 2 3 3 2" xfId="24551" xr:uid="{00000000-0005-0000-0000-00002BA30000}"/>
    <cellStyle name="Normal 4 4 5 3 2 3 3 2 2" xfId="51463" xr:uid="{00000000-0005-0000-0000-00002CA30000}"/>
    <cellStyle name="Normal 4 4 5 3 2 3 3 3" xfId="38029" xr:uid="{00000000-0005-0000-0000-00002DA30000}"/>
    <cellStyle name="Normal 4 4 5 3 2 3 4" xfId="6639" xr:uid="{00000000-0005-0000-0000-00002EA30000}"/>
    <cellStyle name="Normal 4 4 5 3 2 3 4 2" xfId="20073" xr:uid="{00000000-0005-0000-0000-00002FA30000}"/>
    <cellStyle name="Normal 4 4 5 3 2 3 4 2 2" xfId="46985" xr:uid="{00000000-0005-0000-0000-000030A30000}"/>
    <cellStyle name="Normal 4 4 5 3 2 3 4 3" xfId="33551" xr:uid="{00000000-0005-0000-0000-000031A30000}"/>
    <cellStyle name="Normal 4 4 5 3 2 3 5" xfId="15594" xr:uid="{00000000-0005-0000-0000-000032A30000}"/>
    <cellStyle name="Normal 4 4 5 3 2 3 5 2" xfId="42506" xr:uid="{00000000-0005-0000-0000-000033A30000}"/>
    <cellStyle name="Normal 4 4 5 3 2 3 6" xfId="29072" xr:uid="{00000000-0005-0000-0000-000034A30000}"/>
    <cellStyle name="Normal 4 4 5 3 2 4" xfId="3279" xr:uid="{00000000-0005-0000-0000-000035A30000}"/>
    <cellStyle name="Normal 4 4 5 3 2 4 2" xfId="12236" xr:uid="{00000000-0005-0000-0000-000036A30000}"/>
    <cellStyle name="Normal 4 4 5 3 2 4 2 2" xfId="25670" xr:uid="{00000000-0005-0000-0000-000037A30000}"/>
    <cellStyle name="Normal 4 4 5 3 2 4 2 2 2" xfId="52582" xr:uid="{00000000-0005-0000-0000-000038A30000}"/>
    <cellStyle name="Normal 4 4 5 3 2 4 2 3" xfId="39148" xr:uid="{00000000-0005-0000-0000-000039A30000}"/>
    <cellStyle name="Normal 4 4 5 3 2 4 3" xfId="7758" xr:uid="{00000000-0005-0000-0000-00003AA30000}"/>
    <cellStyle name="Normal 4 4 5 3 2 4 3 2" xfId="21192" xr:uid="{00000000-0005-0000-0000-00003BA30000}"/>
    <cellStyle name="Normal 4 4 5 3 2 4 3 2 2" xfId="48104" xr:uid="{00000000-0005-0000-0000-00003CA30000}"/>
    <cellStyle name="Normal 4 4 5 3 2 4 3 3" xfId="34670" xr:uid="{00000000-0005-0000-0000-00003DA30000}"/>
    <cellStyle name="Normal 4 4 5 3 2 4 4" xfId="16713" xr:uid="{00000000-0005-0000-0000-00003EA30000}"/>
    <cellStyle name="Normal 4 4 5 3 2 4 4 2" xfId="43625" xr:uid="{00000000-0005-0000-0000-00003FA30000}"/>
    <cellStyle name="Normal 4 4 5 3 2 4 5" xfId="30191" xr:uid="{00000000-0005-0000-0000-000040A30000}"/>
    <cellStyle name="Normal 4 4 5 3 2 5" xfId="9999" xr:uid="{00000000-0005-0000-0000-000041A30000}"/>
    <cellStyle name="Normal 4 4 5 3 2 5 2" xfId="23433" xr:uid="{00000000-0005-0000-0000-000042A30000}"/>
    <cellStyle name="Normal 4 4 5 3 2 5 2 2" xfId="50345" xr:uid="{00000000-0005-0000-0000-000043A30000}"/>
    <cellStyle name="Normal 4 4 5 3 2 5 3" xfId="36911" xr:uid="{00000000-0005-0000-0000-000044A30000}"/>
    <cellStyle name="Normal 4 4 5 3 2 6" xfId="5521" xr:uid="{00000000-0005-0000-0000-000045A30000}"/>
    <cellStyle name="Normal 4 4 5 3 2 6 2" xfId="18955" xr:uid="{00000000-0005-0000-0000-000046A30000}"/>
    <cellStyle name="Normal 4 4 5 3 2 6 2 2" xfId="45867" xr:uid="{00000000-0005-0000-0000-000047A30000}"/>
    <cellStyle name="Normal 4 4 5 3 2 6 3" xfId="32433" xr:uid="{00000000-0005-0000-0000-000048A30000}"/>
    <cellStyle name="Normal 4 4 5 3 2 7" xfId="14476" xr:uid="{00000000-0005-0000-0000-000049A30000}"/>
    <cellStyle name="Normal 4 4 5 3 2 7 2" xfId="41388" xr:uid="{00000000-0005-0000-0000-00004AA30000}"/>
    <cellStyle name="Normal 4 4 5 3 2 8" xfId="27954" xr:uid="{00000000-0005-0000-0000-00004BA30000}"/>
    <cellStyle name="Normal 4 4 5 3 3" xfId="1266" xr:uid="{00000000-0005-0000-0000-00004CA30000}"/>
    <cellStyle name="Normal 4 4 5 3 3 2" xfId="2384" xr:uid="{00000000-0005-0000-0000-00004DA30000}"/>
    <cellStyle name="Normal 4 4 5 3 3 2 2" xfId="4621" xr:uid="{00000000-0005-0000-0000-00004EA30000}"/>
    <cellStyle name="Normal 4 4 5 3 3 2 2 2" xfId="13578" xr:uid="{00000000-0005-0000-0000-00004FA30000}"/>
    <cellStyle name="Normal 4 4 5 3 3 2 2 2 2" xfId="27012" xr:uid="{00000000-0005-0000-0000-000050A30000}"/>
    <cellStyle name="Normal 4 4 5 3 3 2 2 2 2 2" xfId="53924" xr:uid="{00000000-0005-0000-0000-000051A30000}"/>
    <cellStyle name="Normal 4 4 5 3 3 2 2 2 3" xfId="40490" xr:uid="{00000000-0005-0000-0000-000052A30000}"/>
    <cellStyle name="Normal 4 4 5 3 3 2 2 3" xfId="9100" xr:uid="{00000000-0005-0000-0000-000053A30000}"/>
    <cellStyle name="Normal 4 4 5 3 3 2 2 3 2" xfId="22534" xr:uid="{00000000-0005-0000-0000-000054A30000}"/>
    <cellStyle name="Normal 4 4 5 3 3 2 2 3 2 2" xfId="49446" xr:uid="{00000000-0005-0000-0000-000055A30000}"/>
    <cellStyle name="Normal 4 4 5 3 3 2 2 3 3" xfId="36012" xr:uid="{00000000-0005-0000-0000-000056A30000}"/>
    <cellStyle name="Normal 4 4 5 3 3 2 2 4" xfId="18055" xr:uid="{00000000-0005-0000-0000-000057A30000}"/>
    <cellStyle name="Normal 4 4 5 3 3 2 2 4 2" xfId="44967" xr:uid="{00000000-0005-0000-0000-000058A30000}"/>
    <cellStyle name="Normal 4 4 5 3 3 2 2 5" xfId="31533" xr:uid="{00000000-0005-0000-0000-000059A30000}"/>
    <cellStyle name="Normal 4 4 5 3 3 2 3" xfId="11341" xr:uid="{00000000-0005-0000-0000-00005AA30000}"/>
    <cellStyle name="Normal 4 4 5 3 3 2 3 2" xfId="24775" xr:uid="{00000000-0005-0000-0000-00005BA30000}"/>
    <cellStyle name="Normal 4 4 5 3 3 2 3 2 2" xfId="51687" xr:uid="{00000000-0005-0000-0000-00005CA30000}"/>
    <cellStyle name="Normal 4 4 5 3 3 2 3 3" xfId="38253" xr:uid="{00000000-0005-0000-0000-00005DA30000}"/>
    <cellStyle name="Normal 4 4 5 3 3 2 4" xfId="6863" xr:uid="{00000000-0005-0000-0000-00005EA30000}"/>
    <cellStyle name="Normal 4 4 5 3 3 2 4 2" xfId="20297" xr:uid="{00000000-0005-0000-0000-00005FA30000}"/>
    <cellStyle name="Normal 4 4 5 3 3 2 4 2 2" xfId="47209" xr:uid="{00000000-0005-0000-0000-000060A30000}"/>
    <cellStyle name="Normal 4 4 5 3 3 2 4 3" xfId="33775" xr:uid="{00000000-0005-0000-0000-000061A30000}"/>
    <cellStyle name="Normal 4 4 5 3 3 2 5" xfId="15818" xr:uid="{00000000-0005-0000-0000-000062A30000}"/>
    <cellStyle name="Normal 4 4 5 3 3 2 5 2" xfId="42730" xr:uid="{00000000-0005-0000-0000-000063A30000}"/>
    <cellStyle name="Normal 4 4 5 3 3 2 6" xfId="29296" xr:uid="{00000000-0005-0000-0000-000064A30000}"/>
    <cellStyle name="Normal 4 4 5 3 3 3" xfId="3503" xr:uid="{00000000-0005-0000-0000-000065A30000}"/>
    <cellStyle name="Normal 4 4 5 3 3 3 2" xfId="12460" xr:uid="{00000000-0005-0000-0000-000066A30000}"/>
    <cellStyle name="Normal 4 4 5 3 3 3 2 2" xfId="25894" xr:uid="{00000000-0005-0000-0000-000067A30000}"/>
    <cellStyle name="Normal 4 4 5 3 3 3 2 2 2" xfId="52806" xr:uid="{00000000-0005-0000-0000-000068A30000}"/>
    <cellStyle name="Normal 4 4 5 3 3 3 2 3" xfId="39372" xr:uid="{00000000-0005-0000-0000-000069A30000}"/>
    <cellStyle name="Normal 4 4 5 3 3 3 3" xfId="7982" xr:uid="{00000000-0005-0000-0000-00006AA30000}"/>
    <cellStyle name="Normal 4 4 5 3 3 3 3 2" xfId="21416" xr:uid="{00000000-0005-0000-0000-00006BA30000}"/>
    <cellStyle name="Normal 4 4 5 3 3 3 3 2 2" xfId="48328" xr:uid="{00000000-0005-0000-0000-00006CA30000}"/>
    <cellStyle name="Normal 4 4 5 3 3 3 3 3" xfId="34894" xr:uid="{00000000-0005-0000-0000-00006DA30000}"/>
    <cellStyle name="Normal 4 4 5 3 3 3 4" xfId="16937" xr:uid="{00000000-0005-0000-0000-00006EA30000}"/>
    <cellStyle name="Normal 4 4 5 3 3 3 4 2" xfId="43849" xr:uid="{00000000-0005-0000-0000-00006FA30000}"/>
    <cellStyle name="Normal 4 4 5 3 3 3 5" xfId="30415" xr:uid="{00000000-0005-0000-0000-000070A30000}"/>
    <cellStyle name="Normal 4 4 5 3 3 4" xfId="10223" xr:uid="{00000000-0005-0000-0000-000071A30000}"/>
    <cellStyle name="Normal 4 4 5 3 3 4 2" xfId="23657" xr:uid="{00000000-0005-0000-0000-000072A30000}"/>
    <cellStyle name="Normal 4 4 5 3 3 4 2 2" xfId="50569" xr:uid="{00000000-0005-0000-0000-000073A30000}"/>
    <cellStyle name="Normal 4 4 5 3 3 4 3" xfId="37135" xr:uid="{00000000-0005-0000-0000-000074A30000}"/>
    <cellStyle name="Normal 4 4 5 3 3 5" xfId="5745" xr:uid="{00000000-0005-0000-0000-000075A30000}"/>
    <cellStyle name="Normal 4 4 5 3 3 5 2" xfId="19179" xr:uid="{00000000-0005-0000-0000-000076A30000}"/>
    <cellStyle name="Normal 4 4 5 3 3 5 2 2" xfId="46091" xr:uid="{00000000-0005-0000-0000-000077A30000}"/>
    <cellStyle name="Normal 4 4 5 3 3 5 3" xfId="32657" xr:uid="{00000000-0005-0000-0000-000078A30000}"/>
    <cellStyle name="Normal 4 4 5 3 3 6" xfId="14700" xr:uid="{00000000-0005-0000-0000-000079A30000}"/>
    <cellStyle name="Normal 4 4 5 3 3 6 2" xfId="41612" xr:uid="{00000000-0005-0000-0000-00007AA30000}"/>
    <cellStyle name="Normal 4 4 5 3 3 7" xfId="28178" xr:uid="{00000000-0005-0000-0000-00007BA30000}"/>
    <cellStyle name="Normal 4 4 5 3 4" xfId="1489" xr:uid="{00000000-0005-0000-0000-00007CA30000}"/>
    <cellStyle name="Normal 4 4 5 3 4 2" xfId="2607" xr:uid="{00000000-0005-0000-0000-00007DA30000}"/>
    <cellStyle name="Normal 4 4 5 3 4 2 2" xfId="4844" xr:uid="{00000000-0005-0000-0000-00007EA30000}"/>
    <cellStyle name="Normal 4 4 5 3 4 2 2 2" xfId="13801" xr:uid="{00000000-0005-0000-0000-00007FA30000}"/>
    <cellStyle name="Normal 4 4 5 3 4 2 2 2 2" xfId="27235" xr:uid="{00000000-0005-0000-0000-000080A30000}"/>
    <cellStyle name="Normal 4 4 5 3 4 2 2 2 2 2" xfId="54147" xr:uid="{00000000-0005-0000-0000-000081A30000}"/>
    <cellStyle name="Normal 4 4 5 3 4 2 2 2 3" xfId="40713" xr:uid="{00000000-0005-0000-0000-000082A30000}"/>
    <cellStyle name="Normal 4 4 5 3 4 2 2 3" xfId="9323" xr:uid="{00000000-0005-0000-0000-000083A30000}"/>
    <cellStyle name="Normal 4 4 5 3 4 2 2 3 2" xfId="22757" xr:uid="{00000000-0005-0000-0000-000084A30000}"/>
    <cellStyle name="Normal 4 4 5 3 4 2 2 3 2 2" xfId="49669" xr:uid="{00000000-0005-0000-0000-000085A30000}"/>
    <cellStyle name="Normal 4 4 5 3 4 2 2 3 3" xfId="36235" xr:uid="{00000000-0005-0000-0000-000086A30000}"/>
    <cellStyle name="Normal 4 4 5 3 4 2 2 4" xfId="18278" xr:uid="{00000000-0005-0000-0000-000087A30000}"/>
    <cellStyle name="Normal 4 4 5 3 4 2 2 4 2" xfId="45190" xr:uid="{00000000-0005-0000-0000-000088A30000}"/>
    <cellStyle name="Normal 4 4 5 3 4 2 2 5" xfId="31756" xr:uid="{00000000-0005-0000-0000-000089A30000}"/>
    <cellStyle name="Normal 4 4 5 3 4 2 3" xfId="11564" xr:uid="{00000000-0005-0000-0000-00008AA30000}"/>
    <cellStyle name="Normal 4 4 5 3 4 2 3 2" xfId="24998" xr:uid="{00000000-0005-0000-0000-00008BA30000}"/>
    <cellStyle name="Normal 4 4 5 3 4 2 3 2 2" xfId="51910" xr:uid="{00000000-0005-0000-0000-00008CA30000}"/>
    <cellStyle name="Normal 4 4 5 3 4 2 3 3" xfId="38476" xr:uid="{00000000-0005-0000-0000-00008DA30000}"/>
    <cellStyle name="Normal 4 4 5 3 4 2 4" xfId="7086" xr:uid="{00000000-0005-0000-0000-00008EA30000}"/>
    <cellStyle name="Normal 4 4 5 3 4 2 4 2" xfId="20520" xr:uid="{00000000-0005-0000-0000-00008FA30000}"/>
    <cellStyle name="Normal 4 4 5 3 4 2 4 2 2" xfId="47432" xr:uid="{00000000-0005-0000-0000-000090A30000}"/>
    <cellStyle name="Normal 4 4 5 3 4 2 4 3" xfId="33998" xr:uid="{00000000-0005-0000-0000-000091A30000}"/>
    <cellStyle name="Normal 4 4 5 3 4 2 5" xfId="16041" xr:uid="{00000000-0005-0000-0000-000092A30000}"/>
    <cellStyle name="Normal 4 4 5 3 4 2 5 2" xfId="42953" xr:uid="{00000000-0005-0000-0000-000093A30000}"/>
    <cellStyle name="Normal 4 4 5 3 4 2 6" xfId="29519" xr:uid="{00000000-0005-0000-0000-000094A30000}"/>
    <cellStyle name="Normal 4 4 5 3 4 3" xfId="3726" xr:uid="{00000000-0005-0000-0000-000095A30000}"/>
    <cellStyle name="Normal 4 4 5 3 4 3 2" xfId="12683" xr:uid="{00000000-0005-0000-0000-000096A30000}"/>
    <cellStyle name="Normal 4 4 5 3 4 3 2 2" xfId="26117" xr:uid="{00000000-0005-0000-0000-000097A30000}"/>
    <cellStyle name="Normal 4 4 5 3 4 3 2 2 2" xfId="53029" xr:uid="{00000000-0005-0000-0000-000098A30000}"/>
    <cellStyle name="Normal 4 4 5 3 4 3 2 3" xfId="39595" xr:uid="{00000000-0005-0000-0000-000099A30000}"/>
    <cellStyle name="Normal 4 4 5 3 4 3 3" xfId="8205" xr:uid="{00000000-0005-0000-0000-00009AA30000}"/>
    <cellStyle name="Normal 4 4 5 3 4 3 3 2" xfId="21639" xr:uid="{00000000-0005-0000-0000-00009BA30000}"/>
    <cellStyle name="Normal 4 4 5 3 4 3 3 2 2" xfId="48551" xr:uid="{00000000-0005-0000-0000-00009CA30000}"/>
    <cellStyle name="Normal 4 4 5 3 4 3 3 3" xfId="35117" xr:uid="{00000000-0005-0000-0000-00009DA30000}"/>
    <cellStyle name="Normal 4 4 5 3 4 3 4" xfId="17160" xr:uid="{00000000-0005-0000-0000-00009EA30000}"/>
    <cellStyle name="Normal 4 4 5 3 4 3 4 2" xfId="44072" xr:uid="{00000000-0005-0000-0000-00009FA30000}"/>
    <cellStyle name="Normal 4 4 5 3 4 3 5" xfId="30638" xr:uid="{00000000-0005-0000-0000-0000A0A30000}"/>
    <cellStyle name="Normal 4 4 5 3 4 4" xfId="10446" xr:uid="{00000000-0005-0000-0000-0000A1A30000}"/>
    <cellStyle name="Normal 4 4 5 3 4 4 2" xfId="23880" xr:uid="{00000000-0005-0000-0000-0000A2A30000}"/>
    <cellStyle name="Normal 4 4 5 3 4 4 2 2" xfId="50792" xr:uid="{00000000-0005-0000-0000-0000A3A30000}"/>
    <cellStyle name="Normal 4 4 5 3 4 4 3" xfId="37358" xr:uid="{00000000-0005-0000-0000-0000A4A30000}"/>
    <cellStyle name="Normal 4 4 5 3 4 5" xfId="5968" xr:uid="{00000000-0005-0000-0000-0000A5A30000}"/>
    <cellStyle name="Normal 4 4 5 3 4 5 2" xfId="19402" xr:uid="{00000000-0005-0000-0000-0000A6A30000}"/>
    <cellStyle name="Normal 4 4 5 3 4 5 2 2" xfId="46314" xr:uid="{00000000-0005-0000-0000-0000A7A30000}"/>
    <cellStyle name="Normal 4 4 5 3 4 5 3" xfId="32880" xr:uid="{00000000-0005-0000-0000-0000A8A30000}"/>
    <cellStyle name="Normal 4 4 5 3 4 6" xfId="14923" xr:uid="{00000000-0005-0000-0000-0000A9A30000}"/>
    <cellStyle name="Normal 4 4 5 3 4 6 2" xfId="41835" xr:uid="{00000000-0005-0000-0000-0000AAA30000}"/>
    <cellStyle name="Normal 4 4 5 3 4 7" xfId="28401" xr:uid="{00000000-0005-0000-0000-0000ABA30000}"/>
    <cellStyle name="Normal 4 4 5 3 5" xfId="1937" xr:uid="{00000000-0005-0000-0000-0000ACA30000}"/>
    <cellStyle name="Normal 4 4 5 3 5 2" xfId="4174" xr:uid="{00000000-0005-0000-0000-0000ADA30000}"/>
    <cellStyle name="Normal 4 4 5 3 5 2 2" xfId="13131" xr:uid="{00000000-0005-0000-0000-0000AEA30000}"/>
    <cellStyle name="Normal 4 4 5 3 5 2 2 2" xfId="26565" xr:uid="{00000000-0005-0000-0000-0000AFA30000}"/>
    <cellStyle name="Normal 4 4 5 3 5 2 2 2 2" xfId="53477" xr:uid="{00000000-0005-0000-0000-0000B0A30000}"/>
    <cellStyle name="Normal 4 4 5 3 5 2 2 3" xfId="40043" xr:uid="{00000000-0005-0000-0000-0000B1A30000}"/>
    <cellStyle name="Normal 4 4 5 3 5 2 3" xfId="8653" xr:uid="{00000000-0005-0000-0000-0000B2A30000}"/>
    <cellStyle name="Normal 4 4 5 3 5 2 3 2" xfId="22087" xr:uid="{00000000-0005-0000-0000-0000B3A30000}"/>
    <cellStyle name="Normal 4 4 5 3 5 2 3 2 2" xfId="48999" xr:uid="{00000000-0005-0000-0000-0000B4A30000}"/>
    <cellStyle name="Normal 4 4 5 3 5 2 3 3" xfId="35565" xr:uid="{00000000-0005-0000-0000-0000B5A30000}"/>
    <cellStyle name="Normal 4 4 5 3 5 2 4" xfId="17608" xr:uid="{00000000-0005-0000-0000-0000B6A30000}"/>
    <cellStyle name="Normal 4 4 5 3 5 2 4 2" xfId="44520" xr:uid="{00000000-0005-0000-0000-0000B7A30000}"/>
    <cellStyle name="Normal 4 4 5 3 5 2 5" xfId="31086" xr:uid="{00000000-0005-0000-0000-0000B8A30000}"/>
    <cellStyle name="Normal 4 4 5 3 5 3" xfId="10894" xr:uid="{00000000-0005-0000-0000-0000B9A30000}"/>
    <cellStyle name="Normal 4 4 5 3 5 3 2" xfId="24328" xr:uid="{00000000-0005-0000-0000-0000BAA30000}"/>
    <cellStyle name="Normal 4 4 5 3 5 3 2 2" xfId="51240" xr:uid="{00000000-0005-0000-0000-0000BBA30000}"/>
    <cellStyle name="Normal 4 4 5 3 5 3 3" xfId="37806" xr:uid="{00000000-0005-0000-0000-0000BCA30000}"/>
    <cellStyle name="Normal 4 4 5 3 5 4" xfId="6416" xr:uid="{00000000-0005-0000-0000-0000BDA30000}"/>
    <cellStyle name="Normal 4 4 5 3 5 4 2" xfId="19850" xr:uid="{00000000-0005-0000-0000-0000BEA30000}"/>
    <cellStyle name="Normal 4 4 5 3 5 4 2 2" xfId="46762" xr:uid="{00000000-0005-0000-0000-0000BFA30000}"/>
    <cellStyle name="Normal 4 4 5 3 5 4 3" xfId="33328" xr:uid="{00000000-0005-0000-0000-0000C0A30000}"/>
    <cellStyle name="Normal 4 4 5 3 5 5" xfId="15371" xr:uid="{00000000-0005-0000-0000-0000C1A30000}"/>
    <cellStyle name="Normal 4 4 5 3 5 5 2" xfId="42283" xr:uid="{00000000-0005-0000-0000-0000C2A30000}"/>
    <cellStyle name="Normal 4 4 5 3 5 6" xfId="28849" xr:uid="{00000000-0005-0000-0000-0000C3A30000}"/>
    <cellStyle name="Normal 4 4 5 3 6" xfId="3056" xr:uid="{00000000-0005-0000-0000-0000C4A30000}"/>
    <cellStyle name="Normal 4 4 5 3 6 2" xfId="12013" xr:uid="{00000000-0005-0000-0000-0000C5A30000}"/>
    <cellStyle name="Normal 4 4 5 3 6 2 2" xfId="25447" xr:uid="{00000000-0005-0000-0000-0000C6A30000}"/>
    <cellStyle name="Normal 4 4 5 3 6 2 2 2" xfId="52359" xr:uid="{00000000-0005-0000-0000-0000C7A30000}"/>
    <cellStyle name="Normal 4 4 5 3 6 2 3" xfId="38925" xr:uid="{00000000-0005-0000-0000-0000C8A30000}"/>
    <cellStyle name="Normal 4 4 5 3 6 3" xfId="7535" xr:uid="{00000000-0005-0000-0000-0000C9A30000}"/>
    <cellStyle name="Normal 4 4 5 3 6 3 2" xfId="20969" xr:uid="{00000000-0005-0000-0000-0000CAA30000}"/>
    <cellStyle name="Normal 4 4 5 3 6 3 2 2" xfId="47881" xr:uid="{00000000-0005-0000-0000-0000CBA30000}"/>
    <cellStyle name="Normal 4 4 5 3 6 3 3" xfId="34447" xr:uid="{00000000-0005-0000-0000-0000CCA30000}"/>
    <cellStyle name="Normal 4 4 5 3 6 4" xfId="16490" xr:uid="{00000000-0005-0000-0000-0000CDA30000}"/>
    <cellStyle name="Normal 4 4 5 3 6 4 2" xfId="43402" xr:uid="{00000000-0005-0000-0000-0000CEA30000}"/>
    <cellStyle name="Normal 4 4 5 3 6 5" xfId="29968" xr:uid="{00000000-0005-0000-0000-0000CFA30000}"/>
    <cellStyle name="Normal 4 4 5 3 7" xfId="9776" xr:uid="{00000000-0005-0000-0000-0000D0A30000}"/>
    <cellStyle name="Normal 4 4 5 3 7 2" xfId="23210" xr:uid="{00000000-0005-0000-0000-0000D1A30000}"/>
    <cellStyle name="Normal 4 4 5 3 7 2 2" xfId="50122" xr:uid="{00000000-0005-0000-0000-0000D2A30000}"/>
    <cellStyle name="Normal 4 4 5 3 7 3" xfId="36688" xr:uid="{00000000-0005-0000-0000-0000D3A30000}"/>
    <cellStyle name="Normal 4 4 5 3 8" xfId="5298" xr:uid="{00000000-0005-0000-0000-0000D4A30000}"/>
    <cellStyle name="Normal 4 4 5 3 8 2" xfId="18732" xr:uid="{00000000-0005-0000-0000-0000D5A30000}"/>
    <cellStyle name="Normal 4 4 5 3 8 2 2" xfId="45644" xr:uid="{00000000-0005-0000-0000-0000D6A30000}"/>
    <cellStyle name="Normal 4 4 5 3 8 3" xfId="32210" xr:uid="{00000000-0005-0000-0000-0000D7A30000}"/>
    <cellStyle name="Normal 4 4 5 3 9" xfId="14253" xr:uid="{00000000-0005-0000-0000-0000D8A30000}"/>
    <cellStyle name="Normal 4 4 5 3 9 2" xfId="41165" xr:uid="{00000000-0005-0000-0000-0000D9A30000}"/>
    <cellStyle name="Normal 4 4 5 4" xfId="969" xr:uid="{00000000-0005-0000-0000-0000DAA30000}"/>
    <cellStyle name="Normal 4 4 5 4 2" xfId="1640" xr:uid="{00000000-0005-0000-0000-0000DBA30000}"/>
    <cellStyle name="Normal 4 4 5 4 2 2" xfId="2758" xr:uid="{00000000-0005-0000-0000-0000DCA30000}"/>
    <cellStyle name="Normal 4 4 5 4 2 2 2" xfId="4995" xr:uid="{00000000-0005-0000-0000-0000DDA30000}"/>
    <cellStyle name="Normal 4 4 5 4 2 2 2 2" xfId="13952" xr:uid="{00000000-0005-0000-0000-0000DEA30000}"/>
    <cellStyle name="Normal 4 4 5 4 2 2 2 2 2" xfId="27386" xr:uid="{00000000-0005-0000-0000-0000DFA30000}"/>
    <cellStyle name="Normal 4 4 5 4 2 2 2 2 2 2" xfId="54298" xr:uid="{00000000-0005-0000-0000-0000E0A30000}"/>
    <cellStyle name="Normal 4 4 5 4 2 2 2 2 3" xfId="40864" xr:uid="{00000000-0005-0000-0000-0000E1A30000}"/>
    <cellStyle name="Normal 4 4 5 4 2 2 2 3" xfId="9474" xr:uid="{00000000-0005-0000-0000-0000E2A30000}"/>
    <cellStyle name="Normal 4 4 5 4 2 2 2 3 2" xfId="22908" xr:uid="{00000000-0005-0000-0000-0000E3A30000}"/>
    <cellStyle name="Normal 4 4 5 4 2 2 2 3 2 2" xfId="49820" xr:uid="{00000000-0005-0000-0000-0000E4A30000}"/>
    <cellStyle name="Normal 4 4 5 4 2 2 2 3 3" xfId="36386" xr:uid="{00000000-0005-0000-0000-0000E5A30000}"/>
    <cellStyle name="Normal 4 4 5 4 2 2 2 4" xfId="18429" xr:uid="{00000000-0005-0000-0000-0000E6A30000}"/>
    <cellStyle name="Normal 4 4 5 4 2 2 2 4 2" xfId="45341" xr:uid="{00000000-0005-0000-0000-0000E7A30000}"/>
    <cellStyle name="Normal 4 4 5 4 2 2 2 5" xfId="31907" xr:uid="{00000000-0005-0000-0000-0000E8A30000}"/>
    <cellStyle name="Normal 4 4 5 4 2 2 3" xfId="11715" xr:uid="{00000000-0005-0000-0000-0000E9A30000}"/>
    <cellStyle name="Normal 4 4 5 4 2 2 3 2" xfId="25149" xr:uid="{00000000-0005-0000-0000-0000EAA30000}"/>
    <cellStyle name="Normal 4 4 5 4 2 2 3 2 2" xfId="52061" xr:uid="{00000000-0005-0000-0000-0000EBA30000}"/>
    <cellStyle name="Normal 4 4 5 4 2 2 3 3" xfId="38627" xr:uid="{00000000-0005-0000-0000-0000ECA30000}"/>
    <cellStyle name="Normal 4 4 5 4 2 2 4" xfId="7237" xr:uid="{00000000-0005-0000-0000-0000EDA30000}"/>
    <cellStyle name="Normal 4 4 5 4 2 2 4 2" xfId="20671" xr:uid="{00000000-0005-0000-0000-0000EEA30000}"/>
    <cellStyle name="Normal 4 4 5 4 2 2 4 2 2" xfId="47583" xr:uid="{00000000-0005-0000-0000-0000EFA30000}"/>
    <cellStyle name="Normal 4 4 5 4 2 2 4 3" xfId="34149" xr:uid="{00000000-0005-0000-0000-0000F0A30000}"/>
    <cellStyle name="Normal 4 4 5 4 2 2 5" xfId="16192" xr:uid="{00000000-0005-0000-0000-0000F1A30000}"/>
    <cellStyle name="Normal 4 4 5 4 2 2 5 2" xfId="43104" xr:uid="{00000000-0005-0000-0000-0000F2A30000}"/>
    <cellStyle name="Normal 4 4 5 4 2 2 6" xfId="29670" xr:uid="{00000000-0005-0000-0000-0000F3A30000}"/>
    <cellStyle name="Normal 4 4 5 4 2 3" xfId="3877" xr:uid="{00000000-0005-0000-0000-0000F4A30000}"/>
    <cellStyle name="Normal 4 4 5 4 2 3 2" xfId="12834" xr:uid="{00000000-0005-0000-0000-0000F5A30000}"/>
    <cellStyle name="Normal 4 4 5 4 2 3 2 2" xfId="26268" xr:uid="{00000000-0005-0000-0000-0000F6A30000}"/>
    <cellStyle name="Normal 4 4 5 4 2 3 2 2 2" xfId="53180" xr:uid="{00000000-0005-0000-0000-0000F7A30000}"/>
    <cellStyle name="Normal 4 4 5 4 2 3 2 3" xfId="39746" xr:uid="{00000000-0005-0000-0000-0000F8A30000}"/>
    <cellStyle name="Normal 4 4 5 4 2 3 3" xfId="8356" xr:uid="{00000000-0005-0000-0000-0000F9A30000}"/>
    <cellStyle name="Normal 4 4 5 4 2 3 3 2" xfId="21790" xr:uid="{00000000-0005-0000-0000-0000FAA30000}"/>
    <cellStyle name="Normal 4 4 5 4 2 3 3 2 2" xfId="48702" xr:uid="{00000000-0005-0000-0000-0000FBA30000}"/>
    <cellStyle name="Normal 4 4 5 4 2 3 3 3" xfId="35268" xr:uid="{00000000-0005-0000-0000-0000FCA30000}"/>
    <cellStyle name="Normal 4 4 5 4 2 3 4" xfId="17311" xr:uid="{00000000-0005-0000-0000-0000FDA30000}"/>
    <cellStyle name="Normal 4 4 5 4 2 3 4 2" xfId="44223" xr:uid="{00000000-0005-0000-0000-0000FEA30000}"/>
    <cellStyle name="Normal 4 4 5 4 2 3 5" xfId="30789" xr:uid="{00000000-0005-0000-0000-0000FFA30000}"/>
    <cellStyle name="Normal 4 4 5 4 2 4" xfId="10597" xr:uid="{00000000-0005-0000-0000-000000A40000}"/>
    <cellStyle name="Normal 4 4 5 4 2 4 2" xfId="24031" xr:uid="{00000000-0005-0000-0000-000001A40000}"/>
    <cellStyle name="Normal 4 4 5 4 2 4 2 2" xfId="50943" xr:uid="{00000000-0005-0000-0000-000002A40000}"/>
    <cellStyle name="Normal 4 4 5 4 2 4 3" xfId="37509" xr:uid="{00000000-0005-0000-0000-000003A40000}"/>
    <cellStyle name="Normal 4 4 5 4 2 5" xfId="6119" xr:uid="{00000000-0005-0000-0000-000004A40000}"/>
    <cellStyle name="Normal 4 4 5 4 2 5 2" xfId="19553" xr:uid="{00000000-0005-0000-0000-000005A40000}"/>
    <cellStyle name="Normal 4 4 5 4 2 5 2 2" xfId="46465" xr:uid="{00000000-0005-0000-0000-000006A40000}"/>
    <cellStyle name="Normal 4 4 5 4 2 5 3" xfId="33031" xr:uid="{00000000-0005-0000-0000-000007A40000}"/>
    <cellStyle name="Normal 4 4 5 4 2 6" xfId="15074" xr:uid="{00000000-0005-0000-0000-000008A40000}"/>
    <cellStyle name="Normal 4 4 5 4 2 6 2" xfId="41986" xr:uid="{00000000-0005-0000-0000-000009A40000}"/>
    <cellStyle name="Normal 4 4 5 4 2 7" xfId="28552" xr:uid="{00000000-0005-0000-0000-00000AA40000}"/>
    <cellStyle name="Normal 4 4 5 4 3" xfId="2088" xr:uid="{00000000-0005-0000-0000-00000BA40000}"/>
    <cellStyle name="Normal 4 4 5 4 3 2" xfId="4325" xr:uid="{00000000-0005-0000-0000-00000CA40000}"/>
    <cellStyle name="Normal 4 4 5 4 3 2 2" xfId="13282" xr:uid="{00000000-0005-0000-0000-00000DA40000}"/>
    <cellStyle name="Normal 4 4 5 4 3 2 2 2" xfId="26716" xr:uid="{00000000-0005-0000-0000-00000EA40000}"/>
    <cellStyle name="Normal 4 4 5 4 3 2 2 2 2" xfId="53628" xr:uid="{00000000-0005-0000-0000-00000FA40000}"/>
    <cellStyle name="Normal 4 4 5 4 3 2 2 3" xfId="40194" xr:uid="{00000000-0005-0000-0000-000010A40000}"/>
    <cellStyle name="Normal 4 4 5 4 3 2 3" xfId="8804" xr:uid="{00000000-0005-0000-0000-000011A40000}"/>
    <cellStyle name="Normal 4 4 5 4 3 2 3 2" xfId="22238" xr:uid="{00000000-0005-0000-0000-000012A40000}"/>
    <cellStyle name="Normal 4 4 5 4 3 2 3 2 2" xfId="49150" xr:uid="{00000000-0005-0000-0000-000013A40000}"/>
    <cellStyle name="Normal 4 4 5 4 3 2 3 3" xfId="35716" xr:uid="{00000000-0005-0000-0000-000014A40000}"/>
    <cellStyle name="Normal 4 4 5 4 3 2 4" xfId="17759" xr:uid="{00000000-0005-0000-0000-000015A40000}"/>
    <cellStyle name="Normal 4 4 5 4 3 2 4 2" xfId="44671" xr:uid="{00000000-0005-0000-0000-000016A40000}"/>
    <cellStyle name="Normal 4 4 5 4 3 2 5" xfId="31237" xr:uid="{00000000-0005-0000-0000-000017A40000}"/>
    <cellStyle name="Normal 4 4 5 4 3 3" xfId="11045" xr:uid="{00000000-0005-0000-0000-000018A40000}"/>
    <cellStyle name="Normal 4 4 5 4 3 3 2" xfId="24479" xr:uid="{00000000-0005-0000-0000-000019A40000}"/>
    <cellStyle name="Normal 4 4 5 4 3 3 2 2" xfId="51391" xr:uid="{00000000-0005-0000-0000-00001AA40000}"/>
    <cellStyle name="Normal 4 4 5 4 3 3 3" xfId="37957" xr:uid="{00000000-0005-0000-0000-00001BA40000}"/>
    <cellStyle name="Normal 4 4 5 4 3 4" xfId="6567" xr:uid="{00000000-0005-0000-0000-00001CA40000}"/>
    <cellStyle name="Normal 4 4 5 4 3 4 2" xfId="20001" xr:uid="{00000000-0005-0000-0000-00001DA40000}"/>
    <cellStyle name="Normal 4 4 5 4 3 4 2 2" xfId="46913" xr:uid="{00000000-0005-0000-0000-00001EA40000}"/>
    <cellStyle name="Normal 4 4 5 4 3 4 3" xfId="33479" xr:uid="{00000000-0005-0000-0000-00001FA40000}"/>
    <cellStyle name="Normal 4 4 5 4 3 5" xfId="15522" xr:uid="{00000000-0005-0000-0000-000020A40000}"/>
    <cellStyle name="Normal 4 4 5 4 3 5 2" xfId="42434" xr:uid="{00000000-0005-0000-0000-000021A40000}"/>
    <cellStyle name="Normal 4 4 5 4 3 6" xfId="29000" xr:uid="{00000000-0005-0000-0000-000022A40000}"/>
    <cellStyle name="Normal 4 4 5 4 4" xfId="3207" xr:uid="{00000000-0005-0000-0000-000023A40000}"/>
    <cellStyle name="Normal 4 4 5 4 4 2" xfId="12164" xr:uid="{00000000-0005-0000-0000-000024A40000}"/>
    <cellStyle name="Normal 4 4 5 4 4 2 2" xfId="25598" xr:uid="{00000000-0005-0000-0000-000025A40000}"/>
    <cellStyle name="Normal 4 4 5 4 4 2 2 2" xfId="52510" xr:uid="{00000000-0005-0000-0000-000026A40000}"/>
    <cellStyle name="Normal 4 4 5 4 4 2 3" xfId="39076" xr:uid="{00000000-0005-0000-0000-000027A40000}"/>
    <cellStyle name="Normal 4 4 5 4 4 3" xfId="7686" xr:uid="{00000000-0005-0000-0000-000028A40000}"/>
    <cellStyle name="Normal 4 4 5 4 4 3 2" xfId="21120" xr:uid="{00000000-0005-0000-0000-000029A40000}"/>
    <cellStyle name="Normal 4 4 5 4 4 3 2 2" xfId="48032" xr:uid="{00000000-0005-0000-0000-00002AA40000}"/>
    <cellStyle name="Normal 4 4 5 4 4 3 3" xfId="34598" xr:uid="{00000000-0005-0000-0000-00002BA40000}"/>
    <cellStyle name="Normal 4 4 5 4 4 4" xfId="16641" xr:uid="{00000000-0005-0000-0000-00002CA40000}"/>
    <cellStyle name="Normal 4 4 5 4 4 4 2" xfId="43553" xr:uid="{00000000-0005-0000-0000-00002DA40000}"/>
    <cellStyle name="Normal 4 4 5 4 4 5" xfId="30119" xr:uid="{00000000-0005-0000-0000-00002EA40000}"/>
    <cellStyle name="Normal 4 4 5 4 5" xfId="9927" xr:uid="{00000000-0005-0000-0000-00002FA40000}"/>
    <cellStyle name="Normal 4 4 5 4 5 2" xfId="23361" xr:uid="{00000000-0005-0000-0000-000030A40000}"/>
    <cellStyle name="Normal 4 4 5 4 5 2 2" xfId="50273" xr:uid="{00000000-0005-0000-0000-000031A40000}"/>
    <cellStyle name="Normal 4 4 5 4 5 3" xfId="36839" xr:uid="{00000000-0005-0000-0000-000032A40000}"/>
    <cellStyle name="Normal 4 4 5 4 6" xfId="5449" xr:uid="{00000000-0005-0000-0000-000033A40000}"/>
    <cellStyle name="Normal 4 4 5 4 6 2" xfId="18883" xr:uid="{00000000-0005-0000-0000-000034A40000}"/>
    <cellStyle name="Normal 4 4 5 4 6 2 2" xfId="45795" xr:uid="{00000000-0005-0000-0000-000035A40000}"/>
    <cellStyle name="Normal 4 4 5 4 6 3" xfId="32361" xr:uid="{00000000-0005-0000-0000-000036A40000}"/>
    <cellStyle name="Normal 4 4 5 4 7" xfId="14404" xr:uid="{00000000-0005-0000-0000-000037A40000}"/>
    <cellStyle name="Normal 4 4 5 4 7 2" xfId="41316" xr:uid="{00000000-0005-0000-0000-000038A40000}"/>
    <cellStyle name="Normal 4 4 5 4 8" xfId="27882" xr:uid="{00000000-0005-0000-0000-000039A40000}"/>
    <cellStyle name="Normal 4 4 5 5" xfId="1194" xr:uid="{00000000-0005-0000-0000-00003AA40000}"/>
    <cellStyle name="Normal 4 4 5 5 2" xfId="2312" xr:uid="{00000000-0005-0000-0000-00003BA40000}"/>
    <cellStyle name="Normal 4 4 5 5 2 2" xfId="4549" xr:uid="{00000000-0005-0000-0000-00003CA40000}"/>
    <cellStyle name="Normal 4 4 5 5 2 2 2" xfId="13506" xr:uid="{00000000-0005-0000-0000-00003DA40000}"/>
    <cellStyle name="Normal 4 4 5 5 2 2 2 2" xfId="26940" xr:uid="{00000000-0005-0000-0000-00003EA40000}"/>
    <cellStyle name="Normal 4 4 5 5 2 2 2 2 2" xfId="53852" xr:uid="{00000000-0005-0000-0000-00003FA40000}"/>
    <cellStyle name="Normal 4 4 5 5 2 2 2 3" xfId="40418" xr:uid="{00000000-0005-0000-0000-000040A40000}"/>
    <cellStyle name="Normal 4 4 5 5 2 2 3" xfId="9028" xr:uid="{00000000-0005-0000-0000-000041A40000}"/>
    <cellStyle name="Normal 4 4 5 5 2 2 3 2" xfId="22462" xr:uid="{00000000-0005-0000-0000-000042A40000}"/>
    <cellStyle name="Normal 4 4 5 5 2 2 3 2 2" xfId="49374" xr:uid="{00000000-0005-0000-0000-000043A40000}"/>
    <cellStyle name="Normal 4 4 5 5 2 2 3 3" xfId="35940" xr:uid="{00000000-0005-0000-0000-000044A40000}"/>
    <cellStyle name="Normal 4 4 5 5 2 2 4" xfId="17983" xr:uid="{00000000-0005-0000-0000-000045A40000}"/>
    <cellStyle name="Normal 4 4 5 5 2 2 4 2" xfId="44895" xr:uid="{00000000-0005-0000-0000-000046A40000}"/>
    <cellStyle name="Normal 4 4 5 5 2 2 5" xfId="31461" xr:uid="{00000000-0005-0000-0000-000047A40000}"/>
    <cellStyle name="Normal 4 4 5 5 2 3" xfId="11269" xr:uid="{00000000-0005-0000-0000-000048A40000}"/>
    <cellStyle name="Normal 4 4 5 5 2 3 2" xfId="24703" xr:uid="{00000000-0005-0000-0000-000049A40000}"/>
    <cellStyle name="Normal 4 4 5 5 2 3 2 2" xfId="51615" xr:uid="{00000000-0005-0000-0000-00004AA40000}"/>
    <cellStyle name="Normal 4 4 5 5 2 3 3" xfId="38181" xr:uid="{00000000-0005-0000-0000-00004BA40000}"/>
    <cellStyle name="Normal 4 4 5 5 2 4" xfId="6791" xr:uid="{00000000-0005-0000-0000-00004CA40000}"/>
    <cellStyle name="Normal 4 4 5 5 2 4 2" xfId="20225" xr:uid="{00000000-0005-0000-0000-00004DA40000}"/>
    <cellStyle name="Normal 4 4 5 5 2 4 2 2" xfId="47137" xr:uid="{00000000-0005-0000-0000-00004EA40000}"/>
    <cellStyle name="Normal 4 4 5 5 2 4 3" xfId="33703" xr:uid="{00000000-0005-0000-0000-00004FA40000}"/>
    <cellStyle name="Normal 4 4 5 5 2 5" xfId="15746" xr:uid="{00000000-0005-0000-0000-000050A40000}"/>
    <cellStyle name="Normal 4 4 5 5 2 5 2" xfId="42658" xr:uid="{00000000-0005-0000-0000-000051A40000}"/>
    <cellStyle name="Normal 4 4 5 5 2 6" xfId="29224" xr:uid="{00000000-0005-0000-0000-000052A40000}"/>
    <cellStyle name="Normal 4 4 5 5 3" xfId="3431" xr:uid="{00000000-0005-0000-0000-000053A40000}"/>
    <cellStyle name="Normal 4 4 5 5 3 2" xfId="12388" xr:uid="{00000000-0005-0000-0000-000054A40000}"/>
    <cellStyle name="Normal 4 4 5 5 3 2 2" xfId="25822" xr:uid="{00000000-0005-0000-0000-000055A40000}"/>
    <cellStyle name="Normal 4 4 5 5 3 2 2 2" xfId="52734" xr:uid="{00000000-0005-0000-0000-000056A40000}"/>
    <cellStyle name="Normal 4 4 5 5 3 2 3" xfId="39300" xr:uid="{00000000-0005-0000-0000-000057A40000}"/>
    <cellStyle name="Normal 4 4 5 5 3 3" xfId="7910" xr:uid="{00000000-0005-0000-0000-000058A40000}"/>
    <cellStyle name="Normal 4 4 5 5 3 3 2" xfId="21344" xr:uid="{00000000-0005-0000-0000-000059A40000}"/>
    <cellStyle name="Normal 4 4 5 5 3 3 2 2" xfId="48256" xr:uid="{00000000-0005-0000-0000-00005AA40000}"/>
    <cellStyle name="Normal 4 4 5 5 3 3 3" xfId="34822" xr:uid="{00000000-0005-0000-0000-00005BA40000}"/>
    <cellStyle name="Normal 4 4 5 5 3 4" xfId="16865" xr:uid="{00000000-0005-0000-0000-00005CA40000}"/>
    <cellStyle name="Normal 4 4 5 5 3 4 2" xfId="43777" xr:uid="{00000000-0005-0000-0000-00005DA40000}"/>
    <cellStyle name="Normal 4 4 5 5 3 5" xfId="30343" xr:uid="{00000000-0005-0000-0000-00005EA40000}"/>
    <cellStyle name="Normal 4 4 5 5 4" xfId="10151" xr:uid="{00000000-0005-0000-0000-00005FA40000}"/>
    <cellStyle name="Normal 4 4 5 5 4 2" xfId="23585" xr:uid="{00000000-0005-0000-0000-000060A40000}"/>
    <cellStyle name="Normal 4 4 5 5 4 2 2" xfId="50497" xr:uid="{00000000-0005-0000-0000-000061A40000}"/>
    <cellStyle name="Normal 4 4 5 5 4 3" xfId="37063" xr:uid="{00000000-0005-0000-0000-000062A40000}"/>
    <cellStyle name="Normal 4 4 5 5 5" xfId="5673" xr:uid="{00000000-0005-0000-0000-000063A40000}"/>
    <cellStyle name="Normal 4 4 5 5 5 2" xfId="19107" xr:uid="{00000000-0005-0000-0000-000064A40000}"/>
    <cellStyle name="Normal 4 4 5 5 5 2 2" xfId="46019" xr:uid="{00000000-0005-0000-0000-000065A40000}"/>
    <cellStyle name="Normal 4 4 5 5 5 3" xfId="32585" xr:uid="{00000000-0005-0000-0000-000066A40000}"/>
    <cellStyle name="Normal 4 4 5 5 6" xfId="14628" xr:uid="{00000000-0005-0000-0000-000067A40000}"/>
    <cellStyle name="Normal 4 4 5 5 6 2" xfId="41540" xr:uid="{00000000-0005-0000-0000-000068A40000}"/>
    <cellStyle name="Normal 4 4 5 5 7" xfId="28106" xr:uid="{00000000-0005-0000-0000-000069A40000}"/>
    <cellStyle name="Normal 4 4 5 6" xfId="1417" xr:uid="{00000000-0005-0000-0000-00006AA40000}"/>
    <cellStyle name="Normal 4 4 5 6 2" xfId="2535" xr:uid="{00000000-0005-0000-0000-00006BA40000}"/>
    <cellStyle name="Normal 4 4 5 6 2 2" xfId="4772" xr:uid="{00000000-0005-0000-0000-00006CA40000}"/>
    <cellStyle name="Normal 4 4 5 6 2 2 2" xfId="13729" xr:uid="{00000000-0005-0000-0000-00006DA40000}"/>
    <cellStyle name="Normal 4 4 5 6 2 2 2 2" xfId="27163" xr:uid="{00000000-0005-0000-0000-00006EA40000}"/>
    <cellStyle name="Normal 4 4 5 6 2 2 2 2 2" xfId="54075" xr:uid="{00000000-0005-0000-0000-00006FA40000}"/>
    <cellStyle name="Normal 4 4 5 6 2 2 2 3" xfId="40641" xr:uid="{00000000-0005-0000-0000-000070A40000}"/>
    <cellStyle name="Normal 4 4 5 6 2 2 3" xfId="9251" xr:uid="{00000000-0005-0000-0000-000071A40000}"/>
    <cellStyle name="Normal 4 4 5 6 2 2 3 2" xfId="22685" xr:uid="{00000000-0005-0000-0000-000072A40000}"/>
    <cellStyle name="Normal 4 4 5 6 2 2 3 2 2" xfId="49597" xr:uid="{00000000-0005-0000-0000-000073A40000}"/>
    <cellStyle name="Normal 4 4 5 6 2 2 3 3" xfId="36163" xr:uid="{00000000-0005-0000-0000-000074A40000}"/>
    <cellStyle name="Normal 4 4 5 6 2 2 4" xfId="18206" xr:uid="{00000000-0005-0000-0000-000075A40000}"/>
    <cellStyle name="Normal 4 4 5 6 2 2 4 2" xfId="45118" xr:uid="{00000000-0005-0000-0000-000076A40000}"/>
    <cellStyle name="Normal 4 4 5 6 2 2 5" xfId="31684" xr:uid="{00000000-0005-0000-0000-000077A40000}"/>
    <cellStyle name="Normal 4 4 5 6 2 3" xfId="11492" xr:uid="{00000000-0005-0000-0000-000078A40000}"/>
    <cellStyle name="Normal 4 4 5 6 2 3 2" xfId="24926" xr:uid="{00000000-0005-0000-0000-000079A40000}"/>
    <cellStyle name="Normal 4 4 5 6 2 3 2 2" xfId="51838" xr:uid="{00000000-0005-0000-0000-00007AA40000}"/>
    <cellStyle name="Normal 4 4 5 6 2 3 3" xfId="38404" xr:uid="{00000000-0005-0000-0000-00007BA40000}"/>
    <cellStyle name="Normal 4 4 5 6 2 4" xfId="7014" xr:uid="{00000000-0005-0000-0000-00007CA40000}"/>
    <cellStyle name="Normal 4 4 5 6 2 4 2" xfId="20448" xr:uid="{00000000-0005-0000-0000-00007DA40000}"/>
    <cellStyle name="Normal 4 4 5 6 2 4 2 2" xfId="47360" xr:uid="{00000000-0005-0000-0000-00007EA40000}"/>
    <cellStyle name="Normal 4 4 5 6 2 4 3" xfId="33926" xr:uid="{00000000-0005-0000-0000-00007FA40000}"/>
    <cellStyle name="Normal 4 4 5 6 2 5" xfId="15969" xr:uid="{00000000-0005-0000-0000-000080A40000}"/>
    <cellStyle name="Normal 4 4 5 6 2 5 2" xfId="42881" xr:uid="{00000000-0005-0000-0000-000081A40000}"/>
    <cellStyle name="Normal 4 4 5 6 2 6" xfId="29447" xr:uid="{00000000-0005-0000-0000-000082A40000}"/>
    <cellStyle name="Normal 4 4 5 6 3" xfId="3654" xr:uid="{00000000-0005-0000-0000-000083A40000}"/>
    <cellStyle name="Normal 4 4 5 6 3 2" xfId="12611" xr:uid="{00000000-0005-0000-0000-000084A40000}"/>
    <cellStyle name="Normal 4 4 5 6 3 2 2" xfId="26045" xr:uid="{00000000-0005-0000-0000-000085A40000}"/>
    <cellStyle name="Normal 4 4 5 6 3 2 2 2" xfId="52957" xr:uid="{00000000-0005-0000-0000-000086A40000}"/>
    <cellStyle name="Normal 4 4 5 6 3 2 3" xfId="39523" xr:uid="{00000000-0005-0000-0000-000087A40000}"/>
    <cellStyle name="Normal 4 4 5 6 3 3" xfId="8133" xr:uid="{00000000-0005-0000-0000-000088A40000}"/>
    <cellStyle name="Normal 4 4 5 6 3 3 2" xfId="21567" xr:uid="{00000000-0005-0000-0000-000089A40000}"/>
    <cellStyle name="Normal 4 4 5 6 3 3 2 2" xfId="48479" xr:uid="{00000000-0005-0000-0000-00008AA40000}"/>
    <cellStyle name="Normal 4 4 5 6 3 3 3" xfId="35045" xr:uid="{00000000-0005-0000-0000-00008BA40000}"/>
    <cellStyle name="Normal 4 4 5 6 3 4" xfId="17088" xr:uid="{00000000-0005-0000-0000-00008CA40000}"/>
    <cellStyle name="Normal 4 4 5 6 3 4 2" xfId="44000" xr:uid="{00000000-0005-0000-0000-00008DA40000}"/>
    <cellStyle name="Normal 4 4 5 6 3 5" xfId="30566" xr:uid="{00000000-0005-0000-0000-00008EA40000}"/>
    <cellStyle name="Normal 4 4 5 6 4" xfId="10374" xr:uid="{00000000-0005-0000-0000-00008FA40000}"/>
    <cellStyle name="Normal 4 4 5 6 4 2" xfId="23808" xr:uid="{00000000-0005-0000-0000-000090A40000}"/>
    <cellStyle name="Normal 4 4 5 6 4 2 2" xfId="50720" xr:uid="{00000000-0005-0000-0000-000091A40000}"/>
    <cellStyle name="Normal 4 4 5 6 4 3" xfId="37286" xr:uid="{00000000-0005-0000-0000-000092A40000}"/>
    <cellStyle name="Normal 4 4 5 6 5" xfId="5896" xr:uid="{00000000-0005-0000-0000-000093A40000}"/>
    <cellStyle name="Normal 4 4 5 6 5 2" xfId="19330" xr:uid="{00000000-0005-0000-0000-000094A40000}"/>
    <cellStyle name="Normal 4 4 5 6 5 2 2" xfId="46242" xr:uid="{00000000-0005-0000-0000-000095A40000}"/>
    <cellStyle name="Normal 4 4 5 6 5 3" xfId="32808" xr:uid="{00000000-0005-0000-0000-000096A40000}"/>
    <cellStyle name="Normal 4 4 5 6 6" xfId="14851" xr:uid="{00000000-0005-0000-0000-000097A40000}"/>
    <cellStyle name="Normal 4 4 5 6 6 2" xfId="41763" xr:uid="{00000000-0005-0000-0000-000098A40000}"/>
    <cellStyle name="Normal 4 4 5 6 7" xfId="28329" xr:uid="{00000000-0005-0000-0000-000099A40000}"/>
    <cellStyle name="Normal 4 4 5 7" xfId="1865" xr:uid="{00000000-0005-0000-0000-00009AA40000}"/>
    <cellStyle name="Normal 4 4 5 7 2" xfId="4102" xr:uid="{00000000-0005-0000-0000-00009BA40000}"/>
    <cellStyle name="Normal 4 4 5 7 2 2" xfId="13059" xr:uid="{00000000-0005-0000-0000-00009CA40000}"/>
    <cellStyle name="Normal 4 4 5 7 2 2 2" xfId="26493" xr:uid="{00000000-0005-0000-0000-00009DA40000}"/>
    <cellStyle name="Normal 4 4 5 7 2 2 2 2" xfId="53405" xr:uid="{00000000-0005-0000-0000-00009EA40000}"/>
    <cellStyle name="Normal 4 4 5 7 2 2 3" xfId="39971" xr:uid="{00000000-0005-0000-0000-00009FA40000}"/>
    <cellStyle name="Normal 4 4 5 7 2 3" xfId="8581" xr:uid="{00000000-0005-0000-0000-0000A0A40000}"/>
    <cellStyle name="Normal 4 4 5 7 2 3 2" xfId="22015" xr:uid="{00000000-0005-0000-0000-0000A1A40000}"/>
    <cellStyle name="Normal 4 4 5 7 2 3 2 2" xfId="48927" xr:uid="{00000000-0005-0000-0000-0000A2A40000}"/>
    <cellStyle name="Normal 4 4 5 7 2 3 3" xfId="35493" xr:uid="{00000000-0005-0000-0000-0000A3A40000}"/>
    <cellStyle name="Normal 4 4 5 7 2 4" xfId="17536" xr:uid="{00000000-0005-0000-0000-0000A4A40000}"/>
    <cellStyle name="Normal 4 4 5 7 2 4 2" xfId="44448" xr:uid="{00000000-0005-0000-0000-0000A5A40000}"/>
    <cellStyle name="Normal 4 4 5 7 2 5" xfId="31014" xr:uid="{00000000-0005-0000-0000-0000A6A40000}"/>
    <cellStyle name="Normal 4 4 5 7 3" xfId="10822" xr:uid="{00000000-0005-0000-0000-0000A7A40000}"/>
    <cellStyle name="Normal 4 4 5 7 3 2" xfId="24256" xr:uid="{00000000-0005-0000-0000-0000A8A40000}"/>
    <cellStyle name="Normal 4 4 5 7 3 2 2" xfId="51168" xr:uid="{00000000-0005-0000-0000-0000A9A40000}"/>
    <cellStyle name="Normal 4 4 5 7 3 3" xfId="37734" xr:uid="{00000000-0005-0000-0000-0000AAA40000}"/>
    <cellStyle name="Normal 4 4 5 7 4" xfId="6344" xr:uid="{00000000-0005-0000-0000-0000ABA40000}"/>
    <cellStyle name="Normal 4 4 5 7 4 2" xfId="19778" xr:uid="{00000000-0005-0000-0000-0000ACA40000}"/>
    <cellStyle name="Normal 4 4 5 7 4 2 2" xfId="46690" xr:uid="{00000000-0005-0000-0000-0000ADA40000}"/>
    <cellStyle name="Normal 4 4 5 7 4 3" xfId="33256" xr:uid="{00000000-0005-0000-0000-0000AEA40000}"/>
    <cellStyle name="Normal 4 4 5 7 5" xfId="15299" xr:uid="{00000000-0005-0000-0000-0000AFA40000}"/>
    <cellStyle name="Normal 4 4 5 7 5 2" xfId="42211" xr:uid="{00000000-0005-0000-0000-0000B0A40000}"/>
    <cellStyle name="Normal 4 4 5 7 6" xfId="28777" xr:uid="{00000000-0005-0000-0000-0000B1A40000}"/>
    <cellStyle name="Normal 4 4 5 8" xfId="2984" xr:uid="{00000000-0005-0000-0000-0000B2A40000}"/>
    <cellStyle name="Normal 4 4 5 8 2" xfId="11941" xr:uid="{00000000-0005-0000-0000-0000B3A40000}"/>
    <cellStyle name="Normal 4 4 5 8 2 2" xfId="25375" xr:uid="{00000000-0005-0000-0000-0000B4A40000}"/>
    <cellStyle name="Normal 4 4 5 8 2 2 2" xfId="52287" xr:uid="{00000000-0005-0000-0000-0000B5A40000}"/>
    <cellStyle name="Normal 4 4 5 8 2 3" xfId="38853" xr:uid="{00000000-0005-0000-0000-0000B6A40000}"/>
    <cellStyle name="Normal 4 4 5 8 3" xfId="7463" xr:uid="{00000000-0005-0000-0000-0000B7A40000}"/>
    <cellStyle name="Normal 4 4 5 8 3 2" xfId="20897" xr:uid="{00000000-0005-0000-0000-0000B8A40000}"/>
    <cellStyle name="Normal 4 4 5 8 3 2 2" xfId="47809" xr:uid="{00000000-0005-0000-0000-0000B9A40000}"/>
    <cellStyle name="Normal 4 4 5 8 3 3" xfId="34375" xr:uid="{00000000-0005-0000-0000-0000BAA40000}"/>
    <cellStyle name="Normal 4 4 5 8 4" xfId="16418" xr:uid="{00000000-0005-0000-0000-0000BBA40000}"/>
    <cellStyle name="Normal 4 4 5 8 4 2" xfId="43330" xr:uid="{00000000-0005-0000-0000-0000BCA40000}"/>
    <cellStyle name="Normal 4 4 5 8 5" xfId="29896" xr:uid="{00000000-0005-0000-0000-0000BDA40000}"/>
    <cellStyle name="Normal 4 4 5 9" xfId="9704" xr:uid="{00000000-0005-0000-0000-0000BEA40000}"/>
    <cellStyle name="Normal 4 4 5 9 2" xfId="23138" xr:uid="{00000000-0005-0000-0000-0000BFA40000}"/>
    <cellStyle name="Normal 4 4 5 9 2 2" xfId="50050" xr:uid="{00000000-0005-0000-0000-0000C0A40000}"/>
    <cellStyle name="Normal 4 4 5 9 3" xfId="36616" xr:uid="{00000000-0005-0000-0000-0000C1A40000}"/>
    <cellStyle name="Normal 4 4 6" xfId="800" xr:uid="{00000000-0005-0000-0000-0000C2A40000}"/>
    <cellStyle name="Normal 4 4 6 10" xfId="27758" xr:uid="{00000000-0005-0000-0000-0000C3A40000}"/>
    <cellStyle name="Normal 4 4 6 2" xfId="1068" xr:uid="{00000000-0005-0000-0000-0000C4A40000}"/>
    <cellStyle name="Normal 4 4 6 2 2" xfId="1739" xr:uid="{00000000-0005-0000-0000-0000C5A40000}"/>
    <cellStyle name="Normal 4 4 6 2 2 2" xfId="2857" xr:uid="{00000000-0005-0000-0000-0000C6A40000}"/>
    <cellStyle name="Normal 4 4 6 2 2 2 2" xfId="5094" xr:uid="{00000000-0005-0000-0000-0000C7A40000}"/>
    <cellStyle name="Normal 4 4 6 2 2 2 2 2" xfId="14051" xr:uid="{00000000-0005-0000-0000-0000C8A40000}"/>
    <cellStyle name="Normal 4 4 6 2 2 2 2 2 2" xfId="27485" xr:uid="{00000000-0005-0000-0000-0000C9A40000}"/>
    <cellStyle name="Normal 4 4 6 2 2 2 2 2 2 2" xfId="54397" xr:uid="{00000000-0005-0000-0000-0000CAA40000}"/>
    <cellStyle name="Normal 4 4 6 2 2 2 2 2 3" xfId="40963" xr:uid="{00000000-0005-0000-0000-0000CBA40000}"/>
    <cellStyle name="Normal 4 4 6 2 2 2 2 3" xfId="9573" xr:uid="{00000000-0005-0000-0000-0000CCA40000}"/>
    <cellStyle name="Normal 4 4 6 2 2 2 2 3 2" xfId="23007" xr:uid="{00000000-0005-0000-0000-0000CDA40000}"/>
    <cellStyle name="Normal 4 4 6 2 2 2 2 3 2 2" xfId="49919" xr:uid="{00000000-0005-0000-0000-0000CEA40000}"/>
    <cellStyle name="Normal 4 4 6 2 2 2 2 3 3" xfId="36485" xr:uid="{00000000-0005-0000-0000-0000CFA40000}"/>
    <cellStyle name="Normal 4 4 6 2 2 2 2 4" xfId="18528" xr:uid="{00000000-0005-0000-0000-0000D0A40000}"/>
    <cellStyle name="Normal 4 4 6 2 2 2 2 4 2" xfId="45440" xr:uid="{00000000-0005-0000-0000-0000D1A40000}"/>
    <cellStyle name="Normal 4 4 6 2 2 2 2 5" xfId="32006" xr:uid="{00000000-0005-0000-0000-0000D2A40000}"/>
    <cellStyle name="Normal 4 4 6 2 2 2 3" xfId="11814" xr:uid="{00000000-0005-0000-0000-0000D3A40000}"/>
    <cellStyle name="Normal 4 4 6 2 2 2 3 2" xfId="25248" xr:uid="{00000000-0005-0000-0000-0000D4A40000}"/>
    <cellStyle name="Normal 4 4 6 2 2 2 3 2 2" xfId="52160" xr:uid="{00000000-0005-0000-0000-0000D5A40000}"/>
    <cellStyle name="Normal 4 4 6 2 2 2 3 3" xfId="38726" xr:uid="{00000000-0005-0000-0000-0000D6A40000}"/>
    <cellStyle name="Normal 4 4 6 2 2 2 4" xfId="7336" xr:uid="{00000000-0005-0000-0000-0000D7A40000}"/>
    <cellStyle name="Normal 4 4 6 2 2 2 4 2" xfId="20770" xr:uid="{00000000-0005-0000-0000-0000D8A40000}"/>
    <cellStyle name="Normal 4 4 6 2 2 2 4 2 2" xfId="47682" xr:uid="{00000000-0005-0000-0000-0000D9A40000}"/>
    <cellStyle name="Normal 4 4 6 2 2 2 4 3" xfId="34248" xr:uid="{00000000-0005-0000-0000-0000DAA40000}"/>
    <cellStyle name="Normal 4 4 6 2 2 2 5" xfId="16291" xr:uid="{00000000-0005-0000-0000-0000DBA40000}"/>
    <cellStyle name="Normal 4 4 6 2 2 2 5 2" xfId="43203" xr:uid="{00000000-0005-0000-0000-0000DCA40000}"/>
    <cellStyle name="Normal 4 4 6 2 2 2 6" xfId="29769" xr:uid="{00000000-0005-0000-0000-0000DDA40000}"/>
    <cellStyle name="Normal 4 4 6 2 2 3" xfId="3976" xr:uid="{00000000-0005-0000-0000-0000DEA40000}"/>
    <cellStyle name="Normal 4 4 6 2 2 3 2" xfId="12933" xr:uid="{00000000-0005-0000-0000-0000DFA40000}"/>
    <cellStyle name="Normal 4 4 6 2 2 3 2 2" xfId="26367" xr:uid="{00000000-0005-0000-0000-0000E0A40000}"/>
    <cellStyle name="Normal 4 4 6 2 2 3 2 2 2" xfId="53279" xr:uid="{00000000-0005-0000-0000-0000E1A40000}"/>
    <cellStyle name="Normal 4 4 6 2 2 3 2 3" xfId="39845" xr:uid="{00000000-0005-0000-0000-0000E2A40000}"/>
    <cellStyle name="Normal 4 4 6 2 2 3 3" xfId="8455" xr:uid="{00000000-0005-0000-0000-0000E3A40000}"/>
    <cellStyle name="Normal 4 4 6 2 2 3 3 2" xfId="21889" xr:uid="{00000000-0005-0000-0000-0000E4A40000}"/>
    <cellStyle name="Normal 4 4 6 2 2 3 3 2 2" xfId="48801" xr:uid="{00000000-0005-0000-0000-0000E5A40000}"/>
    <cellStyle name="Normal 4 4 6 2 2 3 3 3" xfId="35367" xr:uid="{00000000-0005-0000-0000-0000E6A40000}"/>
    <cellStyle name="Normal 4 4 6 2 2 3 4" xfId="17410" xr:uid="{00000000-0005-0000-0000-0000E7A40000}"/>
    <cellStyle name="Normal 4 4 6 2 2 3 4 2" xfId="44322" xr:uid="{00000000-0005-0000-0000-0000E8A40000}"/>
    <cellStyle name="Normal 4 4 6 2 2 3 5" xfId="30888" xr:uid="{00000000-0005-0000-0000-0000E9A40000}"/>
    <cellStyle name="Normal 4 4 6 2 2 4" xfId="10696" xr:uid="{00000000-0005-0000-0000-0000EAA40000}"/>
    <cellStyle name="Normal 4 4 6 2 2 4 2" xfId="24130" xr:uid="{00000000-0005-0000-0000-0000EBA40000}"/>
    <cellStyle name="Normal 4 4 6 2 2 4 2 2" xfId="51042" xr:uid="{00000000-0005-0000-0000-0000ECA40000}"/>
    <cellStyle name="Normal 4 4 6 2 2 4 3" xfId="37608" xr:uid="{00000000-0005-0000-0000-0000EDA40000}"/>
    <cellStyle name="Normal 4 4 6 2 2 5" xfId="6218" xr:uid="{00000000-0005-0000-0000-0000EEA40000}"/>
    <cellStyle name="Normal 4 4 6 2 2 5 2" xfId="19652" xr:uid="{00000000-0005-0000-0000-0000EFA40000}"/>
    <cellStyle name="Normal 4 4 6 2 2 5 2 2" xfId="46564" xr:uid="{00000000-0005-0000-0000-0000F0A40000}"/>
    <cellStyle name="Normal 4 4 6 2 2 5 3" xfId="33130" xr:uid="{00000000-0005-0000-0000-0000F1A40000}"/>
    <cellStyle name="Normal 4 4 6 2 2 6" xfId="15173" xr:uid="{00000000-0005-0000-0000-0000F2A40000}"/>
    <cellStyle name="Normal 4 4 6 2 2 6 2" xfId="42085" xr:uid="{00000000-0005-0000-0000-0000F3A40000}"/>
    <cellStyle name="Normal 4 4 6 2 2 7" xfId="28651" xr:uid="{00000000-0005-0000-0000-0000F4A40000}"/>
    <cellStyle name="Normal 4 4 6 2 3" xfId="2187" xr:uid="{00000000-0005-0000-0000-0000F5A40000}"/>
    <cellStyle name="Normal 4 4 6 2 3 2" xfId="4424" xr:uid="{00000000-0005-0000-0000-0000F6A40000}"/>
    <cellStyle name="Normal 4 4 6 2 3 2 2" xfId="13381" xr:uid="{00000000-0005-0000-0000-0000F7A40000}"/>
    <cellStyle name="Normal 4 4 6 2 3 2 2 2" xfId="26815" xr:uid="{00000000-0005-0000-0000-0000F8A40000}"/>
    <cellStyle name="Normal 4 4 6 2 3 2 2 2 2" xfId="53727" xr:uid="{00000000-0005-0000-0000-0000F9A40000}"/>
    <cellStyle name="Normal 4 4 6 2 3 2 2 3" xfId="40293" xr:uid="{00000000-0005-0000-0000-0000FAA40000}"/>
    <cellStyle name="Normal 4 4 6 2 3 2 3" xfId="8903" xr:uid="{00000000-0005-0000-0000-0000FBA40000}"/>
    <cellStyle name="Normal 4 4 6 2 3 2 3 2" xfId="22337" xr:uid="{00000000-0005-0000-0000-0000FCA40000}"/>
    <cellStyle name="Normal 4 4 6 2 3 2 3 2 2" xfId="49249" xr:uid="{00000000-0005-0000-0000-0000FDA40000}"/>
    <cellStyle name="Normal 4 4 6 2 3 2 3 3" xfId="35815" xr:uid="{00000000-0005-0000-0000-0000FEA40000}"/>
    <cellStyle name="Normal 4 4 6 2 3 2 4" xfId="17858" xr:uid="{00000000-0005-0000-0000-0000FFA40000}"/>
    <cellStyle name="Normal 4 4 6 2 3 2 4 2" xfId="44770" xr:uid="{00000000-0005-0000-0000-000000A50000}"/>
    <cellStyle name="Normal 4 4 6 2 3 2 5" xfId="31336" xr:uid="{00000000-0005-0000-0000-000001A50000}"/>
    <cellStyle name="Normal 4 4 6 2 3 3" xfId="11144" xr:uid="{00000000-0005-0000-0000-000002A50000}"/>
    <cellStyle name="Normal 4 4 6 2 3 3 2" xfId="24578" xr:uid="{00000000-0005-0000-0000-000003A50000}"/>
    <cellStyle name="Normal 4 4 6 2 3 3 2 2" xfId="51490" xr:uid="{00000000-0005-0000-0000-000004A50000}"/>
    <cellStyle name="Normal 4 4 6 2 3 3 3" xfId="38056" xr:uid="{00000000-0005-0000-0000-000005A50000}"/>
    <cellStyle name="Normal 4 4 6 2 3 4" xfId="6666" xr:uid="{00000000-0005-0000-0000-000006A50000}"/>
    <cellStyle name="Normal 4 4 6 2 3 4 2" xfId="20100" xr:uid="{00000000-0005-0000-0000-000007A50000}"/>
    <cellStyle name="Normal 4 4 6 2 3 4 2 2" xfId="47012" xr:uid="{00000000-0005-0000-0000-000008A50000}"/>
    <cellStyle name="Normal 4 4 6 2 3 4 3" xfId="33578" xr:uid="{00000000-0005-0000-0000-000009A50000}"/>
    <cellStyle name="Normal 4 4 6 2 3 5" xfId="15621" xr:uid="{00000000-0005-0000-0000-00000AA50000}"/>
    <cellStyle name="Normal 4 4 6 2 3 5 2" xfId="42533" xr:uid="{00000000-0005-0000-0000-00000BA50000}"/>
    <cellStyle name="Normal 4 4 6 2 3 6" xfId="29099" xr:uid="{00000000-0005-0000-0000-00000CA50000}"/>
    <cellStyle name="Normal 4 4 6 2 4" xfId="3306" xr:uid="{00000000-0005-0000-0000-00000DA50000}"/>
    <cellStyle name="Normal 4 4 6 2 4 2" xfId="12263" xr:uid="{00000000-0005-0000-0000-00000EA50000}"/>
    <cellStyle name="Normal 4 4 6 2 4 2 2" xfId="25697" xr:uid="{00000000-0005-0000-0000-00000FA50000}"/>
    <cellStyle name="Normal 4 4 6 2 4 2 2 2" xfId="52609" xr:uid="{00000000-0005-0000-0000-000010A50000}"/>
    <cellStyle name="Normal 4 4 6 2 4 2 3" xfId="39175" xr:uid="{00000000-0005-0000-0000-000011A50000}"/>
    <cellStyle name="Normal 4 4 6 2 4 3" xfId="7785" xr:uid="{00000000-0005-0000-0000-000012A50000}"/>
    <cellStyle name="Normal 4 4 6 2 4 3 2" xfId="21219" xr:uid="{00000000-0005-0000-0000-000013A50000}"/>
    <cellStyle name="Normal 4 4 6 2 4 3 2 2" xfId="48131" xr:uid="{00000000-0005-0000-0000-000014A50000}"/>
    <cellStyle name="Normal 4 4 6 2 4 3 3" xfId="34697" xr:uid="{00000000-0005-0000-0000-000015A50000}"/>
    <cellStyle name="Normal 4 4 6 2 4 4" xfId="16740" xr:uid="{00000000-0005-0000-0000-000016A50000}"/>
    <cellStyle name="Normal 4 4 6 2 4 4 2" xfId="43652" xr:uid="{00000000-0005-0000-0000-000017A50000}"/>
    <cellStyle name="Normal 4 4 6 2 4 5" xfId="30218" xr:uid="{00000000-0005-0000-0000-000018A50000}"/>
    <cellStyle name="Normal 4 4 6 2 5" xfId="10026" xr:uid="{00000000-0005-0000-0000-000019A50000}"/>
    <cellStyle name="Normal 4 4 6 2 5 2" xfId="23460" xr:uid="{00000000-0005-0000-0000-00001AA50000}"/>
    <cellStyle name="Normal 4 4 6 2 5 2 2" xfId="50372" xr:uid="{00000000-0005-0000-0000-00001BA50000}"/>
    <cellStyle name="Normal 4 4 6 2 5 3" xfId="36938" xr:uid="{00000000-0005-0000-0000-00001CA50000}"/>
    <cellStyle name="Normal 4 4 6 2 6" xfId="5548" xr:uid="{00000000-0005-0000-0000-00001DA50000}"/>
    <cellStyle name="Normal 4 4 6 2 6 2" xfId="18982" xr:uid="{00000000-0005-0000-0000-00001EA50000}"/>
    <cellStyle name="Normal 4 4 6 2 6 2 2" xfId="45894" xr:uid="{00000000-0005-0000-0000-00001FA50000}"/>
    <cellStyle name="Normal 4 4 6 2 6 3" xfId="32460" xr:uid="{00000000-0005-0000-0000-000020A50000}"/>
    <cellStyle name="Normal 4 4 6 2 7" xfId="14503" xr:uid="{00000000-0005-0000-0000-000021A50000}"/>
    <cellStyle name="Normal 4 4 6 2 7 2" xfId="41415" xr:uid="{00000000-0005-0000-0000-000022A50000}"/>
    <cellStyle name="Normal 4 4 6 2 8" xfId="27981" xr:uid="{00000000-0005-0000-0000-000023A50000}"/>
    <cellStyle name="Normal 4 4 6 3" xfId="1293" xr:uid="{00000000-0005-0000-0000-000024A50000}"/>
    <cellStyle name="Normal 4 4 6 3 2" xfId="2411" xr:uid="{00000000-0005-0000-0000-000025A50000}"/>
    <cellStyle name="Normal 4 4 6 3 2 2" xfId="4648" xr:uid="{00000000-0005-0000-0000-000026A50000}"/>
    <cellStyle name="Normal 4 4 6 3 2 2 2" xfId="13605" xr:uid="{00000000-0005-0000-0000-000027A50000}"/>
    <cellStyle name="Normal 4 4 6 3 2 2 2 2" xfId="27039" xr:uid="{00000000-0005-0000-0000-000028A50000}"/>
    <cellStyle name="Normal 4 4 6 3 2 2 2 2 2" xfId="53951" xr:uid="{00000000-0005-0000-0000-000029A50000}"/>
    <cellStyle name="Normal 4 4 6 3 2 2 2 3" xfId="40517" xr:uid="{00000000-0005-0000-0000-00002AA50000}"/>
    <cellStyle name="Normal 4 4 6 3 2 2 3" xfId="9127" xr:uid="{00000000-0005-0000-0000-00002BA50000}"/>
    <cellStyle name="Normal 4 4 6 3 2 2 3 2" xfId="22561" xr:uid="{00000000-0005-0000-0000-00002CA50000}"/>
    <cellStyle name="Normal 4 4 6 3 2 2 3 2 2" xfId="49473" xr:uid="{00000000-0005-0000-0000-00002DA50000}"/>
    <cellStyle name="Normal 4 4 6 3 2 2 3 3" xfId="36039" xr:uid="{00000000-0005-0000-0000-00002EA50000}"/>
    <cellStyle name="Normal 4 4 6 3 2 2 4" xfId="18082" xr:uid="{00000000-0005-0000-0000-00002FA50000}"/>
    <cellStyle name="Normal 4 4 6 3 2 2 4 2" xfId="44994" xr:uid="{00000000-0005-0000-0000-000030A50000}"/>
    <cellStyle name="Normal 4 4 6 3 2 2 5" xfId="31560" xr:uid="{00000000-0005-0000-0000-000031A50000}"/>
    <cellStyle name="Normal 4 4 6 3 2 3" xfId="11368" xr:uid="{00000000-0005-0000-0000-000032A50000}"/>
    <cellStyle name="Normal 4 4 6 3 2 3 2" xfId="24802" xr:uid="{00000000-0005-0000-0000-000033A50000}"/>
    <cellStyle name="Normal 4 4 6 3 2 3 2 2" xfId="51714" xr:uid="{00000000-0005-0000-0000-000034A50000}"/>
    <cellStyle name="Normal 4 4 6 3 2 3 3" xfId="38280" xr:uid="{00000000-0005-0000-0000-000035A50000}"/>
    <cellStyle name="Normal 4 4 6 3 2 4" xfId="6890" xr:uid="{00000000-0005-0000-0000-000036A50000}"/>
    <cellStyle name="Normal 4 4 6 3 2 4 2" xfId="20324" xr:uid="{00000000-0005-0000-0000-000037A50000}"/>
    <cellStyle name="Normal 4 4 6 3 2 4 2 2" xfId="47236" xr:uid="{00000000-0005-0000-0000-000038A50000}"/>
    <cellStyle name="Normal 4 4 6 3 2 4 3" xfId="33802" xr:uid="{00000000-0005-0000-0000-000039A50000}"/>
    <cellStyle name="Normal 4 4 6 3 2 5" xfId="15845" xr:uid="{00000000-0005-0000-0000-00003AA50000}"/>
    <cellStyle name="Normal 4 4 6 3 2 5 2" xfId="42757" xr:uid="{00000000-0005-0000-0000-00003BA50000}"/>
    <cellStyle name="Normal 4 4 6 3 2 6" xfId="29323" xr:uid="{00000000-0005-0000-0000-00003CA50000}"/>
    <cellStyle name="Normal 4 4 6 3 3" xfId="3530" xr:uid="{00000000-0005-0000-0000-00003DA50000}"/>
    <cellStyle name="Normal 4 4 6 3 3 2" xfId="12487" xr:uid="{00000000-0005-0000-0000-00003EA50000}"/>
    <cellStyle name="Normal 4 4 6 3 3 2 2" xfId="25921" xr:uid="{00000000-0005-0000-0000-00003FA50000}"/>
    <cellStyle name="Normal 4 4 6 3 3 2 2 2" xfId="52833" xr:uid="{00000000-0005-0000-0000-000040A50000}"/>
    <cellStyle name="Normal 4 4 6 3 3 2 3" xfId="39399" xr:uid="{00000000-0005-0000-0000-000041A50000}"/>
    <cellStyle name="Normal 4 4 6 3 3 3" xfId="8009" xr:uid="{00000000-0005-0000-0000-000042A50000}"/>
    <cellStyle name="Normal 4 4 6 3 3 3 2" xfId="21443" xr:uid="{00000000-0005-0000-0000-000043A50000}"/>
    <cellStyle name="Normal 4 4 6 3 3 3 2 2" xfId="48355" xr:uid="{00000000-0005-0000-0000-000044A50000}"/>
    <cellStyle name="Normal 4 4 6 3 3 3 3" xfId="34921" xr:uid="{00000000-0005-0000-0000-000045A50000}"/>
    <cellStyle name="Normal 4 4 6 3 3 4" xfId="16964" xr:uid="{00000000-0005-0000-0000-000046A50000}"/>
    <cellStyle name="Normal 4 4 6 3 3 4 2" xfId="43876" xr:uid="{00000000-0005-0000-0000-000047A50000}"/>
    <cellStyle name="Normal 4 4 6 3 3 5" xfId="30442" xr:uid="{00000000-0005-0000-0000-000048A50000}"/>
    <cellStyle name="Normal 4 4 6 3 4" xfId="10250" xr:uid="{00000000-0005-0000-0000-000049A50000}"/>
    <cellStyle name="Normal 4 4 6 3 4 2" xfId="23684" xr:uid="{00000000-0005-0000-0000-00004AA50000}"/>
    <cellStyle name="Normal 4 4 6 3 4 2 2" xfId="50596" xr:uid="{00000000-0005-0000-0000-00004BA50000}"/>
    <cellStyle name="Normal 4 4 6 3 4 3" xfId="37162" xr:uid="{00000000-0005-0000-0000-00004CA50000}"/>
    <cellStyle name="Normal 4 4 6 3 5" xfId="5772" xr:uid="{00000000-0005-0000-0000-00004DA50000}"/>
    <cellStyle name="Normal 4 4 6 3 5 2" xfId="19206" xr:uid="{00000000-0005-0000-0000-00004EA50000}"/>
    <cellStyle name="Normal 4 4 6 3 5 2 2" xfId="46118" xr:uid="{00000000-0005-0000-0000-00004FA50000}"/>
    <cellStyle name="Normal 4 4 6 3 5 3" xfId="32684" xr:uid="{00000000-0005-0000-0000-000050A50000}"/>
    <cellStyle name="Normal 4 4 6 3 6" xfId="14727" xr:uid="{00000000-0005-0000-0000-000051A50000}"/>
    <cellStyle name="Normal 4 4 6 3 6 2" xfId="41639" xr:uid="{00000000-0005-0000-0000-000052A50000}"/>
    <cellStyle name="Normal 4 4 6 3 7" xfId="28205" xr:uid="{00000000-0005-0000-0000-000053A50000}"/>
    <cellStyle name="Normal 4 4 6 4" xfId="1516" xr:uid="{00000000-0005-0000-0000-000054A50000}"/>
    <cellStyle name="Normal 4 4 6 4 2" xfId="2634" xr:uid="{00000000-0005-0000-0000-000055A50000}"/>
    <cellStyle name="Normal 4 4 6 4 2 2" xfId="4871" xr:uid="{00000000-0005-0000-0000-000056A50000}"/>
    <cellStyle name="Normal 4 4 6 4 2 2 2" xfId="13828" xr:uid="{00000000-0005-0000-0000-000057A50000}"/>
    <cellStyle name="Normal 4 4 6 4 2 2 2 2" xfId="27262" xr:uid="{00000000-0005-0000-0000-000058A50000}"/>
    <cellStyle name="Normal 4 4 6 4 2 2 2 2 2" xfId="54174" xr:uid="{00000000-0005-0000-0000-000059A50000}"/>
    <cellStyle name="Normal 4 4 6 4 2 2 2 3" xfId="40740" xr:uid="{00000000-0005-0000-0000-00005AA50000}"/>
    <cellStyle name="Normal 4 4 6 4 2 2 3" xfId="9350" xr:uid="{00000000-0005-0000-0000-00005BA50000}"/>
    <cellStyle name="Normal 4 4 6 4 2 2 3 2" xfId="22784" xr:uid="{00000000-0005-0000-0000-00005CA50000}"/>
    <cellStyle name="Normal 4 4 6 4 2 2 3 2 2" xfId="49696" xr:uid="{00000000-0005-0000-0000-00005DA50000}"/>
    <cellStyle name="Normal 4 4 6 4 2 2 3 3" xfId="36262" xr:uid="{00000000-0005-0000-0000-00005EA50000}"/>
    <cellStyle name="Normal 4 4 6 4 2 2 4" xfId="18305" xr:uid="{00000000-0005-0000-0000-00005FA50000}"/>
    <cellStyle name="Normal 4 4 6 4 2 2 4 2" xfId="45217" xr:uid="{00000000-0005-0000-0000-000060A50000}"/>
    <cellStyle name="Normal 4 4 6 4 2 2 5" xfId="31783" xr:uid="{00000000-0005-0000-0000-000061A50000}"/>
    <cellStyle name="Normal 4 4 6 4 2 3" xfId="11591" xr:uid="{00000000-0005-0000-0000-000062A50000}"/>
    <cellStyle name="Normal 4 4 6 4 2 3 2" xfId="25025" xr:uid="{00000000-0005-0000-0000-000063A50000}"/>
    <cellStyle name="Normal 4 4 6 4 2 3 2 2" xfId="51937" xr:uid="{00000000-0005-0000-0000-000064A50000}"/>
    <cellStyle name="Normal 4 4 6 4 2 3 3" xfId="38503" xr:uid="{00000000-0005-0000-0000-000065A50000}"/>
    <cellStyle name="Normal 4 4 6 4 2 4" xfId="7113" xr:uid="{00000000-0005-0000-0000-000066A50000}"/>
    <cellStyle name="Normal 4 4 6 4 2 4 2" xfId="20547" xr:uid="{00000000-0005-0000-0000-000067A50000}"/>
    <cellStyle name="Normal 4 4 6 4 2 4 2 2" xfId="47459" xr:uid="{00000000-0005-0000-0000-000068A50000}"/>
    <cellStyle name="Normal 4 4 6 4 2 4 3" xfId="34025" xr:uid="{00000000-0005-0000-0000-000069A50000}"/>
    <cellStyle name="Normal 4 4 6 4 2 5" xfId="16068" xr:uid="{00000000-0005-0000-0000-00006AA50000}"/>
    <cellStyle name="Normal 4 4 6 4 2 5 2" xfId="42980" xr:uid="{00000000-0005-0000-0000-00006BA50000}"/>
    <cellStyle name="Normal 4 4 6 4 2 6" xfId="29546" xr:uid="{00000000-0005-0000-0000-00006CA50000}"/>
    <cellStyle name="Normal 4 4 6 4 3" xfId="3753" xr:uid="{00000000-0005-0000-0000-00006DA50000}"/>
    <cellStyle name="Normal 4 4 6 4 3 2" xfId="12710" xr:uid="{00000000-0005-0000-0000-00006EA50000}"/>
    <cellStyle name="Normal 4 4 6 4 3 2 2" xfId="26144" xr:uid="{00000000-0005-0000-0000-00006FA50000}"/>
    <cellStyle name="Normal 4 4 6 4 3 2 2 2" xfId="53056" xr:uid="{00000000-0005-0000-0000-000070A50000}"/>
    <cellStyle name="Normal 4 4 6 4 3 2 3" xfId="39622" xr:uid="{00000000-0005-0000-0000-000071A50000}"/>
    <cellStyle name="Normal 4 4 6 4 3 3" xfId="8232" xr:uid="{00000000-0005-0000-0000-000072A50000}"/>
    <cellStyle name="Normal 4 4 6 4 3 3 2" xfId="21666" xr:uid="{00000000-0005-0000-0000-000073A50000}"/>
    <cellStyle name="Normal 4 4 6 4 3 3 2 2" xfId="48578" xr:uid="{00000000-0005-0000-0000-000074A50000}"/>
    <cellStyle name="Normal 4 4 6 4 3 3 3" xfId="35144" xr:uid="{00000000-0005-0000-0000-000075A50000}"/>
    <cellStyle name="Normal 4 4 6 4 3 4" xfId="17187" xr:uid="{00000000-0005-0000-0000-000076A50000}"/>
    <cellStyle name="Normal 4 4 6 4 3 4 2" xfId="44099" xr:uid="{00000000-0005-0000-0000-000077A50000}"/>
    <cellStyle name="Normal 4 4 6 4 3 5" xfId="30665" xr:uid="{00000000-0005-0000-0000-000078A50000}"/>
    <cellStyle name="Normal 4 4 6 4 4" xfId="10473" xr:uid="{00000000-0005-0000-0000-000079A50000}"/>
    <cellStyle name="Normal 4 4 6 4 4 2" xfId="23907" xr:uid="{00000000-0005-0000-0000-00007AA50000}"/>
    <cellStyle name="Normal 4 4 6 4 4 2 2" xfId="50819" xr:uid="{00000000-0005-0000-0000-00007BA50000}"/>
    <cellStyle name="Normal 4 4 6 4 4 3" xfId="37385" xr:uid="{00000000-0005-0000-0000-00007CA50000}"/>
    <cellStyle name="Normal 4 4 6 4 5" xfId="5995" xr:uid="{00000000-0005-0000-0000-00007DA50000}"/>
    <cellStyle name="Normal 4 4 6 4 5 2" xfId="19429" xr:uid="{00000000-0005-0000-0000-00007EA50000}"/>
    <cellStyle name="Normal 4 4 6 4 5 2 2" xfId="46341" xr:uid="{00000000-0005-0000-0000-00007FA50000}"/>
    <cellStyle name="Normal 4 4 6 4 5 3" xfId="32907" xr:uid="{00000000-0005-0000-0000-000080A50000}"/>
    <cellStyle name="Normal 4 4 6 4 6" xfId="14950" xr:uid="{00000000-0005-0000-0000-000081A50000}"/>
    <cellStyle name="Normal 4 4 6 4 6 2" xfId="41862" xr:uid="{00000000-0005-0000-0000-000082A50000}"/>
    <cellStyle name="Normal 4 4 6 4 7" xfId="28428" xr:uid="{00000000-0005-0000-0000-000083A50000}"/>
    <cellStyle name="Normal 4 4 6 5" xfId="1964" xr:uid="{00000000-0005-0000-0000-000084A50000}"/>
    <cellStyle name="Normal 4 4 6 5 2" xfId="4201" xr:uid="{00000000-0005-0000-0000-000085A50000}"/>
    <cellStyle name="Normal 4 4 6 5 2 2" xfId="13158" xr:uid="{00000000-0005-0000-0000-000086A50000}"/>
    <cellStyle name="Normal 4 4 6 5 2 2 2" xfId="26592" xr:uid="{00000000-0005-0000-0000-000087A50000}"/>
    <cellStyle name="Normal 4 4 6 5 2 2 2 2" xfId="53504" xr:uid="{00000000-0005-0000-0000-000088A50000}"/>
    <cellStyle name="Normal 4 4 6 5 2 2 3" xfId="40070" xr:uid="{00000000-0005-0000-0000-000089A50000}"/>
    <cellStyle name="Normal 4 4 6 5 2 3" xfId="8680" xr:uid="{00000000-0005-0000-0000-00008AA50000}"/>
    <cellStyle name="Normal 4 4 6 5 2 3 2" xfId="22114" xr:uid="{00000000-0005-0000-0000-00008BA50000}"/>
    <cellStyle name="Normal 4 4 6 5 2 3 2 2" xfId="49026" xr:uid="{00000000-0005-0000-0000-00008CA50000}"/>
    <cellStyle name="Normal 4 4 6 5 2 3 3" xfId="35592" xr:uid="{00000000-0005-0000-0000-00008DA50000}"/>
    <cellStyle name="Normal 4 4 6 5 2 4" xfId="17635" xr:uid="{00000000-0005-0000-0000-00008EA50000}"/>
    <cellStyle name="Normal 4 4 6 5 2 4 2" xfId="44547" xr:uid="{00000000-0005-0000-0000-00008FA50000}"/>
    <cellStyle name="Normal 4 4 6 5 2 5" xfId="31113" xr:uid="{00000000-0005-0000-0000-000090A50000}"/>
    <cellStyle name="Normal 4 4 6 5 3" xfId="10921" xr:uid="{00000000-0005-0000-0000-000091A50000}"/>
    <cellStyle name="Normal 4 4 6 5 3 2" xfId="24355" xr:uid="{00000000-0005-0000-0000-000092A50000}"/>
    <cellStyle name="Normal 4 4 6 5 3 2 2" xfId="51267" xr:uid="{00000000-0005-0000-0000-000093A50000}"/>
    <cellStyle name="Normal 4 4 6 5 3 3" xfId="37833" xr:uid="{00000000-0005-0000-0000-000094A50000}"/>
    <cellStyle name="Normal 4 4 6 5 4" xfId="6443" xr:uid="{00000000-0005-0000-0000-000095A50000}"/>
    <cellStyle name="Normal 4 4 6 5 4 2" xfId="19877" xr:uid="{00000000-0005-0000-0000-000096A50000}"/>
    <cellStyle name="Normal 4 4 6 5 4 2 2" xfId="46789" xr:uid="{00000000-0005-0000-0000-000097A50000}"/>
    <cellStyle name="Normal 4 4 6 5 4 3" xfId="33355" xr:uid="{00000000-0005-0000-0000-000098A50000}"/>
    <cellStyle name="Normal 4 4 6 5 5" xfId="15398" xr:uid="{00000000-0005-0000-0000-000099A50000}"/>
    <cellStyle name="Normal 4 4 6 5 5 2" xfId="42310" xr:uid="{00000000-0005-0000-0000-00009AA50000}"/>
    <cellStyle name="Normal 4 4 6 5 6" xfId="28876" xr:uid="{00000000-0005-0000-0000-00009BA50000}"/>
    <cellStyle name="Normal 4 4 6 6" xfId="3083" xr:uid="{00000000-0005-0000-0000-00009CA50000}"/>
    <cellStyle name="Normal 4 4 6 6 2" xfId="12040" xr:uid="{00000000-0005-0000-0000-00009DA50000}"/>
    <cellStyle name="Normal 4 4 6 6 2 2" xfId="25474" xr:uid="{00000000-0005-0000-0000-00009EA50000}"/>
    <cellStyle name="Normal 4 4 6 6 2 2 2" xfId="52386" xr:uid="{00000000-0005-0000-0000-00009FA50000}"/>
    <cellStyle name="Normal 4 4 6 6 2 3" xfId="38952" xr:uid="{00000000-0005-0000-0000-0000A0A50000}"/>
    <cellStyle name="Normal 4 4 6 6 3" xfId="7562" xr:uid="{00000000-0005-0000-0000-0000A1A50000}"/>
    <cellStyle name="Normal 4 4 6 6 3 2" xfId="20996" xr:uid="{00000000-0005-0000-0000-0000A2A50000}"/>
    <cellStyle name="Normal 4 4 6 6 3 2 2" xfId="47908" xr:uid="{00000000-0005-0000-0000-0000A3A50000}"/>
    <cellStyle name="Normal 4 4 6 6 3 3" xfId="34474" xr:uid="{00000000-0005-0000-0000-0000A4A50000}"/>
    <cellStyle name="Normal 4 4 6 6 4" xfId="16517" xr:uid="{00000000-0005-0000-0000-0000A5A50000}"/>
    <cellStyle name="Normal 4 4 6 6 4 2" xfId="43429" xr:uid="{00000000-0005-0000-0000-0000A6A50000}"/>
    <cellStyle name="Normal 4 4 6 6 5" xfId="29995" xr:uid="{00000000-0005-0000-0000-0000A7A50000}"/>
    <cellStyle name="Normal 4 4 6 7" xfId="9803" xr:uid="{00000000-0005-0000-0000-0000A8A50000}"/>
    <cellStyle name="Normal 4 4 6 7 2" xfId="23237" xr:uid="{00000000-0005-0000-0000-0000A9A50000}"/>
    <cellStyle name="Normal 4 4 6 7 2 2" xfId="50149" xr:uid="{00000000-0005-0000-0000-0000AAA50000}"/>
    <cellStyle name="Normal 4 4 6 7 3" xfId="36715" xr:uid="{00000000-0005-0000-0000-0000ABA50000}"/>
    <cellStyle name="Normal 4 4 6 8" xfId="5325" xr:uid="{00000000-0005-0000-0000-0000ACA50000}"/>
    <cellStyle name="Normal 4 4 6 8 2" xfId="18759" xr:uid="{00000000-0005-0000-0000-0000ADA50000}"/>
    <cellStyle name="Normal 4 4 6 8 2 2" xfId="45671" xr:uid="{00000000-0005-0000-0000-0000AEA50000}"/>
    <cellStyle name="Normal 4 4 6 8 3" xfId="32237" xr:uid="{00000000-0005-0000-0000-0000AFA50000}"/>
    <cellStyle name="Normal 4 4 6 9" xfId="14280" xr:uid="{00000000-0005-0000-0000-0000B0A50000}"/>
    <cellStyle name="Normal 4 4 6 9 2" xfId="41192" xr:uid="{00000000-0005-0000-0000-0000B1A50000}"/>
    <cellStyle name="Normal 4 4 7" xfId="728" xr:uid="{00000000-0005-0000-0000-0000B2A50000}"/>
    <cellStyle name="Normal 4 4 7 10" xfId="27686" xr:uid="{00000000-0005-0000-0000-0000B3A50000}"/>
    <cellStyle name="Normal 4 4 7 2" xfId="996" xr:uid="{00000000-0005-0000-0000-0000B4A50000}"/>
    <cellStyle name="Normal 4 4 7 2 2" xfId="1667" xr:uid="{00000000-0005-0000-0000-0000B5A50000}"/>
    <cellStyle name="Normal 4 4 7 2 2 2" xfId="2785" xr:uid="{00000000-0005-0000-0000-0000B6A50000}"/>
    <cellStyle name="Normal 4 4 7 2 2 2 2" xfId="5022" xr:uid="{00000000-0005-0000-0000-0000B7A50000}"/>
    <cellStyle name="Normal 4 4 7 2 2 2 2 2" xfId="13979" xr:uid="{00000000-0005-0000-0000-0000B8A50000}"/>
    <cellStyle name="Normal 4 4 7 2 2 2 2 2 2" xfId="27413" xr:uid="{00000000-0005-0000-0000-0000B9A50000}"/>
    <cellStyle name="Normal 4 4 7 2 2 2 2 2 2 2" xfId="54325" xr:uid="{00000000-0005-0000-0000-0000BAA50000}"/>
    <cellStyle name="Normal 4 4 7 2 2 2 2 2 3" xfId="40891" xr:uid="{00000000-0005-0000-0000-0000BBA50000}"/>
    <cellStyle name="Normal 4 4 7 2 2 2 2 3" xfId="9501" xr:uid="{00000000-0005-0000-0000-0000BCA50000}"/>
    <cellStyle name="Normal 4 4 7 2 2 2 2 3 2" xfId="22935" xr:uid="{00000000-0005-0000-0000-0000BDA50000}"/>
    <cellStyle name="Normal 4 4 7 2 2 2 2 3 2 2" xfId="49847" xr:uid="{00000000-0005-0000-0000-0000BEA50000}"/>
    <cellStyle name="Normal 4 4 7 2 2 2 2 3 3" xfId="36413" xr:uid="{00000000-0005-0000-0000-0000BFA50000}"/>
    <cellStyle name="Normal 4 4 7 2 2 2 2 4" xfId="18456" xr:uid="{00000000-0005-0000-0000-0000C0A50000}"/>
    <cellStyle name="Normal 4 4 7 2 2 2 2 4 2" xfId="45368" xr:uid="{00000000-0005-0000-0000-0000C1A50000}"/>
    <cellStyle name="Normal 4 4 7 2 2 2 2 5" xfId="31934" xr:uid="{00000000-0005-0000-0000-0000C2A50000}"/>
    <cellStyle name="Normal 4 4 7 2 2 2 3" xfId="11742" xr:uid="{00000000-0005-0000-0000-0000C3A50000}"/>
    <cellStyle name="Normal 4 4 7 2 2 2 3 2" xfId="25176" xr:uid="{00000000-0005-0000-0000-0000C4A50000}"/>
    <cellStyle name="Normal 4 4 7 2 2 2 3 2 2" xfId="52088" xr:uid="{00000000-0005-0000-0000-0000C5A50000}"/>
    <cellStyle name="Normal 4 4 7 2 2 2 3 3" xfId="38654" xr:uid="{00000000-0005-0000-0000-0000C6A50000}"/>
    <cellStyle name="Normal 4 4 7 2 2 2 4" xfId="7264" xr:uid="{00000000-0005-0000-0000-0000C7A50000}"/>
    <cellStyle name="Normal 4 4 7 2 2 2 4 2" xfId="20698" xr:uid="{00000000-0005-0000-0000-0000C8A50000}"/>
    <cellStyle name="Normal 4 4 7 2 2 2 4 2 2" xfId="47610" xr:uid="{00000000-0005-0000-0000-0000C9A50000}"/>
    <cellStyle name="Normal 4 4 7 2 2 2 4 3" xfId="34176" xr:uid="{00000000-0005-0000-0000-0000CAA50000}"/>
    <cellStyle name="Normal 4 4 7 2 2 2 5" xfId="16219" xr:uid="{00000000-0005-0000-0000-0000CBA50000}"/>
    <cellStyle name="Normal 4 4 7 2 2 2 5 2" xfId="43131" xr:uid="{00000000-0005-0000-0000-0000CCA50000}"/>
    <cellStyle name="Normal 4 4 7 2 2 2 6" xfId="29697" xr:uid="{00000000-0005-0000-0000-0000CDA50000}"/>
    <cellStyle name="Normal 4 4 7 2 2 3" xfId="3904" xr:uid="{00000000-0005-0000-0000-0000CEA50000}"/>
    <cellStyle name="Normal 4 4 7 2 2 3 2" xfId="12861" xr:uid="{00000000-0005-0000-0000-0000CFA50000}"/>
    <cellStyle name="Normal 4 4 7 2 2 3 2 2" xfId="26295" xr:uid="{00000000-0005-0000-0000-0000D0A50000}"/>
    <cellStyle name="Normal 4 4 7 2 2 3 2 2 2" xfId="53207" xr:uid="{00000000-0005-0000-0000-0000D1A50000}"/>
    <cellStyle name="Normal 4 4 7 2 2 3 2 3" xfId="39773" xr:uid="{00000000-0005-0000-0000-0000D2A50000}"/>
    <cellStyle name="Normal 4 4 7 2 2 3 3" xfId="8383" xr:uid="{00000000-0005-0000-0000-0000D3A50000}"/>
    <cellStyle name="Normal 4 4 7 2 2 3 3 2" xfId="21817" xr:uid="{00000000-0005-0000-0000-0000D4A50000}"/>
    <cellStyle name="Normal 4 4 7 2 2 3 3 2 2" xfId="48729" xr:uid="{00000000-0005-0000-0000-0000D5A50000}"/>
    <cellStyle name="Normal 4 4 7 2 2 3 3 3" xfId="35295" xr:uid="{00000000-0005-0000-0000-0000D6A50000}"/>
    <cellStyle name="Normal 4 4 7 2 2 3 4" xfId="17338" xr:uid="{00000000-0005-0000-0000-0000D7A50000}"/>
    <cellStyle name="Normal 4 4 7 2 2 3 4 2" xfId="44250" xr:uid="{00000000-0005-0000-0000-0000D8A50000}"/>
    <cellStyle name="Normal 4 4 7 2 2 3 5" xfId="30816" xr:uid="{00000000-0005-0000-0000-0000D9A50000}"/>
    <cellStyle name="Normal 4 4 7 2 2 4" xfId="10624" xr:uid="{00000000-0005-0000-0000-0000DAA50000}"/>
    <cellStyle name="Normal 4 4 7 2 2 4 2" xfId="24058" xr:uid="{00000000-0005-0000-0000-0000DBA50000}"/>
    <cellStyle name="Normal 4 4 7 2 2 4 2 2" xfId="50970" xr:uid="{00000000-0005-0000-0000-0000DCA50000}"/>
    <cellStyle name="Normal 4 4 7 2 2 4 3" xfId="37536" xr:uid="{00000000-0005-0000-0000-0000DDA50000}"/>
    <cellStyle name="Normal 4 4 7 2 2 5" xfId="6146" xr:uid="{00000000-0005-0000-0000-0000DEA50000}"/>
    <cellStyle name="Normal 4 4 7 2 2 5 2" xfId="19580" xr:uid="{00000000-0005-0000-0000-0000DFA50000}"/>
    <cellStyle name="Normal 4 4 7 2 2 5 2 2" xfId="46492" xr:uid="{00000000-0005-0000-0000-0000E0A50000}"/>
    <cellStyle name="Normal 4 4 7 2 2 5 3" xfId="33058" xr:uid="{00000000-0005-0000-0000-0000E1A50000}"/>
    <cellStyle name="Normal 4 4 7 2 2 6" xfId="15101" xr:uid="{00000000-0005-0000-0000-0000E2A50000}"/>
    <cellStyle name="Normal 4 4 7 2 2 6 2" xfId="42013" xr:uid="{00000000-0005-0000-0000-0000E3A50000}"/>
    <cellStyle name="Normal 4 4 7 2 2 7" xfId="28579" xr:uid="{00000000-0005-0000-0000-0000E4A50000}"/>
    <cellStyle name="Normal 4 4 7 2 3" xfId="2115" xr:uid="{00000000-0005-0000-0000-0000E5A50000}"/>
    <cellStyle name="Normal 4 4 7 2 3 2" xfId="4352" xr:uid="{00000000-0005-0000-0000-0000E6A50000}"/>
    <cellStyle name="Normal 4 4 7 2 3 2 2" xfId="13309" xr:uid="{00000000-0005-0000-0000-0000E7A50000}"/>
    <cellStyle name="Normal 4 4 7 2 3 2 2 2" xfId="26743" xr:uid="{00000000-0005-0000-0000-0000E8A50000}"/>
    <cellStyle name="Normal 4 4 7 2 3 2 2 2 2" xfId="53655" xr:uid="{00000000-0005-0000-0000-0000E9A50000}"/>
    <cellStyle name="Normal 4 4 7 2 3 2 2 3" xfId="40221" xr:uid="{00000000-0005-0000-0000-0000EAA50000}"/>
    <cellStyle name="Normal 4 4 7 2 3 2 3" xfId="8831" xr:uid="{00000000-0005-0000-0000-0000EBA50000}"/>
    <cellStyle name="Normal 4 4 7 2 3 2 3 2" xfId="22265" xr:uid="{00000000-0005-0000-0000-0000ECA50000}"/>
    <cellStyle name="Normal 4 4 7 2 3 2 3 2 2" xfId="49177" xr:uid="{00000000-0005-0000-0000-0000EDA50000}"/>
    <cellStyle name="Normal 4 4 7 2 3 2 3 3" xfId="35743" xr:uid="{00000000-0005-0000-0000-0000EEA50000}"/>
    <cellStyle name="Normal 4 4 7 2 3 2 4" xfId="17786" xr:uid="{00000000-0005-0000-0000-0000EFA50000}"/>
    <cellStyle name="Normal 4 4 7 2 3 2 4 2" xfId="44698" xr:uid="{00000000-0005-0000-0000-0000F0A50000}"/>
    <cellStyle name="Normal 4 4 7 2 3 2 5" xfId="31264" xr:uid="{00000000-0005-0000-0000-0000F1A50000}"/>
    <cellStyle name="Normal 4 4 7 2 3 3" xfId="11072" xr:uid="{00000000-0005-0000-0000-0000F2A50000}"/>
    <cellStyle name="Normal 4 4 7 2 3 3 2" xfId="24506" xr:uid="{00000000-0005-0000-0000-0000F3A50000}"/>
    <cellStyle name="Normal 4 4 7 2 3 3 2 2" xfId="51418" xr:uid="{00000000-0005-0000-0000-0000F4A50000}"/>
    <cellStyle name="Normal 4 4 7 2 3 3 3" xfId="37984" xr:uid="{00000000-0005-0000-0000-0000F5A50000}"/>
    <cellStyle name="Normal 4 4 7 2 3 4" xfId="6594" xr:uid="{00000000-0005-0000-0000-0000F6A50000}"/>
    <cellStyle name="Normal 4 4 7 2 3 4 2" xfId="20028" xr:uid="{00000000-0005-0000-0000-0000F7A50000}"/>
    <cellStyle name="Normal 4 4 7 2 3 4 2 2" xfId="46940" xr:uid="{00000000-0005-0000-0000-0000F8A50000}"/>
    <cellStyle name="Normal 4 4 7 2 3 4 3" xfId="33506" xr:uid="{00000000-0005-0000-0000-0000F9A50000}"/>
    <cellStyle name="Normal 4 4 7 2 3 5" xfId="15549" xr:uid="{00000000-0005-0000-0000-0000FAA50000}"/>
    <cellStyle name="Normal 4 4 7 2 3 5 2" xfId="42461" xr:uid="{00000000-0005-0000-0000-0000FBA50000}"/>
    <cellStyle name="Normal 4 4 7 2 3 6" xfId="29027" xr:uid="{00000000-0005-0000-0000-0000FCA50000}"/>
    <cellStyle name="Normal 4 4 7 2 4" xfId="3234" xr:uid="{00000000-0005-0000-0000-0000FDA50000}"/>
    <cellStyle name="Normal 4 4 7 2 4 2" xfId="12191" xr:uid="{00000000-0005-0000-0000-0000FEA50000}"/>
    <cellStyle name="Normal 4 4 7 2 4 2 2" xfId="25625" xr:uid="{00000000-0005-0000-0000-0000FFA50000}"/>
    <cellStyle name="Normal 4 4 7 2 4 2 2 2" xfId="52537" xr:uid="{00000000-0005-0000-0000-000000A60000}"/>
    <cellStyle name="Normal 4 4 7 2 4 2 3" xfId="39103" xr:uid="{00000000-0005-0000-0000-000001A60000}"/>
    <cellStyle name="Normal 4 4 7 2 4 3" xfId="7713" xr:uid="{00000000-0005-0000-0000-000002A60000}"/>
    <cellStyle name="Normal 4 4 7 2 4 3 2" xfId="21147" xr:uid="{00000000-0005-0000-0000-000003A60000}"/>
    <cellStyle name="Normal 4 4 7 2 4 3 2 2" xfId="48059" xr:uid="{00000000-0005-0000-0000-000004A60000}"/>
    <cellStyle name="Normal 4 4 7 2 4 3 3" xfId="34625" xr:uid="{00000000-0005-0000-0000-000005A60000}"/>
    <cellStyle name="Normal 4 4 7 2 4 4" xfId="16668" xr:uid="{00000000-0005-0000-0000-000006A60000}"/>
    <cellStyle name="Normal 4 4 7 2 4 4 2" xfId="43580" xr:uid="{00000000-0005-0000-0000-000007A60000}"/>
    <cellStyle name="Normal 4 4 7 2 4 5" xfId="30146" xr:uid="{00000000-0005-0000-0000-000008A60000}"/>
    <cellStyle name="Normal 4 4 7 2 5" xfId="9954" xr:uid="{00000000-0005-0000-0000-000009A60000}"/>
    <cellStyle name="Normal 4 4 7 2 5 2" xfId="23388" xr:uid="{00000000-0005-0000-0000-00000AA60000}"/>
    <cellStyle name="Normal 4 4 7 2 5 2 2" xfId="50300" xr:uid="{00000000-0005-0000-0000-00000BA60000}"/>
    <cellStyle name="Normal 4 4 7 2 5 3" xfId="36866" xr:uid="{00000000-0005-0000-0000-00000CA60000}"/>
    <cellStyle name="Normal 4 4 7 2 6" xfId="5476" xr:uid="{00000000-0005-0000-0000-00000DA60000}"/>
    <cellStyle name="Normal 4 4 7 2 6 2" xfId="18910" xr:uid="{00000000-0005-0000-0000-00000EA60000}"/>
    <cellStyle name="Normal 4 4 7 2 6 2 2" xfId="45822" xr:uid="{00000000-0005-0000-0000-00000FA60000}"/>
    <cellStyle name="Normal 4 4 7 2 6 3" xfId="32388" xr:uid="{00000000-0005-0000-0000-000010A60000}"/>
    <cellStyle name="Normal 4 4 7 2 7" xfId="14431" xr:uid="{00000000-0005-0000-0000-000011A60000}"/>
    <cellStyle name="Normal 4 4 7 2 7 2" xfId="41343" xr:uid="{00000000-0005-0000-0000-000012A60000}"/>
    <cellStyle name="Normal 4 4 7 2 8" xfId="27909" xr:uid="{00000000-0005-0000-0000-000013A60000}"/>
    <cellStyle name="Normal 4 4 7 3" xfId="1221" xr:uid="{00000000-0005-0000-0000-000014A60000}"/>
    <cellStyle name="Normal 4 4 7 3 2" xfId="2339" xr:uid="{00000000-0005-0000-0000-000015A60000}"/>
    <cellStyle name="Normal 4 4 7 3 2 2" xfId="4576" xr:uid="{00000000-0005-0000-0000-000016A60000}"/>
    <cellStyle name="Normal 4 4 7 3 2 2 2" xfId="13533" xr:uid="{00000000-0005-0000-0000-000017A60000}"/>
    <cellStyle name="Normal 4 4 7 3 2 2 2 2" xfId="26967" xr:uid="{00000000-0005-0000-0000-000018A60000}"/>
    <cellStyle name="Normal 4 4 7 3 2 2 2 2 2" xfId="53879" xr:uid="{00000000-0005-0000-0000-000019A60000}"/>
    <cellStyle name="Normal 4 4 7 3 2 2 2 3" xfId="40445" xr:uid="{00000000-0005-0000-0000-00001AA60000}"/>
    <cellStyle name="Normal 4 4 7 3 2 2 3" xfId="9055" xr:uid="{00000000-0005-0000-0000-00001BA60000}"/>
    <cellStyle name="Normal 4 4 7 3 2 2 3 2" xfId="22489" xr:uid="{00000000-0005-0000-0000-00001CA60000}"/>
    <cellStyle name="Normal 4 4 7 3 2 2 3 2 2" xfId="49401" xr:uid="{00000000-0005-0000-0000-00001DA60000}"/>
    <cellStyle name="Normal 4 4 7 3 2 2 3 3" xfId="35967" xr:uid="{00000000-0005-0000-0000-00001EA60000}"/>
    <cellStyle name="Normal 4 4 7 3 2 2 4" xfId="18010" xr:uid="{00000000-0005-0000-0000-00001FA60000}"/>
    <cellStyle name="Normal 4 4 7 3 2 2 4 2" xfId="44922" xr:uid="{00000000-0005-0000-0000-000020A60000}"/>
    <cellStyle name="Normal 4 4 7 3 2 2 5" xfId="31488" xr:uid="{00000000-0005-0000-0000-000021A60000}"/>
    <cellStyle name="Normal 4 4 7 3 2 3" xfId="11296" xr:uid="{00000000-0005-0000-0000-000022A60000}"/>
    <cellStyle name="Normal 4 4 7 3 2 3 2" xfId="24730" xr:uid="{00000000-0005-0000-0000-000023A60000}"/>
    <cellStyle name="Normal 4 4 7 3 2 3 2 2" xfId="51642" xr:uid="{00000000-0005-0000-0000-000024A60000}"/>
    <cellStyle name="Normal 4 4 7 3 2 3 3" xfId="38208" xr:uid="{00000000-0005-0000-0000-000025A60000}"/>
    <cellStyle name="Normal 4 4 7 3 2 4" xfId="6818" xr:uid="{00000000-0005-0000-0000-000026A60000}"/>
    <cellStyle name="Normal 4 4 7 3 2 4 2" xfId="20252" xr:uid="{00000000-0005-0000-0000-000027A60000}"/>
    <cellStyle name="Normal 4 4 7 3 2 4 2 2" xfId="47164" xr:uid="{00000000-0005-0000-0000-000028A60000}"/>
    <cellStyle name="Normal 4 4 7 3 2 4 3" xfId="33730" xr:uid="{00000000-0005-0000-0000-000029A60000}"/>
    <cellStyle name="Normal 4 4 7 3 2 5" xfId="15773" xr:uid="{00000000-0005-0000-0000-00002AA60000}"/>
    <cellStyle name="Normal 4 4 7 3 2 5 2" xfId="42685" xr:uid="{00000000-0005-0000-0000-00002BA60000}"/>
    <cellStyle name="Normal 4 4 7 3 2 6" xfId="29251" xr:uid="{00000000-0005-0000-0000-00002CA60000}"/>
    <cellStyle name="Normal 4 4 7 3 3" xfId="3458" xr:uid="{00000000-0005-0000-0000-00002DA60000}"/>
    <cellStyle name="Normal 4 4 7 3 3 2" xfId="12415" xr:uid="{00000000-0005-0000-0000-00002EA60000}"/>
    <cellStyle name="Normal 4 4 7 3 3 2 2" xfId="25849" xr:uid="{00000000-0005-0000-0000-00002FA60000}"/>
    <cellStyle name="Normal 4 4 7 3 3 2 2 2" xfId="52761" xr:uid="{00000000-0005-0000-0000-000030A60000}"/>
    <cellStyle name="Normal 4 4 7 3 3 2 3" xfId="39327" xr:uid="{00000000-0005-0000-0000-000031A60000}"/>
    <cellStyle name="Normal 4 4 7 3 3 3" xfId="7937" xr:uid="{00000000-0005-0000-0000-000032A60000}"/>
    <cellStyle name="Normal 4 4 7 3 3 3 2" xfId="21371" xr:uid="{00000000-0005-0000-0000-000033A60000}"/>
    <cellStyle name="Normal 4 4 7 3 3 3 2 2" xfId="48283" xr:uid="{00000000-0005-0000-0000-000034A60000}"/>
    <cellStyle name="Normal 4 4 7 3 3 3 3" xfId="34849" xr:uid="{00000000-0005-0000-0000-000035A60000}"/>
    <cellStyle name="Normal 4 4 7 3 3 4" xfId="16892" xr:uid="{00000000-0005-0000-0000-000036A60000}"/>
    <cellStyle name="Normal 4 4 7 3 3 4 2" xfId="43804" xr:uid="{00000000-0005-0000-0000-000037A60000}"/>
    <cellStyle name="Normal 4 4 7 3 3 5" xfId="30370" xr:uid="{00000000-0005-0000-0000-000038A60000}"/>
    <cellStyle name="Normal 4 4 7 3 4" xfId="10178" xr:uid="{00000000-0005-0000-0000-000039A60000}"/>
    <cellStyle name="Normal 4 4 7 3 4 2" xfId="23612" xr:uid="{00000000-0005-0000-0000-00003AA60000}"/>
    <cellStyle name="Normal 4 4 7 3 4 2 2" xfId="50524" xr:uid="{00000000-0005-0000-0000-00003BA60000}"/>
    <cellStyle name="Normal 4 4 7 3 4 3" xfId="37090" xr:uid="{00000000-0005-0000-0000-00003CA60000}"/>
    <cellStyle name="Normal 4 4 7 3 5" xfId="5700" xr:uid="{00000000-0005-0000-0000-00003DA60000}"/>
    <cellStyle name="Normal 4 4 7 3 5 2" xfId="19134" xr:uid="{00000000-0005-0000-0000-00003EA60000}"/>
    <cellStyle name="Normal 4 4 7 3 5 2 2" xfId="46046" xr:uid="{00000000-0005-0000-0000-00003FA60000}"/>
    <cellStyle name="Normal 4 4 7 3 5 3" xfId="32612" xr:uid="{00000000-0005-0000-0000-000040A60000}"/>
    <cellStyle name="Normal 4 4 7 3 6" xfId="14655" xr:uid="{00000000-0005-0000-0000-000041A60000}"/>
    <cellStyle name="Normal 4 4 7 3 6 2" xfId="41567" xr:uid="{00000000-0005-0000-0000-000042A60000}"/>
    <cellStyle name="Normal 4 4 7 3 7" xfId="28133" xr:uid="{00000000-0005-0000-0000-000043A60000}"/>
    <cellStyle name="Normal 4 4 7 4" xfId="1444" xr:uid="{00000000-0005-0000-0000-000044A60000}"/>
    <cellStyle name="Normal 4 4 7 4 2" xfId="2562" xr:uid="{00000000-0005-0000-0000-000045A60000}"/>
    <cellStyle name="Normal 4 4 7 4 2 2" xfId="4799" xr:uid="{00000000-0005-0000-0000-000046A60000}"/>
    <cellStyle name="Normal 4 4 7 4 2 2 2" xfId="13756" xr:uid="{00000000-0005-0000-0000-000047A60000}"/>
    <cellStyle name="Normal 4 4 7 4 2 2 2 2" xfId="27190" xr:uid="{00000000-0005-0000-0000-000048A60000}"/>
    <cellStyle name="Normal 4 4 7 4 2 2 2 2 2" xfId="54102" xr:uid="{00000000-0005-0000-0000-000049A60000}"/>
    <cellStyle name="Normal 4 4 7 4 2 2 2 3" xfId="40668" xr:uid="{00000000-0005-0000-0000-00004AA60000}"/>
    <cellStyle name="Normal 4 4 7 4 2 2 3" xfId="9278" xr:uid="{00000000-0005-0000-0000-00004BA60000}"/>
    <cellStyle name="Normal 4 4 7 4 2 2 3 2" xfId="22712" xr:uid="{00000000-0005-0000-0000-00004CA60000}"/>
    <cellStyle name="Normal 4 4 7 4 2 2 3 2 2" xfId="49624" xr:uid="{00000000-0005-0000-0000-00004DA60000}"/>
    <cellStyle name="Normal 4 4 7 4 2 2 3 3" xfId="36190" xr:uid="{00000000-0005-0000-0000-00004EA60000}"/>
    <cellStyle name="Normal 4 4 7 4 2 2 4" xfId="18233" xr:uid="{00000000-0005-0000-0000-00004FA60000}"/>
    <cellStyle name="Normal 4 4 7 4 2 2 4 2" xfId="45145" xr:uid="{00000000-0005-0000-0000-000050A60000}"/>
    <cellStyle name="Normal 4 4 7 4 2 2 5" xfId="31711" xr:uid="{00000000-0005-0000-0000-000051A60000}"/>
    <cellStyle name="Normal 4 4 7 4 2 3" xfId="11519" xr:uid="{00000000-0005-0000-0000-000052A60000}"/>
    <cellStyle name="Normal 4 4 7 4 2 3 2" xfId="24953" xr:uid="{00000000-0005-0000-0000-000053A60000}"/>
    <cellStyle name="Normal 4 4 7 4 2 3 2 2" xfId="51865" xr:uid="{00000000-0005-0000-0000-000054A60000}"/>
    <cellStyle name="Normal 4 4 7 4 2 3 3" xfId="38431" xr:uid="{00000000-0005-0000-0000-000055A60000}"/>
    <cellStyle name="Normal 4 4 7 4 2 4" xfId="7041" xr:uid="{00000000-0005-0000-0000-000056A60000}"/>
    <cellStyle name="Normal 4 4 7 4 2 4 2" xfId="20475" xr:uid="{00000000-0005-0000-0000-000057A60000}"/>
    <cellStyle name="Normal 4 4 7 4 2 4 2 2" xfId="47387" xr:uid="{00000000-0005-0000-0000-000058A60000}"/>
    <cellStyle name="Normal 4 4 7 4 2 4 3" xfId="33953" xr:uid="{00000000-0005-0000-0000-000059A60000}"/>
    <cellStyle name="Normal 4 4 7 4 2 5" xfId="15996" xr:uid="{00000000-0005-0000-0000-00005AA60000}"/>
    <cellStyle name="Normal 4 4 7 4 2 5 2" xfId="42908" xr:uid="{00000000-0005-0000-0000-00005BA60000}"/>
    <cellStyle name="Normal 4 4 7 4 2 6" xfId="29474" xr:uid="{00000000-0005-0000-0000-00005CA60000}"/>
    <cellStyle name="Normal 4 4 7 4 3" xfId="3681" xr:uid="{00000000-0005-0000-0000-00005DA60000}"/>
    <cellStyle name="Normal 4 4 7 4 3 2" xfId="12638" xr:uid="{00000000-0005-0000-0000-00005EA60000}"/>
    <cellStyle name="Normal 4 4 7 4 3 2 2" xfId="26072" xr:uid="{00000000-0005-0000-0000-00005FA60000}"/>
    <cellStyle name="Normal 4 4 7 4 3 2 2 2" xfId="52984" xr:uid="{00000000-0005-0000-0000-000060A60000}"/>
    <cellStyle name="Normal 4 4 7 4 3 2 3" xfId="39550" xr:uid="{00000000-0005-0000-0000-000061A60000}"/>
    <cellStyle name="Normal 4 4 7 4 3 3" xfId="8160" xr:uid="{00000000-0005-0000-0000-000062A60000}"/>
    <cellStyle name="Normal 4 4 7 4 3 3 2" xfId="21594" xr:uid="{00000000-0005-0000-0000-000063A60000}"/>
    <cellStyle name="Normal 4 4 7 4 3 3 2 2" xfId="48506" xr:uid="{00000000-0005-0000-0000-000064A60000}"/>
    <cellStyle name="Normal 4 4 7 4 3 3 3" xfId="35072" xr:uid="{00000000-0005-0000-0000-000065A60000}"/>
    <cellStyle name="Normal 4 4 7 4 3 4" xfId="17115" xr:uid="{00000000-0005-0000-0000-000066A60000}"/>
    <cellStyle name="Normal 4 4 7 4 3 4 2" xfId="44027" xr:uid="{00000000-0005-0000-0000-000067A60000}"/>
    <cellStyle name="Normal 4 4 7 4 3 5" xfId="30593" xr:uid="{00000000-0005-0000-0000-000068A60000}"/>
    <cellStyle name="Normal 4 4 7 4 4" xfId="10401" xr:uid="{00000000-0005-0000-0000-000069A60000}"/>
    <cellStyle name="Normal 4 4 7 4 4 2" xfId="23835" xr:uid="{00000000-0005-0000-0000-00006AA60000}"/>
    <cellStyle name="Normal 4 4 7 4 4 2 2" xfId="50747" xr:uid="{00000000-0005-0000-0000-00006BA60000}"/>
    <cellStyle name="Normal 4 4 7 4 4 3" xfId="37313" xr:uid="{00000000-0005-0000-0000-00006CA60000}"/>
    <cellStyle name="Normal 4 4 7 4 5" xfId="5923" xr:uid="{00000000-0005-0000-0000-00006DA60000}"/>
    <cellStyle name="Normal 4 4 7 4 5 2" xfId="19357" xr:uid="{00000000-0005-0000-0000-00006EA60000}"/>
    <cellStyle name="Normal 4 4 7 4 5 2 2" xfId="46269" xr:uid="{00000000-0005-0000-0000-00006FA60000}"/>
    <cellStyle name="Normal 4 4 7 4 5 3" xfId="32835" xr:uid="{00000000-0005-0000-0000-000070A60000}"/>
    <cellStyle name="Normal 4 4 7 4 6" xfId="14878" xr:uid="{00000000-0005-0000-0000-000071A60000}"/>
    <cellStyle name="Normal 4 4 7 4 6 2" xfId="41790" xr:uid="{00000000-0005-0000-0000-000072A60000}"/>
    <cellStyle name="Normal 4 4 7 4 7" xfId="28356" xr:uid="{00000000-0005-0000-0000-000073A60000}"/>
    <cellStyle name="Normal 4 4 7 5" xfId="1892" xr:uid="{00000000-0005-0000-0000-000074A60000}"/>
    <cellStyle name="Normal 4 4 7 5 2" xfId="4129" xr:uid="{00000000-0005-0000-0000-000075A60000}"/>
    <cellStyle name="Normal 4 4 7 5 2 2" xfId="13086" xr:uid="{00000000-0005-0000-0000-000076A60000}"/>
    <cellStyle name="Normal 4 4 7 5 2 2 2" xfId="26520" xr:uid="{00000000-0005-0000-0000-000077A60000}"/>
    <cellStyle name="Normal 4 4 7 5 2 2 2 2" xfId="53432" xr:uid="{00000000-0005-0000-0000-000078A60000}"/>
    <cellStyle name="Normal 4 4 7 5 2 2 3" xfId="39998" xr:uid="{00000000-0005-0000-0000-000079A60000}"/>
    <cellStyle name="Normal 4 4 7 5 2 3" xfId="8608" xr:uid="{00000000-0005-0000-0000-00007AA60000}"/>
    <cellStyle name="Normal 4 4 7 5 2 3 2" xfId="22042" xr:uid="{00000000-0005-0000-0000-00007BA60000}"/>
    <cellStyle name="Normal 4 4 7 5 2 3 2 2" xfId="48954" xr:uid="{00000000-0005-0000-0000-00007CA60000}"/>
    <cellStyle name="Normal 4 4 7 5 2 3 3" xfId="35520" xr:uid="{00000000-0005-0000-0000-00007DA60000}"/>
    <cellStyle name="Normal 4 4 7 5 2 4" xfId="17563" xr:uid="{00000000-0005-0000-0000-00007EA60000}"/>
    <cellStyle name="Normal 4 4 7 5 2 4 2" xfId="44475" xr:uid="{00000000-0005-0000-0000-00007FA60000}"/>
    <cellStyle name="Normal 4 4 7 5 2 5" xfId="31041" xr:uid="{00000000-0005-0000-0000-000080A60000}"/>
    <cellStyle name="Normal 4 4 7 5 3" xfId="10849" xr:uid="{00000000-0005-0000-0000-000081A60000}"/>
    <cellStyle name="Normal 4 4 7 5 3 2" xfId="24283" xr:uid="{00000000-0005-0000-0000-000082A60000}"/>
    <cellStyle name="Normal 4 4 7 5 3 2 2" xfId="51195" xr:uid="{00000000-0005-0000-0000-000083A60000}"/>
    <cellStyle name="Normal 4 4 7 5 3 3" xfId="37761" xr:uid="{00000000-0005-0000-0000-000084A60000}"/>
    <cellStyle name="Normal 4 4 7 5 4" xfId="6371" xr:uid="{00000000-0005-0000-0000-000085A60000}"/>
    <cellStyle name="Normal 4 4 7 5 4 2" xfId="19805" xr:uid="{00000000-0005-0000-0000-000086A60000}"/>
    <cellStyle name="Normal 4 4 7 5 4 2 2" xfId="46717" xr:uid="{00000000-0005-0000-0000-000087A60000}"/>
    <cellStyle name="Normal 4 4 7 5 4 3" xfId="33283" xr:uid="{00000000-0005-0000-0000-000088A60000}"/>
    <cellStyle name="Normal 4 4 7 5 5" xfId="15326" xr:uid="{00000000-0005-0000-0000-000089A60000}"/>
    <cellStyle name="Normal 4 4 7 5 5 2" xfId="42238" xr:uid="{00000000-0005-0000-0000-00008AA60000}"/>
    <cellStyle name="Normal 4 4 7 5 6" xfId="28804" xr:uid="{00000000-0005-0000-0000-00008BA60000}"/>
    <cellStyle name="Normal 4 4 7 6" xfId="3011" xr:uid="{00000000-0005-0000-0000-00008CA60000}"/>
    <cellStyle name="Normal 4 4 7 6 2" xfId="11968" xr:uid="{00000000-0005-0000-0000-00008DA60000}"/>
    <cellStyle name="Normal 4 4 7 6 2 2" xfId="25402" xr:uid="{00000000-0005-0000-0000-00008EA60000}"/>
    <cellStyle name="Normal 4 4 7 6 2 2 2" xfId="52314" xr:uid="{00000000-0005-0000-0000-00008FA60000}"/>
    <cellStyle name="Normal 4 4 7 6 2 3" xfId="38880" xr:uid="{00000000-0005-0000-0000-000090A60000}"/>
    <cellStyle name="Normal 4 4 7 6 3" xfId="7490" xr:uid="{00000000-0005-0000-0000-000091A60000}"/>
    <cellStyle name="Normal 4 4 7 6 3 2" xfId="20924" xr:uid="{00000000-0005-0000-0000-000092A60000}"/>
    <cellStyle name="Normal 4 4 7 6 3 2 2" xfId="47836" xr:uid="{00000000-0005-0000-0000-000093A60000}"/>
    <cellStyle name="Normal 4 4 7 6 3 3" xfId="34402" xr:uid="{00000000-0005-0000-0000-000094A60000}"/>
    <cellStyle name="Normal 4 4 7 6 4" xfId="16445" xr:uid="{00000000-0005-0000-0000-000095A60000}"/>
    <cellStyle name="Normal 4 4 7 6 4 2" xfId="43357" xr:uid="{00000000-0005-0000-0000-000096A60000}"/>
    <cellStyle name="Normal 4 4 7 6 5" xfId="29923" xr:uid="{00000000-0005-0000-0000-000097A60000}"/>
    <cellStyle name="Normal 4 4 7 7" xfId="9731" xr:uid="{00000000-0005-0000-0000-000098A60000}"/>
    <cellStyle name="Normal 4 4 7 7 2" xfId="23165" xr:uid="{00000000-0005-0000-0000-000099A60000}"/>
    <cellStyle name="Normal 4 4 7 7 2 2" xfId="50077" xr:uid="{00000000-0005-0000-0000-00009AA60000}"/>
    <cellStyle name="Normal 4 4 7 7 3" xfId="36643" xr:uid="{00000000-0005-0000-0000-00009BA60000}"/>
    <cellStyle name="Normal 4 4 7 8" xfId="5253" xr:uid="{00000000-0005-0000-0000-00009CA60000}"/>
    <cellStyle name="Normal 4 4 7 8 2" xfId="18687" xr:uid="{00000000-0005-0000-0000-00009DA60000}"/>
    <cellStyle name="Normal 4 4 7 8 2 2" xfId="45599" xr:uid="{00000000-0005-0000-0000-00009EA60000}"/>
    <cellStyle name="Normal 4 4 7 8 3" xfId="32165" xr:uid="{00000000-0005-0000-0000-00009FA60000}"/>
    <cellStyle name="Normal 4 4 7 9" xfId="14208" xr:uid="{00000000-0005-0000-0000-0000A0A60000}"/>
    <cellStyle name="Normal 4 4 7 9 2" xfId="41120" xr:uid="{00000000-0005-0000-0000-0000A1A60000}"/>
    <cellStyle name="Normal 4 4 8" xfId="924" xr:uid="{00000000-0005-0000-0000-0000A2A60000}"/>
    <cellStyle name="Normal 4 4 8 2" xfId="1595" xr:uid="{00000000-0005-0000-0000-0000A3A60000}"/>
    <cellStyle name="Normal 4 4 8 2 2" xfId="2713" xr:uid="{00000000-0005-0000-0000-0000A4A60000}"/>
    <cellStyle name="Normal 4 4 8 2 2 2" xfId="4950" xr:uid="{00000000-0005-0000-0000-0000A5A60000}"/>
    <cellStyle name="Normal 4 4 8 2 2 2 2" xfId="13907" xr:uid="{00000000-0005-0000-0000-0000A6A60000}"/>
    <cellStyle name="Normal 4 4 8 2 2 2 2 2" xfId="27341" xr:uid="{00000000-0005-0000-0000-0000A7A60000}"/>
    <cellStyle name="Normal 4 4 8 2 2 2 2 2 2" xfId="54253" xr:uid="{00000000-0005-0000-0000-0000A8A60000}"/>
    <cellStyle name="Normal 4 4 8 2 2 2 2 3" xfId="40819" xr:uid="{00000000-0005-0000-0000-0000A9A60000}"/>
    <cellStyle name="Normal 4 4 8 2 2 2 3" xfId="9429" xr:uid="{00000000-0005-0000-0000-0000AAA60000}"/>
    <cellStyle name="Normal 4 4 8 2 2 2 3 2" xfId="22863" xr:uid="{00000000-0005-0000-0000-0000ABA60000}"/>
    <cellStyle name="Normal 4 4 8 2 2 2 3 2 2" xfId="49775" xr:uid="{00000000-0005-0000-0000-0000ACA60000}"/>
    <cellStyle name="Normal 4 4 8 2 2 2 3 3" xfId="36341" xr:uid="{00000000-0005-0000-0000-0000ADA60000}"/>
    <cellStyle name="Normal 4 4 8 2 2 2 4" xfId="18384" xr:uid="{00000000-0005-0000-0000-0000AEA60000}"/>
    <cellStyle name="Normal 4 4 8 2 2 2 4 2" xfId="45296" xr:uid="{00000000-0005-0000-0000-0000AFA60000}"/>
    <cellStyle name="Normal 4 4 8 2 2 2 5" xfId="31862" xr:uid="{00000000-0005-0000-0000-0000B0A60000}"/>
    <cellStyle name="Normal 4 4 8 2 2 3" xfId="11670" xr:uid="{00000000-0005-0000-0000-0000B1A60000}"/>
    <cellStyle name="Normal 4 4 8 2 2 3 2" xfId="25104" xr:uid="{00000000-0005-0000-0000-0000B2A60000}"/>
    <cellStyle name="Normal 4 4 8 2 2 3 2 2" xfId="52016" xr:uid="{00000000-0005-0000-0000-0000B3A60000}"/>
    <cellStyle name="Normal 4 4 8 2 2 3 3" xfId="38582" xr:uid="{00000000-0005-0000-0000-0000B4A60000}"/>
    <cellStyle name="Normal 4 4 8 2 2 4" xfId="7192" xr:uid="{00000000-0005-0000-0000-0000B5A60000}"/>
    <cellStyle name="Normal 4 4 8 2 2 4 2" xfId="20626" xr:uid="{00000000-0005-0000-0000-0000B6A60000}"/>
    <cellStyle name="Normal 4 4 8 2 2 4 2 2" xfId="47538" xr:uid="{00000000-0005-0000-0000-0000B7A60000}"/>
    <cellStyle name="Normal 4 4 8 2 2 4 3" xfId="34104" xr:uid="{00000000-0005-0000-0000-0000B8A60000}"/>
    <cellStyle name="Normal 4 4 8 2 2 5" xfId="16147" xr:uid="{00000000-0005-0000-0000-0000B9A60000}"/>
    <cellStyle name="Normal 4 4 8 2 2 5 2" xfId="43059" xr:uid="{00000000-0005-0000-0000-0000BAA60000}"/>
    <cellStyle name="Normal 4 4 8 2 2 6" xfId="29625" xr:uid="{00000000-0005-0000-0000-0000BBA60000}"/>
    <cellStyle name="Normal 4 4 8 2 3" xfId="3832" xr:uid="{00000000-0005-0000-0000-0000BCA60000}"/>
    <cellStyle name="Normal 4 4 8 2 3 2" xfId="12789" xr:uid="{00000000-0005-0000-0000-0000BDA60000}"/>
    <cellStyle name="Normal 4 4 8 2 3 2 2" xfId="26223" xr:uid="{00000000-0005-0000-0000-0000BEA60000}"/>
    <cellStyle name="Normal 4 4 8 2 3 2 2 2" xfId="53135" xr:uid="{00000000-0005-0000-0000-0000BFA60000}"/>
    <cellStyle name="Normal 4 4 8 2 3 2 3" xfId="39701" xr:uid="{00000000-0005-0000-0000-0000C0A60000}"/>
    <cellStyle name="Normal 4 4 8 2 3 3" xfId="8311" xr:uid="{00000000-0005-0000-0000-0000C1A60000}"/>
    <cellStyle name="Normal 4 4 8 2 3 3 2" xfId="21745" xr:uid="{00000000-0005-0000-0000-0000C2A60000}"/>
    <cellStyle name="Normal 4 4 8 2 3 3 2 2" xfId="48657" xr:uid="{00000000-0005-0000-0000-0000C3A60000}"/>
    <cellStyle name="Normal 4 4 8 2 3 3 3" xfId="35223" xr:uid="{00000000-0005-0000-0000-0000C4A60000}"/>
    <cellStyle name="Normal 4 4 8 2 3 4" xfId="17266" xr:uid="{00000000-0005-0000-0000-0000C5A60000}"/>
    <cellStyle name="Normal 4 4 8 2 3 4 2" xfId="44178" xr:uid="{00000000-0005-0000-0000-0000C6A60000}"/>
    <cellStyle name="Normal 4 4 8 2 3 5" xfId="30744" xr:uid="{00000000-0005-0000-0000-0000C7A60000}"/>
    <cellStyle name="Normal 4 4 8 2 4" xfId="10552" xr:uid="{00000000-0005-0000-0000-0000C8A60000}"/>
    <cellStyle name="Normal 4 4 8 2 4 2" xfId="23986" xr:uid="{00000000-0005-0000-0000-0000C9A60000}"/>
    <cellStyle name="Normal 4 4 8 2 4 2 2" xfId="50898" xr:uid="{00000000-0005-0000-0000-0000CAA60000}"/>
    <cellStyle name="Normal 4 4 8 2 4 3" xfId="37464" xr:uid="{00000000-0005-0000-0000-0000CBA60000}"/>
    <cellStyle name="Normal 4 4 8 2 5" xfId="6074" xr:uid="{00000000-0005-0000-0000-0000CCA60000}"/>
    <cellStyle name="Normal 4 4 8 2 5 2" xfId="19508" xr:uid="{00000000-0005-0000-0000-0000CDA60000}"/>
    <cellStyle name="Normal 4 4 8 2 5 2 2" xfId="46420" xr:uid="{00000000-0005-0000-0000-0000CEA60000}"/>
    <cellStyle name="Normal 4 4 8 2 5 3" xfId="32986" xr:uid="{00000000-0005-0000-0000-0000CFA60000}"/>
    <cellStyle name="Normal 4 4 8 2 6" xfId="15029" xr:uid="{00000000-0005-0000-0000-0000D0A60000}"/>
    <cellStyle name="Normal 4 4 8 2 6 2" xfId="41941" xr:uid="{00000000-0005-0000-0000-0000D1A60000}"/>
    <cellStyle name="Normal 4 4 8 2 7" xfId="28507" xr:uid="{00000000-0005-0000-0000-0000D2A60000}"/>
    <cellStyle name="Normal 4 4 8 3" xfId="2043" xr:uid="{00000000-0005-0000-0000-0000D3A60000}"/>
    <cellStyle name="Normal 4 4 8 3 2" xfId="4280" xr:uid="{00000000-0005-0000-0000-0000D4A60000}"/>
    <cellStyle name="Normal 4 4 8 3 2 2" xfId="13237" xr:uid="{00000000-0005-0000-0000-0000D5A60000}"/>
    <cellStyle name="Normal 4 4 8 3 2 2 2" xfId="26671" xr:uid="{00000000-0005-0000-0000-0000D6A60000}"/>
    <cellStyle name="Normal 4 4 8 3 2 2 2 2" xfId="53583" xr:uid="{00000000-0005-0000-0000-0000D7A60000}"/>
    <cellStyle name="Normal 4 4 8 3 2 2 3" xfId="40149" xr:uid="{00000000-0005-0000-0000-0000D8A60000}"/>
    <cellStyle name="Normal 4 4 8 3 2 3" xfId="8759" xr:uid="{00000000-0005-0000-0000-0000D9A60000}"/>
    <cellStyle name="Normal 4 4 8 3 2 3 2" xfId="22193" xr:uid="{00000000-0005-0000-0000-0000DAA60000}"/>
    <cellStyle name="Normal 4 4 8 3 2 3 2 2" xfId="49105" xr:uid="{00000000-0005-0000-0000-0000DBA60000}"/>
    <cellStyle name="Normal 4 4 8 3 2 3 3" xfId="35671" xr:uid="{00000000-0005-0000-0000-0000DCA60000}"/>
    <cellStyle name="Normal 4 4 8 3 2 4" xfId="17714" xr:uid="{00000000-0005-0000-0000-0000DDA60000}"/>
    <cellStyle name="Normal 4 4 8 3 2 4 2" xfId="44626" xr:uid="{00000000-0005-0000-0000-0000DEA60000}"/>
    <cellStyle name="Normal 4 4 8 3 2 5" xfId="31192" xr:uid="{00000000-0005-0000-0000-0000DFA60000}"/>
    <cellStyle name="Normal 4 4 8 3 3" xfId="11000" xr:uid="{00000000-0005-0000-0000-0000E0A60000}"/>
    <cellStyle name="Normal 4 4 8 3 3 2" xfId="24434" xr:uid="{00000000-0005-0000-0000-0000E1A60000}"/>
    <cellStyle name="Normal 4 4 8 3 3 2 2" xfId="51346" xr:uid="{00000000-0005-0000-0000-0000E2A60000}"/>
    <cellStyle name="Normal 4 4 8 3 3 3" xfId="37912" xr:uid="{00000000-0005-0000-0000-0000E3A60000}"/>
    <cellStyle name="Normal 4 4 8 3 4" xfId="6522" xr:uid="{00000000-0005-0000-0000-0000E4A60000}"/>
    <cellStyle name="Normal 4 4 8 3 4 2" xfId="19956" xr:uid="{00000000-0005-0000-0000-0000E5A60000}"/>
    <cellStyle name="Normal 4 4 8 3 4 2 2" xfId="46868" xr:uid="{00000000-0005-0000-0000-0000E6A60000}"/>
    <cellStyle name="Normal 4 4 8 3 4 3" xfId="33434" xr:uid="{00000000-0005-0000-0000-0000E7A60000}"/>
    <cellStyle name="Normal 4 4 8 3 5" xfId="15477" xr:uid="{00000000-0005-0000-0000-0000E8A60000}"/>
    <cellStyle name="Normal 4 4 8 3 5 2" xfId="42389" xr:uid="{00000000-0005-0000-0000-0000E9A60000}"/>
    <cellStyle name="Normal 4 4 8 3 6" xfId="28955" xr:uid="{00000000-0005-0000-0000-0000EAA60000}"/>
    <cellStyle name="Normal 4 4 8 4" xfId="3162" xr:uid="{00000000-0005-0000-0000-0000EBA60000}"/>
    <cellStyle name="Normal 4 4 8 4 2" xfId="12119" xr:uid="{00000000-0005-0000-0000-0000ECA60000}"/>
    <cellStyle name="Normal 4 4 8 4 2 2" xfId="25553" xr:uid="{00000000-0005-0000-0000-0000EDA60000}"/>
    <cellStyle name="Normal 4 4 8 4 2 2 2" xfId="52465" xr:uid="{00000000-0005-0000-0000-0000EEA60000}"/>
    <cellStyle name="Normal 4 4 8 4 2 3" xfId="39031" xr:uid="{00000000-0005-0000-0000-0000EFA60000}"/>
    <cellStyle name="Normal 4 4 8 4 3" xfId="7641" xr:uid="{00000000-0005-0000-0000-0000F0A60000}"/>
    <cellStyle name="Normal 4 4 8 4 3 2" xfId="21075" xr:uid="{00000000-0005-0000-0000-0000F1A60000}"/>
    <cellStyle name="Normal 4 4 8 4 3 2 2" xfId="47987" xr:uid="{00000000-0005-0000-0000-0000F2A60000}"/>
    <cellStyle name="Normal 4 4 8 4 3 3" xfId="34553" xr:uid="{00000000-0005-0000-0000-0000F3A60000}"/>
    <cellStyle name="Normal 4 4 8 4 4" xfId="16596" xr:uid="{00000000-0005-0000-0000-0000F4A60000}"/>
    <cellStyle name="Normal 4 4 8 4 4 2" xfId="43508" xr:uid="{00000000-0005-0000-0000-0000F5A60000}"/>
    <cellStyle name="Normal 4 4 8 4 5" xfId="30074" xr:uid="{00000000-0005-0000-0000-0000F6A60000}"/>
    <cellStyle name="Normal 4 4 8 5" xfId="9882" xr:uid="{00000000-0005-0000-0000-0000F7A60000}"/>
    <cellStyle name="Normal 4 4 8 5 2" xfId="23316" xr:uid="{00000000-0005-0000-0000-0000F8A60000}"/>
    <cellStyle name="Normal 4 4 8 5 2 2" xfId="50228" xr:uid="{00000000-0005-0000-0000-0000F9A60000}"/>
    <cellStyle name="Normal 4 4 8 5 3" xfId="36794" xr:uid="{00000000-0005-0000-0000-0000FAA60000}"/>
    <cellStyle name="Normal 4 4 8 6" xfId="5404" xr:uid="{00000000-0005-0000-0000-0000FBA60000}"/>
    <cellStyle name="Normal 4 4 8 6 2" xfId="18838" xr:uid="{00000000-0005-0000-0000-0000FCA60000}"/>
    <cellStyle name="Normal 4 4 8 6 2 2" xfId="45750" xr:uid="{00000000-0005-0000-0000-0000FDA60000}"/>
    <cellStyle name="Normal 4 4 8 6 3" xfId="32316" xr:uid="{00000000-0005-0000-0000-0000FEA60000}"/>
    <cellStyle name="Normal 4 4 8 7" xfId="14359" xr:uid="{00000000-0005-0000-0000-0000FFA60000}"/>
    <cellStyle name="Normal 4 4 8 7 2" xfId="41271" xr:uid="{00000000-0005-0000-0000-000000A70000}"/>
    <cellStyle name="Normal 4 4 8 8" xfId="27837" xr:uid="{00000000-0005-0000-0000-000001A70000}"/>
    <cellStyle name="Normal 4 4 9" xfId="1149" xr:uid="{00000000-0005-0000-0000-000002A70000}"/>
    <cellStyle name="Normal 4 4 9 2" xfId="2267" xr:uid="{00000000-0005-0000-0000-000003A70000}"/>
    <cellStyle name="Normal 4 4 9 2 2" xfId="4504" xr:uid="{00000000-0005-0000-0000-000004A70000}"/>
    <cellStyle name="Normal 4 4 9 2 2 2" xfId="13461" xr:uid="{00000000-0005-0000-0000-000005A70000}"/>
    <cellStyle name="Normal 4 4 9 2 2 2 2" xfId="26895" xr:uid="{00000000-0005-0000-0000-000006A70000}"/>
    <cellStyle name="Normal 4 4 9 2 2 2 2 2" xfId="53807" xr:uid="{00000000-0005-0000-0000-000007A70000}"/>
    <cellStyle name="Normal 4 4 9 2 2 2 3" xfId="40373" xr:uid="{00000000-0005-0000-0000-000008A70000}"/>
    <cellStyle name="Normal 4 4 9 2 2 3" xfId="8983" xr:uid="{00000000-0005-0000-0000-000009A70000}"/>
    <cellStyle name="Normal 4 4 9 2 2 3 2" xfId="22417" xr:uid="{00000000-0005-0000-0000-00000AA70000}"/>
    <cellStyle name="Normal 4 4 9 2 2 3 2 2" xfId="49329" xr:uid="{00000000-0005-0000-0000-00000BA70000}"/>
    <cellStyle name="Normal 4 4 9 2 2 3 3" xfId="35895" xr:uid="{00000000-0005-0000-0000-00000CA70000}"/>
    <cellStyle name="Normal 4 4 9 2 2 4" xfId="17938" xr:uid="{00000000-0005-0000-0000-00000DA70000}"/>
    <cellStyle name="Normal 4 4 9 2 2 4 2" xfId="44850" xr:uid="{00000000-0005-0000-0000-00000EA70000}"/>
    <cellStyle name="Normal 4 4 9 2 2 5" xfId="31416" xr:uid="{00000000-0005-0000-0000-00000FA70000}"/>
    <cellStyle name="Normal 4 4 9 2 3" xfId="11224" xr:uid="{00000000-0005-0000-0000-000010A70000}"/>
    <cellStyle name="Normal 4 4 9 2 3 2" xfId="24658" xr:uid="{00000000-0005-0000-0000-000011A70000}"/>
    <cellStyle name="Normal 4 4 9 2 3 2 2" xfId="51570" xr:uid="{00000000-0005-0000-0000-000012A70000}"/>
    <cellStyle name="Normal 4 4 9 2 3 3" xfId="38136" xr:uid="{00000000-0005-0000-0000-000013A70000}"/>
    <cellStyle name="Normal 4 4 9 2 4" xfId="6746" xr:uid="{00000000-0005-0000-0000-000014A70000}"/>
    <cellStyle name="Normal 4 4 9 2 4 2" xfId="20180" xr:uid="{00000000-0005-0000-0000-000015A70000}"/>
    <cellStyle name="Normal 4 4 9 2 4 2 2" xfId="47092" xr:uid="{00000000-0005-0000-0000-000016A70000}"/>
    <cellStyle name="Normal 4 4 9 2 4 3" xfId="33658" xr:uid="{00000000-0005-0000-0000-000017A70000}"/>
    <cellStyle name="Normal 4 4 9 2 5" xfId="15701" xr:uid="{00000000-0005-0000-0000-000018A70000}"/>
    <cellStyle name="Normal 4 4 9 2 5 2" xfId="42613" xr:uid="{00000000-0005-0000-0000-000019A70000}"/>
    <cellStyle name="Normal 4 4 9 2 6" xfId="29179" xr:uid="{00000000-0005-0000-0000-00001AA70000}"/>
    <cellStyle name="Normal 4 4 9 3" xfId="3386" xr:uid="{00000000-0005-0000-0000-00001BA70000}"/>
    <cellStyle name="Normal 4 4 9 3 2" xfId="12343" xr:uid="{00000000-0005-0000-0000-00001CA70000}"/>
    <cellStyle name="Normal 4 4 9 3 2 2" xfId="25777" xr:uid="{00000000-0005-0000-0000-00001DA70000}"/>
    <cellStyle name="Normal 4 4 9 3 2 2 2" xfId="52689" xr:uid="{00000000-0005-0000-0000-00001EA70000}"/>
    <cellStyle name="Normal 4 4 9 3 2 3" xfId="39255" xr:uid="{00000000-0005-0000-0000-00001FA70000}"/>
    <cellStyle name="Normal 4 4 9 3 3" xfId="7865" xr:uid="{00000000-0005-0000-0000-000020A70000}"/>
    <cellStyle name="Normal 4 4 9 3 3 2" xfId="21299" xr:uid="{00000000-0005-0000-0000-000021A70000}"/>
    <cellStyle name="Normal 4 4 9 3 3 2 2" xfId="48211" xr:uid="{00000000-0005-0000-0000-000022A70000}"/>
    <cellStyle name="Normal 4 4 9 3 3 3" xfId="34777" xr:uid="{00000000-0005-0000-0000-000023A70000}"/>
    <cellStyle name="Normal 4 4 9 3 4" xfId="16820" xr:uid="{00000000-0005-0000-0000-000024A70000}"/>
    <cellStyle name="Normal 4 4 9 3 4 2" xfId="43732" xr:uid="{00000000-0005-0000-0000-000025A70000}"/>
    <cellStyle name="Normal 4 4 9 3 5" xfId="30298" xr:uid="{00000000-0005-0000-0000-000026A70000}"/>
    <cellStyle name="Normal 4 4 9 4" xfId="10106" xr:uid="{00000000-0005-0000-0000-000027A70000}"/>
    <cellStyle name="Normal 4 4 9 4 2" xfId="23540" xr:uid="{00000000-0005-0000-0000-000028A70000}"/>
    <cellStyle name="Normal 4 4 9 4 2 2" xfId="50452" xr:uid="{00000000-0005-0000-0000-000029A70000}"/>
    <cellStyle name="Normal 4 4 9 4 3" xfId="37018" xr:uid="{00000000-0005-0000-0000-00002AA70000}"/>
    <cellStyle name="Normal 4 4 9 5" xfId="5628" xr:uid="{00000000-0005-0000-0000-00002BA70000}"/>
    <cellStyle name="Normal 4 4 9 5 2" xfId="19062" xr:uid="{00000000-0005-0000-0000-00002CA70000}"/>
    <cellStyle name="Normal 4 4 9 5 2 2" xfId="45974" xr:uid="{00000000-0005-0000-0000-00002DA70000}"/>
    <cellStyle name="Normal 4 4 9 5 3" xfId="32540" xr:uid="{00000000-0005-0000-0000-00002EA70000}"/>
    <cellStyle name="Normal 4 4 9 6" xfId="14583" xr:uid="{00000000-0005-0000-0000-00002FA70000}"/>
    <cellStyle name="Normal 4 4 9 6 2" xfId="41495" xr:uid="{00000000-0005-0000-0000-000030A70000}"/>
    <cellStyle name="Normal 4 4 9 7" xfId="28061" xr:uid="{00000000-0005-0000-0000-000031A70000}"/>
    <cellStyle name="Normal 4 5" xfId="510" xr:uid="{00000000-0005-0000-0000-000032A70000}"/>
    <cellStyle name="Normal 4 5 10" xfId="1373" xr:uid="{00000000-0005-0000-0000-000033A70000}"/>
    <cellStyle name="Normal 4 5 10 2" xfId="2491" xr:uid="{00000000-0005-0000-0000-000034A70000}"/>
    <cellStyle name="Normal 4 5 10 2 2" xfId="4728" xr:uid="{00000000-0005-0000-0000-000035A70000}"/>
    <cellStyle name="Normal 4 5 10 2 2 2" xfId="13685" xr:uid="{00000000-0005-0000-0000-000036A70000}"/>
    <cellStyle name="Normal 4 5 10 2 2 2 2" xfId="27119" xr:uid="{00000000-0005-0000-0000-000037A70000}"/>
    <cellStyle name="Normal 4 5 10 2 2 2 2 2" xfId="54031" xr:uid="{00000000-0005-0000-0000-000038A70000}"/>
    <cellStyle name="Normal 4 5 10 2 2 2 3" xfId="40597" xr:uid="{00000000-0005-0000-0000-000039A70000}"/>
    <cellStyle name="Normal 4 5 10 2 2 3" xfId="9207" xr:uid="{00000000-0005-0000-0000-00003AA70000}"/>
    <cellStyle name="Normal 4 5 10 2 2 3 2" xfId="22641" xr:uid="{00000000-0005-0000-0000-00003BA70000}"/>
    <cellStyle name="Normal 4 5 10 2 2 3 2 2" xfId="49553" xr:uid="{00000000-0005-0000-0000-00003CA70000}"/>
    <cellStyle name="Normal 4 5 10 2 2 3 3" xfId="36119" xr:uid="{00000000-0005-0000-0000-00003DA70000}"/>
    <cellStyle name="Normal 4 5 10 2 2 4" xfId="18162" xr:uid="{00000000-0005-0000-0000-00003EA70000}"/>
    <cellStyle name="Normal 4 5 10 2 2 4 2" xfId="45074" xr:uid="{00000000-0005-0000-0000-00003FA70000}"/>
    <cellStyle name="Normal 4 5 10 2 2 5" xfId="31640" xr:uid="{00000000-0005-0000-0000-000040A70000}"/>
    <cellStyle name="Normal 4 5 10 2 3" xfId="11448" xr:uid="{00000000-0005-0000-0000-000041A70000}"/>
    <cellStyle name="Normal 4 5 10 2 3 2" xfId="24882" xr:uid="{00000000-0005-0000-0000-000042A70000}"/>
    <cellStyle name="Normal 4 5 10 2 3 2 2" xfId="51794" xr:uid="{00000000-0005-0000-0000-000043A70000}"/>
    <cellStyle name="Normal 4 5 10 2 3 3" xfId="38360" xr:uid="{00000000-0005-0000-0000-000044A70000}"/>
    <cellStyle name="Normal 4 5 10 2 4" xfId="6970" xr:uid="{00000000-0005-0000-0000-000045A70000}"/>
    <cellStyle name="Normal 4 5 10 2 4 2" xfId="20404" xr:uid="{00000000-0005-0000-0000-000046A70000}"/>
    <cellStyle name="Normal 4 5 10 2 4 2 2" xfId="47316" xr:uid="{00000000-0005-0000-0000-000047A70000}"/>
    <cellStyle name="Normal 4 5 10 2 4 3" xfId="33882" xr:uid="{00000000-0005-0000-0000-000048A70000}"/>
    <cellStyle name="Normal 4 5 10 2 5" xfId="15925" xr:uid="{00000000-0005-0000-0000-000049A70000}"/>
    <cellStyle name="Normal 4 5 10 2 5 2" xfId="42837" xr:uid="{00000000-0005-0000-0000-00004AA70000}"/>
    <cellStyle name="Normal 4 5 10 2 6" xfId="29403" xr:uid="{00000000-0005-0000-0000-00004BA70000}"/>
    <cellStyle name="Normal 4 5 10 3" xfId="3610" xr:uid="{00000000-0005-0000-0000-00004CA70000}"/>
    <cellStyle name="Normal 4 5 10 3 2" xfId="12567" xr:uid="{00000000-0005-0000-0000-00004DA70000}"/>
    <cellStyle name="Normal 4 5 10 3 2 2" xfId="26001" xr:uid="{00000000-0005-0000-0000-00004EA70000}"/>
    <cellStyle name="Normal 4 5 10 3 2 2 2" xfId="52913" xr:uid="{00000000-0005-0000-0000-00004FA70000}"/>
    <cellStyle name="Normal 4 5 10 3 2 3" xfId="39479" xr:uid="{00000000-0005-0000-0000-000050A70000}"/>
    <cellStyle name="Normal 4 5 10 3 3" xfId="8089" xr:uid="{00000000-0005-0000-0000-000051A70000}"/>
    <cellStyle name="Normal 4 5 10 3 3 2" xfId="21523" xr:uid="{00000000-0005-0000-0000-000052A70000}"/>
    <cellStyle name="Normal 4 5 10 3 3 2 2" xfId="48435" xr:uid="{00000000-0005-0000-0000-000053A70000}"/>
    <cellStyle name="Normal 4 5 10 3 3 3" xfId="35001" xr:uid="{00000000-0005-0000-0000-000054A70000}"/>
    <cellStyle name="Normal 4 5 10 3 4" xfId="17044" xr:uid="{00000000-0005-0000-0000-000055A70000}"/>
    <cellStyle name="Normal 4 5 10 3 4 2" xfId="43956" xr:uid="{00000000-0005-0000-0000-000056A70000}"/>
    <cellStyle name="Normal 4 5 10 3 5" xfId="30522" xr:uid="{00000000-0005-0000-0000-000057A70000}"/>
    <cellStyle name="Normal 4 5 10 4" xfId="10330" xr:uid="{00000000-0005-0000-0000-000058A70000}"/>
    <cellStyle name="Normal 4 5 10 4 2" xfId="23764" xr:uid="{00000000-0005-0000-0000-000059A70000}"/>
    <cellStyle name="Normal 4 5 10 4 2 2" xfId="50676" xr:uid="{00000000-0005-0000-0000-00005AA70000}"/>
    <cellStyle name="Normal 4 5 10 4 3" xfId="37242" xr:uid="{00000000-0005-0000-0000-00005BA70000}"/>
    <cellStyle name="Normal 4 5 10 5" xfId="5852" xr:uid="{00000000-0005-0000-0000-00005CA70000}"/>
    <cellStyle name="Normal 4 5 10 5 2" xfId="19286" xr:uid="{00000000-0005-0000-0000-00005DA70000}"/>
    <cellStyle name="Normal 4 5 10 5 2 2" xfId="46198" xr:uid="{00000000-0005-0000-0000-00005EA70000}"/>
    <cellStyle name="Normal 4 5 10 5 3" xfId="32764" xr:uid="{00000000-0005-0000-0000-00005FA70000}"/>
    <cellStyle name="Normal 4 5 10 6" xfId="14807" xr:uid="{00000000-0005-0000-0000-000060A70000}"/>
    <cellStyle name="Normal 4 5 10 6 2" xfId="41719" xr:uid="{00000000-0005-0000-0000-000061A70000}"/>
    <cellStyle name="Normal 4 5 10 7" xfId="28285" xr:uid="{00000000-0005-0000-0000-000062A70000}"/>
    <cellStyle name="Normal 4 5 11" xfId="1821" xr:uid="{00000000-0005-0000-0000-000063A70000}"/>
    <cellStyle name="Normal 4 5 11 2" xfId="4058" xr:uid="{00000000-0005-0000-0000-000064A70000}"/>
    <cellStyle name="Normal 4 5 11 2 2" xfId="13015" xr:uid="{00000000-0005-0000-0000-000065A70000}"/>
    <cellStyle name="Normal 4 5 11 2 2 2" xfId="26449" xr:uid="{00000000-0005-0000-0000-000066A70000}"/>
    <cellStyle name="Normal 4 5 11 2 2 2 2" xfId="53361" xr:uid="{00000000-0005-0000-0000-000067A70000}"/>
    <cellStyle name="Normal 4 5 11 2 2 3" xfId="39927" xr:uid="{00000000-0005-0000-0000-000068A70000}"/>
    <cellStyle name="Normal 4 5 11 2 3" xfId="8537" xr:uid="{00000000-0005-0000-0000-000069A70000}"/>
    <cellStyle name="Normal 4 5 11 2 3 2" xfId="21971" xr:uid="{00000000-0005-0000-0000-00006AA70000}"/>
    <cellStyle name="Normal 4 5 11 2 3 2 2" xfId="48883" xr:uid="{00000000-0005-0000-0000-00006BA70000}"/>
    <cellStyle name="Normal 4 5 11 2 3 3" xfId="35449" xr:uid="{00000000-0005-0000-0000-00006CA70000}"/>
    <cellStyle name="Normal 4 5 11 2 4" xfId="17492" xr:uid="{00000000-0005-0000-0000-00006DA70000}"/>
    <cellStyle name="Normal 4 5 11 2 4 2" xfId="44404" xr:uid="{00000000-0005-0000-0000-00006EA70000}"/>
    <cellStyle name="Normal 4 5 11 2 5" xfId="30970" xr:uid="{00000000-0005-0000-0000-00006FA70000}"/>
    <cellStyle name="Normal 4 5 11 3" xfId="10778" xr:uid="{00000000-0005-0000-0000-000070A70000}"/>
    <cellStyle name="Normal 4 5 11 3 2" xfId="24212" xr:uid="{00000000-0005-0000-0000-000071A70000}"/>
    <cellStyle name="Normal 4 5 11 3 2 2" xfId="51124" xr:uid="{00000000-0005-0000-0000-000072A70000}"/>
    <cellStyle name="Normal 4 5 11 3 3" xfId="37690" xr:uid="{00000000-0005-0000-0000-000073A70000}"/>
    <cellStyle name="Normal 4 5 11 4" xfId="6300" xr:uid="{00000000-0005-0000-0000-000074A70000}"/>
    <cellStyle name="Normal 4 5 11 4 2" xfId="19734" xr:uid="{00000000-0005-0000-0000-000075A70000}"/>
    <cellStyle name="Normal 4 5 11 4 2 2" xfId="46646" xr:uid="{00000000-0005-0000-0000-000076A70000}"/>
    <cellStyle name="Normal 4 5 11 4 3" xfId="33212" xr:uid="{00000000-0005-0000-0000-000077A70000}"/>
    <cellStyle name="Normal 4 5 11 5" xfId="15255" xr:uid="{00000000-0005-0000-0000-000078A70000}"/>
    <cellStyle name="Normal 4 5 11 5 2" xfId="42167" xr:uid="{00000000-0005-0000-0000-000079A70000}"/>
    <cellStyle name="Normal 4 5 11 6" xfId="28733" xr:uid="{00000000-0005-0000-0000-00007AA70000}"/>
    <cellStyle name="Normal 4 5 12" xfId="2940" xr:uid="{00000000-0005-0000-0000-00007BA70000}"/>
    <cellStyle name="Normal 4 5 12 2" xfId="11897" xr:uid="{00000000-0005-0000-0000-00007CA70000}"/>
    <cellStyle name="Normal 4 5 12 2 2" xfId="25331" xr:uid="{00000000-0005-0000-0000-00007DA70000}"/>
    <cellStyle name="Normal 4 5 12 2 2 2" xfId="52243" xr:uid="{00000000-0005-0000-0000-00007EA70000}"/>
    <cellStyle name="Normal 4 5 12 2 3" xfId="38809" xr:uid="{00000000-0005-0000-0000-00007FA70000}"/>
    <cellStyle name="Normal 4 5 12 3" xfId="7419" xr:uid="{00000000-0005-0000-0000-000080A70000}"/>
    <cellStyle name="Normal 4 5 12 3 2" xfId="20853" xr:uid="{00000000-0005-0000-0000-000081A70000}"/>
    <cellStyle name="Normal 4 5 12 3 2 2" xfId="47765" xr:uid="{00000000-0005-0000-0000-000082A70000}"/>
    <cellStyle name="Normal 4 5 12 3 3" xfId="34331" xr:uid="{00000000-0005-0000-0000-000083A70000}"/>
    <cellStyle name="Normal 4 5 12 4" xfId="16374" xr:uid="{00000000-0005-0000-0000-000084A70000}"/>
    <cellStyle name="Normal 4 5 12 4 2" xfId="43286" xr:uid="{00000000-0005-0000-0000-000085A70000}"/>
    <cellStyle name="Normal 4 5 12 5" xfId="29852" xr:uid="{00000000-0005-0000-0000-000086A70000}"/>
    <cellStyle name="Normal 4 5 13" xfId="9660" xr:uid="{00000000-0005-0000-0000-000087A70000}"/>
    <cellStyle name="Normal 4 5 13 2" xfId="23094" xr:uid="{00000000-0005-0000-0000-000088A70000}"/>
    <cellStyle name="Normal 4 5 13 2 2" xfId="50006" xr:uid="{00000000-0005-0000-0000-000089A70000}"/>
    <cellStyle name="Normal 4 5 13 3" xfId="36572" xr:uid="{00000000-0005-0000-0000-00008AA70000}"/>
    <cellStyle name="Normal 4 5 14" xfId="5182" xr:uid="{00000000-0005-0000-0000-00008BA70000}"/>
    <cellStyle name="Normal 4 5 14 2" xfId="18616" xr:uid="{00000000-0005-0000-0000-00008CA70000}"/>
    <cellStyle name="Normal 4 5 14 2 2" xfId="45528" xr:uid="{00000000-0005-0000-0000-00008DA70000}"/>
    <cellStyle name="Normal 4 5 14 3" xfId="32094" xr:uid="{00000000-0005-0000-0000-00008EA70000}"/>
    <cellStyle name="Normal 4 5 15" xfId="14137" xr:uid="{00000000-0005-0000-0000-00008FA70000}"/>
    <cellStyle name="Normal 4 5 15 2" xfId="41049" xr:uid="{00000000-0005-0000-0000-000090A70000}"/>
    <cellStyle name="Normal 4 5 16" xfId="27615" xr:uid="{00000000-0005-0000-0000-000091A70000}"/>
    <cellStyle name="Normal 4 5 2" xfId="648" xr:uid="{00000000-0005-0000-0000-000092A70000}"/>
    <cellStyle name="Normal 4 5 2 10" xfId="2946" xr:uid="{00000000-0005-0000-0000-000093A70000}"/>
    <cellStyle name="Normal 4 5 2 10 2" xfId="11903" xr:uid="{00000000-0005-0000-0000-000094A70000}"/>
    <cellStyle name="Normal 4 5 2 10 2 2" xfId="25337" xr:uid="{00000000-0005-0000-0000-000095A70000}"/>
    <cellStyle name="Normal 4 5 2 10 2 2 2" xfId="52249" xr:uid="{00000000-0005-0000-0000-000096A70000}"/>
    <cellStyle name="Normal 4 5 2 10 2 3" xfId="38815" xr:uid="{00000000-0005-0000-0000-000097A70000}"/>
    <cellStyle name="Normal 4 5 2 10 3" xfId="7425" xr:uid="{00000000-0005-0000-0000-000098A70000}"/>
    <cellStyle name="Normal 4 5 2 10 3 2" xfId="20859" xr:uid="{00000000-0005-0000-0000-000099A70000}"/>
    <cellStyle name="Normal 4 5 2 10 3 2 2" xfId="47771" xr:uid="{00000000-0005-0000-0000-00009AA70000}"/>
    <cellStyle name="Normal 4 5 2 10 3 3" xfId="34337" xr:uid="{00000000-0005-0000-0000-00009BA70000}"/>
    <cellStyle name="Normal 4 5 2 10 4" xfId="16380" xr:uid="{00000000-0005-0000-0000-00009CA70000}"/>
    <cellStyle name="Normal 4 5 2 10 4 2" xfId="43292" xr:uid="{00000000-0005-0000-0000-00009DA70000}"/>
    <cellStyle name="Normal 4 5 2 10 5" xfId="29858" xr:uid="{00000000-0005-0000-0000-00009EA70000}"/>
    <cellStyle name="Normal 4 5 2 11" xfId="9666" xr:uid="{00000000-0005-0000-0000-00009FA70000}"/>
    <cellStyle name="Normal 4 5 2 11 2" xfId="23100" xr:uid="{00000000-0005-0000-0000-0000A0A70000}"/>
    <cellStyle name="Normal 4 5 2 11 2 2" xfId="50012" xr:uid="{00000000-0005-0000-0000-0000A1A70000}"/>
    <cellStyle name="Normal 4 5 2 11 3" xfId="36578" xr:uid="{00000000-0005-0000-0000-0000A2A70000}"/>
    <cellStyle name="Normal 4 5 2 12" xfId="5188" xr:uid="{00000000-0005-0000-0000-0000A3A70000}"/>
    <cellStyle name="Normal 4 5 2 12 2" xfId="18622" xr:uid="{00000000-0005-0000-0000-0000A4A70000}"/>
    <cellStyle name="Normal 4 5 2 12 2 2" xfId="45534" xr:uid="{00000000-0005-0000-0000-0000A5A70000}"/>
    <cellStyle name="Normal 4 5 2 12 3" xfId="32100" xr:uid="{00000000-0005-0000-0000-0000A6A70000}"/>
    <cellStyle name="Normal 4 5 2 13" xfId="14143" xr:uid="{00000000-0005-0000-0000-0000A7A70000}"/>
    <cellStyle name="Normal 4 5 2 13 2" xfId="41055" xr:uid="{00000000-0005-0000-0000-0000A8A70000}"/>
    <cellStyle name="Normal 4 5 2 14" xfId="27621" xr:uid="{00000000-0005-0000-0000-0000A9A70000}"/>
    <cellStyle name="Normal 4 5 2 2" xfId="683" xr:uid="{00000000-0005-0000-0000-0000AAA70000}"/>
    <cellStyle name="Normal 4 5 2 2 10" xfId="5208" xr:uid="{00000000-0005-0000-0000-0000ABA70000}"/>
    <cellStyle name="Normal 4 5 2 2 10 2" xfId="18642" xr:uid="{00000000-0005-0000-0000-0000ACA70000}"/>
    <cellStyle name="Normal 4 5 2 2 10 2 2" xfId="45554" xr:uid="{00000000-0005-0000-0000-0000ADA70000}"/>
    <cellStyle name="Normal 4 5 2 2 10 3" xfId="32120" xr:uid="{00000000-0005-0000-0000-0000AEA70000}"/>
    <cellStyle name="Normal 4 5 2 2 11" xfId="14163" xr:uid="{00000000-0005-0000-0000-0000AFA70000}"/>
    <cellStyle name="Normal 4 5 2 2 11 2" xfId="41075" xr:uid="{00000000-0005-0000-0000-0000B0A70000}"/>
    <cellStyle name="Normal 4 5 2 2 12" xfId="27641" xr:uid="{00000000-0005-0000-0000-0000B1A70000}"/>
    <cellStyle name="Normal 4 5 2 2 2" xfId="827" xr:uid="{00000000-0005-0000-0000-0000B2A70000}"/>
    <cellStyle name="Normal 4 5 2 2 2 10" xfId="27785" xr:uid="{00000000-0005-0000-0000-0000B3A70000}"/>
    <cellStyle name="Normal 4 5 2 2 2 2" xfId="1095" xr:uid="{00000000-0005-0000-0000-0000B4A70000}"/>
    <cellStyle name="Normal 4 5 2 2 2 2 2" xfId="1766" xr:uid="{00000000-0005-0000-0000-0000B5A70000}"/>
    <cellStyle name="Normal 4 5 2 2 2 2 2 2" xfId="2884" xr:uid="{00000000-0005-0000-0000-0000B6A70000}"/>
    <cellStyle name="Normal 4 5 2 2 2 2 2 2 2" xfId="5121" xr:uid="{00000000-0005-0000-0000-0000B7A70000}"/>
    <cellStyle name="Normal 4 5 2 2 2 2 2 2 2 2" xfId="14078" xr:uid="{00000000-0005-0000-0000-0000B8A70000}"/>
    <cellStyle name="Normal 4 5 2 2 2 2 2 2 2 2 2" xfId="27512" xr:uid="{00000000-0005-0000-0000-0000B9A70000}"/>
    <cellStyle name="Normal 4 5 2 2 2 2 2 2 2 2 2 2" xfId="54424" xr:uid="{00000000-0005-0000-0000-0000BAA70000}"/>
    <cellStyle name="Normal 4 5 2 2 2 2 2 2 2 2 3" xfId="40990" xr:uid="{00000000-0005-0000-0000-0000BBA70000}"/>
    <cellStyle name="Normal 4 5 2 2 2 2 2 2 2 3" xfId="9600" xr:uid="{00000000-0005-0000-0000-0000BCA70000}"/>
    <cellStyle name="Normal 4 5 2 2 2 2 2 2 2 3 2" xfId="23034" xr:uid="{00000000-0005-0000-0000-0000BDA70000}"/>
    <cellStyle name="Normal 4 5 2 2 2 2 2 2 2 3 2 2" xfId="49946" xr:uid="{00000000-0005-0000-0000-0000BEA70000}"/>
    <cellStyle name="Normal 4 5 2 2 2 2 2 2 2 3 3" xfId="36512" xr:uid="{00000000-0005-0000-0000-0000BFA70000}"/>
    <cellStyle name="Normal 4 5 2 2 2 2 2 2 2 4" xfId="18555" xr:uid="{00000000-0005-0000-0000-0000C0A70000}"/>
    <cellStyle name="Normal 4 5 2 2 2 2 2 2 2 4 2" xfId="45467" xr:uid="{00000000-0005-0000-0000-0000C1A70000}"/>
    <cellStyle name="Normal 4 5 2 2 2 2 2 2 2 5" xfId="32033" xr:uid="{00000000-0005-0000-0000-0000C2A70000}"/>
    <cellStyle name="Normal 4 5 2 2 2 2 2 2 3" xfId="11841" xr:uid="{00000000-0005-0000-0000-0000C3A70000}"/>
    <cellStyle name="Normal 4 5 2 2 2 2 2 2 3 2" xfId="25275" xr:uid="{00000000-0005-0000-0000-0000C4A70000}"/>
    <cellStyle name="Normal 4 5 2 2 2 2 2 2 3 2 2" xfId="52187" xr:uid="{00000000-0005-0000-0000-0000C5A70000}"/>
    <cellStyle name="Normal 4 5 2 2 2 2 2 2 3 3" xfId="38753" xr:uid="{00000000-0005-0000-0000-0000C6A70000}"/>
    <cellStyle name="Normal 4 5 2 2 2 2 2 2 4" xfId="7363" xr:uid="{00000000-0005-0000-0000-0000C7A70000}"/>
    <cellStyle name="Normal 4 5 2 2 2 2 2 2 4 2" xfId="20797" xr:uid="{00000000-0005-0000-0000-0000C8A70000}"/>
    <cellStyle name="Normal 4 5 2 2 2 2 2 2 4 2 2" xfId="47709" xr:uid="{00000000-0005-0000-0000-0000C9A70000}"/>
    <cellStyle name="Normal 4 5 2 2 2 2 2 2 4 3" xfId="34275" xr:uid="{00000000-0005-0000-0000-0000CAA70000}"/>
    <cellStyle name="Normal 4 5 2 2 2 2 2 2 5" xfId="16318" xr:uid="{00000000-0005-0000-0000-0000CBA70000}"/>
    <cellStyle name="Normal 4 5 2 2 2 2 2 2 5 2" xfId="43230" xr:uid="{00000000-0005-0000-0000-0000CCA70000}"/>
    <cellStyle name="Normal 4 5 2 2 2 2 2 2 6" xfId="29796" xr:uid="{00000000-0005-0000-0000-0000CDA70000}"/>
    <cellStyle name="Normal 4 5 2 2 2 2 2 3" xfId="4003" xr:uid="{00000000-0005-0000-0000-0000CEA70000}"/>
    <cellStyle name="Normal 4 5 2 2 2 2 2 3 2" xfId="12960" xr:uid="{00000000-0005-0000-0000-0000CFA70000}"/>
    <cellStyle name="Normal 4 5 2 2 2 2 2 3 2 2" xfId="26394" xr:uid="{00000000-0005-0000-0000-0000D0A70000}"/>
    <cellStyle name="Normal 4 5 2 2 2 2 2 3 2 2 2" xfId="53306" xr:uid="{00000000-0005-0000-0000-0000D1A70000}"/>
    <cellStyle name="Normal 4 5 2 2 2 2 2 3 2 3" xfId="39872" xr:uid="{00000000-0005-0000-0000-0000D2A70000}"/>
    <cellStyle name="Normal 4 5 2 2 2 2 2 3 3" xfId="8482" xr:uid="{00000000-0005-0000-0000-0000D3A70000}"/>
    <cellStyle name="Normal 4 5 2 2 2 2 2 3 3 2" xfId="21916" xr:uid="{00000000-0005-0000-0000-0000D4A70000}"/>
    <cellStyle name="Normal 4 5 2 2 2 2 2 3 3 2 2" xfId="48828" xr:uid="{00000000-0005-0000-0000-0000D5A70000}"/>
    <cellStyle name="Normal 4 5 2 2 2 2 2 3 3 3" xfId="35394" xr:uid="{00000000-0005-0000-0000-0000D6A70000}"/>
    <cellStyle name="Normal 4 5 2 2 2 2 2 3 4" xfId="17437" xr:uid="{00000000-0005-0000-0000-0000D7A70000}"/>
    <cellStyle name="Normal 4 5 2 2 2 2 2 3 4 2" xfId="44349" xr:uid="{00000000-0005-0000-0000-0000D8A70000}"/>
    <cellStyle name="Normal 4 5 2 2 2 2 2 3 5" xfId="30915" xr:uid="{00000000-0005-0000-0000-0000D9A70000}"/>
    <cellStyle name="Normal 4 5 2 2 2 2 2 4" xfId="10723" xr:uid="{00000000-0005-0000-0000-0000DAA70000}"/>
    <cellStyle name="Normal 4 5 2 2 2 2 2 4 2" xfId="24157" xr:uid="{00000000-0005-0000-0000-0000DBA70000}"/>
    <cellStyle name="Normal 4 5 2 2 2 2 2 4 2 2" xfId="51069" xr:uid="{00000000-0005-0000-0000-0000DCA70000}"/>
    <cellStyle name="Normal 4 5 2 2 2 2 2 4 3" xfId="37635" xr:uid="{00000000-0005-0000-0000-0000DDA70000}"/>
    <cellStyle name="Normal 4 5 2 2 2 2 2 5" xfId="6245" xr:uid="{00000000-0005-0000-0000-0000DEA70000}"/>
    <cellStyle name="Normal 4 5 2 2 2 2 2 5 2" xfId="19679" xr:uid="{00000000-0005-0000-0000-0000DFA70000}"/>
    <cellStyle name="Normal 4 5 2 2 2 2 2 5 2 2" xfId="46591" xr:uid="{00000000-0005-0000-0000-0000E0A70000}"/>
    <cellStyle name="Normal 4 5 2 2 2 2 2 5 3" xfId="33157" xr:uid="{00000000-0005-0000-0000-0000E1A70000}"/>
    <cellStyle name="Normal 4 5 2 2 2 2 2 6" xfId="15200" xr:uid="{00000000-0005-0000-0000-0000E2A70000}"/>
    <cellStyle name="Normal 4 5 2 2 2 2 2 6 2" xfId="42112" xr:uid="{00000000-0005-0000-0000-0000E3A70000}"/>
    <cellStyle name="Normal 4 5 2 2 2 2 2 7" xfId="28678" xr:uid="{00000000-0005-0000-0000-0000E4A70000}"/>
    <cellStyle name="Normal 4 5 2 2 2 2 3" xfId="2214" xr:uid="{00000000-0005-0000-0000-0000E5A70000}"/>
    <cellStyle name="Normal 4 5 2 2 2 2 3 2" xfId="4451" xr:uid="{00000000-0005-0000-0000-0000E6A70000}"/>
    <cellStyle name="Normal 4 5 2 2 2 2 3 2 2" xfId="13408" xr:uid="{00000000-0005-0000-0000-0000E7A70000}"/>
    <cellStyle name="Normal 4 5 2 2 2 2 3 2 2 2" xfId="26842" xr:uid="{00000000-0005-0000-0000-0000E8A70000}"/>
    <cellStyle name="Normal 4 5 2 2 2 2 3 2 2 2 2" xfId="53754" xr:uid="{00000000-0005-0000-0000-0000E9A70000}"/>
    <cellStyle name="Normal 4 5 2 2 2 2 3 2 2 3" xfId="40320" xr:uid="{00000000-0005-0000-0000-0000EAA70000}"/>
    <cellStyle name="Normal 4 5 2 2 2 2 3 2 3" xfId="8930" xr:uid="{00000000-0005-0000-0000-0000EBA70000}"/>
    <cellStyle name="Normal 4 5 2 2 2 2 3 2 3 2" xfId="22364" xr:uid="{00000000-0005-0000-0000-0000ECA70000}"/>
    <cellStyle name="Normal 4 5 2 2 2 2 3 2 3 2 2" xfId="49276" xr:uid="{00000000-0005-0000-0000-0000EDA70000}"/>
    <cellStyle name="Normal 4 5 2 2 2 2 3 2 3 3" xfId="35842" xr:uid="{00000000-0005-0000-0000-0000EEA70000}"/>
    <cellStyle name="Normal 4 5 2 2 2 2 3 2 4" xfId="17885" xr:uid="{00000000-0005-0000-0000-0000EFA70000}"/>
    <cellStyle name="Normal 4 5 2 2 2 2 3 2 4 2" xfId="44797" xr:uid="{00000000-0005-0000-0000-0000F0A70000}"/>
    <cellStyle name="Normal 4 5 2 2 2 2 3 2 5" xfId="31363" xr:uid="{00000000-0005-0000-0000-0000F1A70000}"/>
    <cellStyle name="Normal 4 5 2 2 2 2 3 3" xfId="11171" xr:uid="{00000000-0005-0000-0000-0000F2A70000}"/>
    <cellStyle name="Normal 4 5 2 2 2 2 3 3 2" xfId="24605" xr:uid="{00000000-0005-0000-0000-0000F3A70000}"/>
    <cellStyle name="Normal 4 5 2 2 2 2 3 3 2 2" xfId="51517" xr:uid="{00000000-0005-0000-0000-0000F4A70000}"/>
    <cellStyle name="Normal 4 5 2 2 2 2 3 3 3" xfId="38083" xr:uid="{00000000-0005-0000-0000-0000F5A70000}"/>
    <cellStyle name="Normal 4 5 2 2 2 2 3 4" xfId="6693" xr:uid="{00000000-0005-0000-0000-0000F6A70000}"/>
    <cellStyle name="Normal 4 5 2 2 2 2 3 4 2" xfId="20127" xr:uid="{00000000-0005-0000-0000-0000F7A70000}"/>
    <cellStyle name="Normal 4 5 2 2 2 2 3 4 2 2" xfId="47039" xr:uid="{00000000-0005-0000-0000-0000F8A70000}"/>
    <cellStyle name="Normal 4 5 2 2 2 2 3 4 3" xfId="33605" xr:uid="{00000000-0005-0000-0000-0000F9A70000}"/>
    <cellStyle name="Normal 4 5 2 2 2 2 3 5" xfId="15648" xr:uid="{00000000-0005-0000-0000-0000FAA70000}"/>
    <cellStyle name="Normal 4 5 2 2 2 2 3 5 2" xfId="42560" xr:uid="{00000000-0005-0000-0000-0000FBA70000}"/>
    <cellStyle name="Normal 4 5 2 2 2 2 3 6" xfId="29126" xr:uid="{00000000-0005-0000-0000-0000FCA70000}"/>
    <cellStyle name="Normal 4 5 2 2 2 2 4" xfId="3333" xr:uid="{00000000-0005-0000-0000-0000FDA70000}"/>
    <cellStyle name="Normal 4 5 2 2 2 2 4 2" xfId="12290" xr:uid="{00000000-0005-0000-0000-0000FEA70000}"/>
    <cellStyle name="Normal 4 5 2 2 2 2 4 2 2" xfId="25724" xr:uid="{00000000-0005-0000-0000-0000FFA70000}"/>
    <cellStyle name="Normal 4 5 2 2 2 2 4 2 2 2" xfId="52636" xr:uid="{00000000-0005-0000-0000-000000A80000}"/>
    <cellStyle name="Normal 4 5 2 2 2 2 4 2 3" xfId="39202" xr:uid="{00000000-0005-0000-0000-000001A80000}"/>
    <cellStyle name="Normal 4 5 2 2 2 2 4 3" xfId="7812" xr:uid="{00000000-0005-0000-0000-000002A80000}"/>
    <cellStyle name="Normal 4 5 2 2 2 2 4 3 2" xfId="21246" xr:uid="{00000000-0005-0000-0000-000003A80000}"/>
    <cellStyle name="Normal 4 5 2 2 2 2 4 3 2 2" xfId="48158" xr:uid="{00000000-0005-0000-0000-000004A80000}"/>
    <cellStyle name="Normal 4 5 2 2 2 2 4 3 3" xfId="34724" xr:uid="{00000000-0005-0000-0000-000005A80000}"/>
    <cellStyle name="Normal 4 5 2 2 2 2 4 4" xfId="16767" xr:uid="{00000000-0005-0000-0000-000006A80000}"/>
    <cellStyle name="Normal 4 5 2 2 2 2 4 4 2" xfId="43679" xr:uid="{00000000-0005-0000-0000-000007A80000}"/>
    <cellStyle name="Normal 4 5 2 2 2 2 4 5" xfId="30245" xr:uid="{00000000-0005-0000-0000-000008A80000}"/>
    <cellStyle name="Normal 4 5 2 2 2 2 5" xfId="10053" xr:uid="{00000000-0005-0000-0000-000009A80000}"/>
    <cellStyle name="Normal 4 5 2 2 2 2 5 2" xfId="23487" xr:uid="{00000000-0005-0000-0000-00000AA80000}"/>
    <cellStyle name="Normal 4 5 2 2 2 2 5 2 2" xfId="50399" xr:uid="{00000000-0005-0000-0000-00000BA80000}"/>
    <cellStyle name="Normal 4 5 2 2 2 2 5 3" xfId="36965" xr:uid="{00000000-0005-0000-0000-00000CA80000}"/>
    <cellStyle name="Normal 4 5 2 2 2 2 6" xfId="5575" xr:uid="{00000000-0005-0000-0000-00000DA80000}"/>
    <cellStyle name="Normal 4 5 2 2 2 2 6 2" xfId="19009" xr:uid="{00000000-0005-0000-0000-00000EA80000}"/>
    <cellStyle name="Normal 4 5 2 2 2 2 6 2 2" xfId="45921" xr:uid="{00000000-0005-0000-0000-00000FA80000}"/>
    <cellStyle name="Normal 4 5 2 2 2 2 6 3" xfId="32487" xr:uid="{00000000-0005-0000-0000-000010A80000}"/>
    <cellStyle name="Normal 4 5 2 2 2 2 7" xfId="14530" xr:uid="{00000000-0005-0000-0000-000011A80000}"/>
    <cellStyle name="Normal 4 5 2 2 2 2 7 2" xfId="41442" xr:uid="{00000000-0005-0000-0000-000012A80000}"/>
    <cellStyle name="Normal 4 5 2 2 2 2 8" xfId="28008" xr:uid="{00000000-0005-0000-0000-000013A80000}"/>
    <cellStyle name="Normal 4 5 2 2 2 3" xfId="1320" xr:uid="{00000000-0005-0000-0000-000014A80000}"/>
    <cellStyle name="Normal 4 5 2 2 2 3 2" xfId="2438" xr:uid="{00000000-0005-0000-0000-000015A80000}"/>
    <cellStyle name="Normal 4 5 2 2 2 3 2 2" xfId="4675" xr:uid="{00000000-0005-0000-0000-000016A80000}"/>
    <cellStyle name="Normal 4 5 2 2 2 3 2 2 2" xfId="13632" xr:uid="{00000000-0005-0000-0000-000017A80000}"/>
    <cellStyle name="Normal 4 5 2 2 2 3 2 2 2 2" xfId="27066" xr:uid="{00000000-0005-0000-0000-000018A80000}"/>
    <cellStyle name="Normal 4 5 2 2 2 3 2 2 2 2 2" xfId="53978" xr:uid="{00000000-0005-0000-0000-000019A80000}"/>
    <cellStyle name="Normal 4 5 2 2 2 3 2 2 2 3" xfId="40544" xr:uid="{00000000-0005-0000-0000-00001AA80000}"/>
    <cellStyle name="Normal 4 5 2 2 2 3 2 2 3" xfId="9154" xr:uid="{00000000-0005-0000-0000-00001BA80000}"/>
    <cellStyle name="Normal 4 5 2 2 2 3 2 2 3 2" xfId="22588" xr:uid="{00000000-0005-0000-0000-00001CA80000}"/>
    <cellStyle name="Normal 4 5 2 2 2 3 2 2 3 2 2" xfId="49500" xr:uid="{00000000-0005-0000-0000-00001DA80000}"/>
    <cellStyle name="Normal 4 5 2 2 2 3 2 2 3 3" xfId="36066" xr:uid="{00000000-0005-0000-0000-00001EA80000}"/>
    <cellStyle name="Normal 4 5 2 2 2 3 2 2 4" xfId="18109" xr:uid="{00000000-0005-0000-0000-00001FA80000}"/>
    <cellStyle name="Normal 4 5 2 2 2 3 2 2 4 2" xfId="45021" xr:uid="{00000000-0005-0000-0000-000020A80000}"/>
    <cellStyle name="Normal 4 5 2 2 2 3 2 2 5" xfId="31587" xr:uid="{00000000-0005-0000-0000-000021A80000}"/>
    <cellStyle name="Normal 4 5 2 2 2 3 2 3" xfId="11395" xr:uid="{00000000-0005-0000-0000-000022A80000}"/>
    <cellStyle name="Normal 4 5 2 2 2 3 2 3 2" xfId="24829" xr:uid="{00000000-0005-0000-0000-000023A80000}"/>
    <cellStyle name="Normal 4 5 2 2 2 3 2 3 2 2" xfId="51741" xr:uid="{00000000-0005-0000-0000-000024A80000}"/>
    <cellStyle name="Normal 4 5 2 2 2 3 2 3 3" xfId="38307" xr:uid="{00000000-0005-0000-0000-000025A80000}"/>
    <cellStyle name="Normal 4 5 2 2 2 3 2 4" xfId="6917" xr:uid="{00000000-0005-0000-0000-000026A80000}"/>
    <cellStyle name="Normal 4 5 2 2 2 3 2 4 2" xfId="20351" xr:uid="{00000000-0005-0000-0000-000027A80000}"/>
    <cellStyle name="Normal 4 5 2 2 2 3 2 4 2 2" xfId="47263" xr:uid="{00000000-0005-0000-0000-000028A80000}"/>
    <cellStyle name="Normal 4 5 2 2 2 3 2 4 3" xfId="33829" xr:uid="{00000000-0005-0000-0000-000029A80000}"/>
    <cellStyle name="Normal 4 5 2 2 2 3 2 5" xfId="15872" xr:uid="{00000000-0005-0000-0000-00002AA80000}"/>
    <cellStyle name="Normal 4 5 2 2 2 3 2 5 2" xfId="42784" xr:uid="{00000000-0005-0000-0000-00002BA80000}"/>
    <cellStyle name="Normal 4 5 2 2 2 3 2 6" xfId="29350" xr:uid="{00000000-0005-0000-0000-00002CA80000}"/>
    <cellStyle name="Normal 4 5 2 2 2 3 3" xfId="3557" xr:uid="{00000000-0005-0000-0000-00002DA80000}"/>
    <cellStyle name="Normal 4 5 2 2 2 3 3 2" xfId="12514" xr:uid="{00000000-0005-0000-0000-00002EA80000}"/>
    <cellStyle name="Normal 4 5 2 2 2 3 3 2 2" xfId="25948" xr:uid="{00000000-0005-0000-0000-00002FA80000}"/>
    <cellStyle name="Normal 4 5 2 2 2 3 3 2 2 2" xfId="52860" xr:uid="{00000000-0005-0000-0000-000030A80000}"/>
    <cellStyle name="Normal 4 5 2 2 2 3 3 2 3" xfId="39426" xr:uid="{00000000-0005-0000-0000-000031A80000}"/>
    <cellStyle name="Normal 4 5 2 2 2 3 3 3" xfId="8036" xr:uid="{00000000-0005-0000-0000-000032A80000}"/>
    <cellStyle name="Normal 4 5 2 2 2 3 3 3 2" xfId="21470" xr:uid="{00000000-0005-0000-0000-000033A80000}"/>
    <cellStyle name="Normal 4 5 2 2 2 3 3 3 2 2" xfId="48382" xr:uid="{00000000-0005-0000-0000-000034A80000}"/>
    <cellStyle name="Normal 4 5 2 2 2 3 3 3 3" xfId="34948" xr:uid="{00000000-0005-0000-0000-000035A80000}"/>
    <cellStyle name="Normal 4 5 2 2 2 3 3 4" xfId="16991" xr:uid="{00000000-0005-0000-0000-000036A80000}"/>
    <cellStyle name="Normal 4 5 2 2 2 3 3 4 2" xfId="43903" xr:uid="{00000000-0005-0000-0000-000037A80000}"/>
    <cellStyle name="Normal 4 5 2 2 2 3 3 5" xfId="30469" xr:uid="{00000000-0005-0000-0000-000038A80000}"/>
    <cellStyle name="Normal 4 5 2 2 2 3 4" xfId="10277" xr:uid="{00000000-0005-0000-0000-000039A80000}"/>
    <cellStyle name="Normal 4 5 2 2 2 3 4 2" xfId="23711" xr:uid="{00000000-0005-0000-0000-00003AA80000}"/>
    <cellStyle name="Normal 4 5 2 2 2 3 4 2 2" xfId="50623" xr:uid="{00000000-0005-0000-0000-00003BA80000}"/>
    <cellStyle name="Normal 4 5 2 2 2 3 4 3" xfId="37189" xr:uid="{00000000-0005-0000-0000-00003CA80000}"/>
    <cellStyle name="Normal 4 5 2 2 2 3 5" xfId="5799" xr:uid="{00000000-0005-0000-0000-00003DA80000}"/>
    <cellStyle name="Normal 4 5 2 2 2 3 5 2" xfId="19233" xr:uid="{00000000-0005-0000-0000-00003EA80000}"/>
    <cellStyle name="Normal 4 5 2 2 2 3 5 2 2" xfId="46145" xr:uid="{00000000-0005-0000-0000-00003FA80000}"/>
    <cellStyle name="Normal 4 5 2 2 2 3 5 3" xfId="32711" xr:uid="{00000000-0005-0000-0000-000040A80000}"/>
    <cellStyle name="Normal 4 5 2 2 2 3 6" xfId="14754" xr:uid="{00000000-0005-0000-0000-000041A80000}"/>
    <cellStyle name="Normal 4 5 2 2 2 3 6 2" xfId="41666" xr:uid="{00000000-0005-0000-0000-000042A80000}"/>
    <cellStyle name="Normal 4 5 2 2 2 3 7" xfId="28232" xr:uid="{00000000-0005-0000-0000-000043A80000}"/>
    <cellStyle name="Normal 4 5 2 2 2 4" xfId="1543" xr:uid="{00000000-0005-0000-0000-000044A80000}"/>
    <cellStyle name="Normal 4 5 2 2 2 4 2" xfId="2661" xr:uid="{00000000-0005-0000-0000-000045A80000}"/>
    <cellStyle name="Normal 4 5 2 2 2 4 2 2" xfId="4898" xr:uid="{00000000-0005-0000-0000-000046A80000}"/>
    <cellStyle name="Normal 4 5 2 2 2 4 2 2 2" xfId="13855" xr:uid="{00000000-0005-0000-0000-000047A80000}"/>
    <cellStyle name="Normal 4 5 2 2 2 4 2 2 2 2" xfId="27289" xr:uid="{00000000-0005-0000-0000-000048A80000}"/>
    <cellStyle name="Normal 4 5 2 2 2 4 2 2 2 2 2" xfId="54201" xr:uid="{00000000-0005-0000-0000-000049A80000}"/>
    <cellStyle name="Normal 4 5 2 2 2 4 2 2 2 3" xfId="40767" xr:uid="{00000000-0005-0000-0000-00004AA80000}"/>
    <cellStyle name="Normal 4 5 2 2 2 4 2 2 3" xfId="9377" xr:uid="{00000000-0005-0000-0000-00004BA80000}"/>
    <cellStyle name="Normal 4 5 2 2 2 4 2 2 3 2" xfId="22811" xr:uid="{00000000-0005-0000-0000-00004CA80000}"/>
    <cellStyle name="Normal 4 5 2 2 2 4 2 2 3 2 2" xfId="49723" xr:uid="{00000000-0005-0000-0000-00004DA80000}"/>
    <cellStyle name="Normal 4 5 2 2 2 4 2 2 3 3" xfId="36289" xr:uid="{00000000-0005-0000-0000-00004EA80000}"/>
    <cellStyle name="Normal 4 5 2 2 2 4 2 2 4" xfId="18332" xr:uid="{00000000-0005-0000-0000-00004FA80000}"/>
    <cellStyle name="Normal 4 5 2 2 2 4 2 2 4 2" xfId="45244" xr:uid="{00000000-0005-0000-0000-000050A80000}"/>
    <cellStyle name="Normal 4 5 2 2 2 4 2 2 5" xfId="31810" xr:uid="{00000000-0005-0000-0000-000051A80000}"/>
    <cellStyle name="Normal 4 5 2 2 2 4 2 3" xfId="11618" xr:uid="{00000000-0005-0000-0000-000052A80000}"/>
    <cellStyle name="Normal 4 5 2 2 2 4 2 3 2" xfId="25052" xr:uid="{00000000-0005-0000-0000-000053A80000}"/>
    <cellStyle name="Normal 4 5 2 2 2 4 2 3 2 2" xfId="51964" xr:uid="{00000000-0005-0000-0000-000054A80000}"/>
    <cellStyle name="Normal 4 5 2 2 2 4 2 3 3" xfId="38530" xr:uid="{00000000-0005-0000-0000-000055A80000}"/>
    <cellStyle name="Normal 4 5 2 2 2 4 2 4" xfId="7140" xr:uid="{00000000-0005-0000-0000-000056A80000}"/>
    <cellStyle name="Normal 4 5 2 2 2 4 2 4 2" xfId="20574" xr:uid="{00000000-0005-0000-0000-000057A80000}"/>
    <cellStyle name="Normal 4 5 2 2 2 4 2 4 2 2" xfId="47486" xr:uid="{00000000-0005-0000-0000-000058A80000}"/>
    <cellStyle name="Normal 4 5 2 2 2 4 2 4 3" xfId="34052" xr:uid="{00000000-0005-0000-0000-000059A80000}"/>
    <cellStyle name="Normal 4 5 2 2 2 4 2 5" xfId="16095" xr:uid="{00000000-0005-0000-0000-00005AA80000}"/>
    <cellStyle name="Normal 4 5 2 2 2 4 2 5 2" xfId="43007" xr:uid="{00000000-0005-0000-0000-00005BA80000}"/>
    <cellStyle name="Normal 4 5 2 2 2 4 2 6" xfId="29573" xr:uid="{00000000-0005-0000-0000-00005CA80000}"/>
    <cellStyle name="Normal 4 5 2 2 2 4 3" xfId="3780" xr:uid="{00000000-0005-0000-0000-00005DA80000}"/>
    <cellStyle name="Normal 4 5 2 2 2 4 3 2" xfId="12737" xr:uid="{00000000-0005-0000-0000-00005EA80000}"/>
    <cellStyle name="Normal 4 5 2 2 2 4 3 2 2" xfId="26171" xr:uid="{00000000-0005-0000-0000-00005FA80000}"/>
    <cellStyle name="Normal 4 5 2 2 2 4 3 2 2 2" xfId="53083" xr:uid="{00000000-0005-0000-0000-000060A80000}"/>
    <cellStyle name="Normal 4 5 2 2 2 4 3 2 3" xfId="39649" xr:uid="{00000000-0005-0000-0000-000061A80000}"/>
    <cellStyle name="Normal 4 5 2 2 2 4 3 3" xfId="8259" xr:uid="{00000000-0005-0000-0000-000062A80000}"/>
    <cellStyle name="Normal 4 5 2 2 2 4 3 3 2" xfId="21693" xr:uid="{00000000-0005-0000-0000-000063A80000}"/>
    <cellStyle name="Normal 4 5 2 2 2 4 3 3 2 2" xfId="48605" xr:uid="{00000000-0005-0000-0000-000064A80000}"/>
    <cellStyle name="Normal 4 5 2 2 2 4 3 3 3" xfId="35171" xr:uid="{00000000-0005-0000-0000-000065A80000}"/>
    <cellStyle name="Normal 4 5 2 2 2 4 3 4" xfId="17214" xr:uid="{00000000-0005-0000-0000-000066A80000}"/>
    <cellStyle name="Normal 4 5 2 2 2 4 3 4 2" xfId="44126" xr:uid="{00000000-0005-0000-0000-000067A80000}"/>
    <cellStyle name="Normal 4 5 2 2 2 4 3 5" xfId="30692" xr:uid="{00000000-0005-0000-0000-000068A80000}"/>
    <cellStyle name="Normal 4 5 2 2 2 4 4" xfId="10500" xr:uid="{00000000-0005-0000-0000-000069A80000}"/>
    <cellStyle name="Normal 4 5 2 2 2 4 4 2" xfId="23934" xr:uid="{00000000-0005-0000-0000-00006AA80000}"/>
    <cellStyle name="Normal 4 5 2 2 2 4 4 2 2" xfId="50846" xr:uid="{00000000-0005-0000-0000-00006BA80000}"/>
    <cellStyle name="Normal 4 5 2 2 2 4 4 3" xfId="37412" xr:uid="{00000000-0005-0000-0000-00006CA80000}"/>
    <cellStyle name="Normal 4 5 2 2 2 4 5" xfId="6022" xr:uid="{00000000-0005-0000-0000-00006DA80000}"/>
    <cellStyle name="Normal 4 5 2 2 2 4 5 2" xfId="19456" xr:uid="{00000000-0005-0000-0000-00006EA80000}"/>
    <cellStyle name="Normal 4 5 2 2 2 4 5 2 2" xfId="46368" xr:uid="{00000000-0005-0000-0000-00006FA80000}"/>
    <cellStyle name="Normal 4 5 2 2 2 4 5 3" xfId="32934" xr:uid="{00000000-0005-0000-0000-000070A80000}"/>
    <cellStyle name="Normal 4 5 2 2 2 4 6" xfId="14977" xr:uid="{00000000-0005-0000-0000-000071A80000}"/>
    <cellStyle name="Normal 4 5 2 2 2 4 6 2" xfId="41889" xr:uid="{00000000-0005-0000-0000-000072A80000}"/>
    <cellStyle name="Normal 4 5 2 2 2 4 7" xfId="28455" xr:uid="{00000000-0005-0000-0000-000073A80000}"/>
    <cellStyle name="Normal 4 5 2 2 2 5" xfId="1991" xr:uid="{00000000-0005-0000-0000-000074A80000}"/>
    <cellStyle name="Normal 4 5 2 2 2 5 2" xfId="4228" xr:uid="{00000000-0005-0000-0000-000075A80000}"/>
    <cellStyle name="Normal 4 5 2 2 2 5 2 2" xfId="13185" xr:uid="{00000000-0005-0000-0000-000076A80000}"/>
    <cellStyle name="Normal 4 5 2 2 2 5 2 2 2" xfId="26619" xr:uid="{00000000-0005-0000-0000-000077A80000}"/>
    <cellStyle name="Normal 4 5 2 2 2 5 2 2 2 2" xfId="53531" xr:uid="{00000000-0005-0000-0000-000078A80000}"/>
    <cellStyle name="Normal 4 5 2 2 2 5 2 2 3" xfId="40097" xr:uid="{00000000-0005-0000-0000-000079A80000}"/>
    <cellStyle name="Normal 4 5 2 2 2 5 2 3" xfId="8707" xr:uid="{00000000-0005-0000-0000-00007AA80000}"/>
    <cellStyle name="Normal 4 5 2 2 2 5 2 3 2" xfId="22141" xr:uid="{00000000-0005-0000-0000-00007BA80000}"/>
    <cellStyle name="Normal 4 5 2 2 2 5 2 3 2 2" xfId="49053" xr:uid="{00000000-0005-0000-0000-00007CA80000}"/>
    <cellStyle name="Normal 4 5 2 2 2 5 2 3 3" xfId="35619" xr:uid="{00000000-0005-0000-0000-00007DA80000}"/>
    <cellStyle name="Normal 4 5 2 2 2 5 2 4" xfId="17662" xr:uid="{00000000-0005-0000-0000-00007EA80000}"/>
    <cellStyle name="Normal 4 5 2 2 2 5 2 4 2" xfId="44574" xr:uid="{00000000-0005-0000-0000-00007FA80000}"/>
    <cellStyle name="Normal 4 5 2 2 2 5 2 5" xfId="31140" xr:uid="{00000000-0005-0000-0000-000080A80000}"/>
    <cellStyle name="Normal 4 5 2 2 2 5 3" xfId="10948" xr:uid="{00000000-0005-0000-0000-000081A80000}"/>
    <cellStyle name="Normal 4 5 2 2 2 5 3 2" xfId="24382" xr:uid="{00000000-0005-0000-0000-000082A80000}"/>
    <cellStyle name="Normal 4 5 2 2 2 5 3 2 2" xfId="51294" xr:uid="{00000000-0005-0000-0000-000083A80000}"/>
    <cellStyle name="Normal 4 5 2 2 2 5 3 3" xfId="37860" xr:uid="{00000000-0005-0000-0000-000084A80000}"/>
    <cellStyle name="Normal 4 5 2 2 2 5 4" xfId="6470" xr:uid="{00000000-0005-0000-0000-000085A80000}"/>
    <cellStyle name="Normal 4 5 2 2 2 5 4 2" xfId="19904" xr:uid="{00000000-0005-0000-0000-000086A80000}"/>
    <cellStyle name="Normal 4 5 2 2 2 5 4 2 2" xfId="46816" xr:uid="{00000000-0005-0000-0000-000087A80000}"/>
    <cellStyle name="Normal 4 5 2 2 2 5 4 3" xfId="33382" xr:uid="{00000000-0005-0000-0000-000088A80000}"/>
    <cellStyle name="Normal 4 5 2 2 2 5 5" xfId="15425" xr:uid="{00000000-0005-0000-0000-000089A80000}"/>
    <cellStyle name="Normal 4 5 2 2 2 5 5 2" xfId="42337" xr:uid="{00000000-0005-0000-0000-00008AA80000}"/>
    <cellStyle name="Normal 4 5 2 2 2 5 6" xfId="28903" xr:uid="{00000000-0005-0000-0000-00008BA80000}"/>
    <cellStyle name="Normal 4 5 2 2 2 6" xfId="3110" xr:uid="{00000000-0005-0000-0000-00008CA80000}"/>
    <cellStyle name="Normal 4 5 2 2 2 6 2" xfId="12067" xr:uid="{00000000-0005-0000-0000-00008DA80000}"/>
    <cellStyle name="Normal 4 5 2 2 2 6 2 2" xfId="25501" xr:uid="{00000000-0005-0000-0000-00008EA80000}"/>
    <cellStyle name="Normal 4 5 2 2 2 6 2 2 2" xfId="52413" xr:uid="{00000000-0005-0000-0000-00008FA80000}"/>
    <cellStyle name="Normal 4 5 2 2 2 6 2 3" xfId="38979" xr:uid="{00000000-0005-0000-0000-000090A80000}"/>
    <cellStyle name="Normal 4 5 2 2 2 6 3" xfId="7589" xr:uid="{00000000-0005-0000-0000-000091A80000}"/>
    <cellStyle name="Normal 4 5 2 2 2 6 3 2" xfId="21023" xr:uid="{00000000-0005-0000-0000-000092A80000}"/>
    <cellStyle name="Normal 4 5 2 2 2 6 3 2 2" xfId="47935" xr:uid="{00000000-0005-0000-0000-000093A80000}"/>
    <cellStyle name="Normal 4 5 2 2 2 6 3 3" xfId="34501" xr:uid="{00000000-0005-0000-0000-000094A80000}"/>
    <cellStyle name="Normal 4 5 2 2 2 6 4" xfId="16544" xr:uid="{00000000-0005-0000-0000-000095A80000}"/>
    <cellStyle name="Normal 4 5 2 2 2 6 4 2" xfId="43456" xr:uid="{00000000-0005-0000-0000-000096A80000}"/>
    <cellStyle name="Normal 4 5 2 2 2 6 5" xfId="30022" xr:uid="{00000000-0005-0000-0000-000097A80000}"/>
    <cellStyle name="Normal 4 5 2 2 2 7" xfId="9830" xr:uid="{00000000-0005-0000-0000-000098A80000}"/>
    <cellStyle name="Normal 4 5 2 2 2 7 2" xfId="23264" xr:uid="{00000000-0005-0000-0000-000099A80000}"/>
    <cellStyle name="Normal 4 5 2 2 2 7 2 2" xfId="50176" xr:uid="{00000000-0005-0000-0000-00009AA80000}"/>
    <cellStyle name="Normal 4 5 2 2 2 7 3" xfId="36742" xr:uid="{00000000-0005-0000-0000-00009BA80000}"/>
    <cellStyle name="Normal 4 5 2 2 2 8" xfId="5352" xr:uid="{00000000-0005-0000-0000-00009CA80000}"/>
    <cellStyle name="Normal 4 5 2 2 2 8 2" xfId="18786" xr:uid="{00000000-0005-0000-0000-00009DA80000}"/>
    <cellStyle name="Normal 4 5 2 2 2 8 2 2" xfId="45698" xr:uid="{00000000-0005-0000-0000-00009EA80000}"/>
    <cellStyle name="Normal 4 5 2 2 2 8 3" xfId="32264" xr:uid="{00000000-0005-0000-0000-00009FA80000}"/>
    <cellStyle name="Normal 4 5 2 2 2 9" xfId="14307" xr:uid="{00000000-0005-0000-0000-0000A0A80000}"/>
    <cellStyle name="Normal 4 5 2 2 2 9 2" xfId="41219" xr:uid="{00000000-0005-0000-0000-0000A1A80000}"/>
    <cellStyle name="Normal 4 5 2 2 3" xfId="755" xr:uid="{00000000-0005-0000-0000-0000A2A80000}"/>
    <cellStyle name="Normal 4 5 2 2 3 10" xfId="27713" xr:uid="{00000000-0005-0000-0000-0000A3A80000}"/>
    <cellStyle name="Normal 4 5 2 2 3 2" xfId="1023" xr:uid="{00000000-0005-0000-0000-0000A4A80000}"/>
    <cellStyle name="Normal 4 5 2 2 3 2 2" xfId="1694" xr:uid="{00000000-0005-0000-0000-0000A5A80000}"/>
    <cellStyle name="Normal 4 5 2 2 3 2 2 2" xfId="2812" xr:uid="{00000000-0005-0000-0000-0000A6A80000}"/>
    <cellStyle name="Normal 4 5 2 2 3 2 2 2 2" xfId="5049" xr:uid="{00000000-0005-0000-0000-0000A7A80000}"/>
    <cellStyle name="Normal 4 5 2 2 3 2 2 2 2 2" xfId="14006" xr:uid="{00000000-0005-0000-0000-0000A8A80000}"/>
    <cellStyle name="Normal 4 5 2 2 3 2 2 2 2 2 2" xfId="27440" xr:uid="{00000000-0005-0000-0000-0000A9A80000}"/>
    <cellStyle name="Normal 4 5 2 2 3 2 2 2 2 2 2 2" xfId="54352" xr:uid="{00000000-0005-0000-0000-0000AAA80000}"/>
    <cellStyle name="Normal 4 5 2 2 3 2 2 2 2 2 3" xfId="40918" xr:uid="{00000000-0005-0000-0000-0000ABA80000}"/>
    <cellStyle name="Normal 4 5 2 2 3 2 2 2 2 3" xfId="9528" xr:uid="{00000000-0005-0000-0000-0000ACA80000}"/>
    <cellStyle name="Normal 4 5 2 2 3 2 2 2 2 3 2" xfId="22962" xr:uid="{00000000-0005-0000-0000-0000ADA80000}"/>
    <cellStyle name="Normal 4 5 2 2 3 2 2 2 2 3 2 2" xfId="49874" xr:uid="{00000000-0005-0000-0000-0000AEA80000}"/>
    <cellStyle name="Normal 4 5 2 2 3 2 2 2 2 3 3" xfId="36440" xr:uid="{00000000-0005-0000-0000-0000AFA80000}"/>
    <cellStyle name="Normal 4 5 2 2 3 2 2 2 2 4" xfId="18483" xr:uid="{00000000-0005-0000-0000-0000B0A80000}"/>
    <cellStyle name="Normal 4 5 2 2 3 2 2 2 2 4 2" xfId="45395" xr:uid="{00000000-0005-0000-0000-0000B1A80000}"/>
    <cellStyle name="Normal 4 5 2 2 3 2 2 2 2 5" xfId="31961" xr:uid="{00000000-0005-0000-0000-0000B2A80000}"/>
    <cellStyle name="Normal 4 5 2 2 3 2 2 2 3" xfId="11769" xr:uid="{00000000-0005-0000-0000-0000B3A80000}"/>
    <cellStyle name="Normal 4 5 2 2 3 2 2 2 3 2" xfId="25203" xr:uid="{00000000-0005-0000-0000-0000B4A80000}"/>
    <cellStyle name="Normal 4 5 2 2 3 2 2 2 3 2 2" xfId="52115" xr:uid="{00000000-0005-0000-0000-0000B5A80000}"/>
    <cellStyle name="Normal 4 5 2 2 3 2 2 2 3 3" xfId="38681" xr:uid="{00000000-0005-0000-0000-0000B6A80000}"/>
    <cellStyle name="Normal 4 5 2 2 3 2 2 2 4" xfId="7291" xr:uid="{00000000-0005-0000-0000-0000B7A80000}"/>
    <cellStyle name="Normal 4 5 2 2 3 2 2 2 4 2" xfId="20725" xr:uid="{00000000-0005-0000-0000-0000B8A80000}"/>
    <cellStyle name="Normal 4 5 2 2 3 2 2 2 4 2 2" xfId="47637" xr:uid="{00000000-0005-0000-0000-0000B9A80000}"/>
    <cellStyle name="Normal 4 5 2 2 3 2 2 2 4 3" xfId="34203" xr:uid="{00000000-0005-0000-0000-0000BAA80000}"/>
    <cellStyle name="Normal 4 5 2 2 3 2 2 2 5" xfId="16246" xr:uid="{00000000-0005-0000-0000-0000BBA80000}"/>
    <cellStyle name="Normal 4 5 2 2 3 2 2 2 5 2" xfId="43158" xr:uid="{00000000-0005-0000-0000-0000BCA80000}"/>
    <cellStyle name="Normal 4 5 2 2 3 2 2 2 6" xfId="29724" xr:uid="{00000000-0005-0000-0000-0000BDA80000}"/>
    <cellStyle name="Normal 4 5 2 2 3 2 2 3" xfId="3931" xr:uid="{00000000-0005-0000-0000-0000BEA80000}"/>
    <cellStyle name="Normal 4 5 2 2 3 2 2 3 2" xfId="12888" xr:uid="{00000000-0005-0000-0000-0000BFA80000}"/>
    <cellStyle name="Normal 4 5 2 2 3 2 2 3 2 2" xfId="26322" xr:uid="{00000000-0005-0000-0000-0000C0A80000}"/>
    <cellStyle name="Normal 4 5 2 2 3 2 2 3 2 2 2" xfId="53234" xr:uid="{00000000-0005-0000-0000-0000C1A80000}"/>
    <cellStyle name="Normal 4 5 2 2 3 2 2 3 2 3" xfId="39800" xr:uid="{00000000-0005-0000-0000-0000C2A80000}"/>
    <cellStyle name="Normal 4 5 2 2 3 2 2 3 3" xfId="8410" xr:uid="{00000000-0005-0000-0000-0000C3A80000}"/>
    <cellStyle name="Normal 4 5 2 2 3 2 2 3 3 2" xfId="21844" xr:uid="{00000000-0005-0000-0000-0000C4A80000}"/>
    <cellStyle name="Normal 4 5 2 2 3 2 2 3 3 2 2" xfId="48756" xr:uid="{00000000-0005-0000-0000-0000C5A80000}"/>
    <cellStyle name="Normal 4 5 2 2 3 2 2 3 3 3" xfId="35322" xr:uid="{00000000-0005-0000-0000-0000C6A80000}"/>
    <cellStyle name="Normal 4 5 2 2 3 2 2 3 4" xfId="17365" xr:uid="{00000000-0005-0000-0000-0000C7A80000}"/>
    <cellStyle name="Normal 4 5 2 2 3 2 2 3 4 2" xfId="44277" xr:uid="{00000000-0005-0000-0000-0000C8A80000}"/>
    <cellStyle name="Normal 4 5 2 2 3 2 2 3 5" xfId="30843" xr:uid="{00000000-0005-0000-0000-0000C9A80000}"/>
    <cellStyle name="Normal 4 5 2 2 3 2 2 4" xfId="10651" xr:uid="{00000000-0005-0000-0000-0000CAA80000}"/>
    <cellStyle name="Normal 4 5 2 2 3 2 2 4 2" xfId="24085" xr:uid="{00000000-0005-0000-0000-0000CBA80000}"/>
    <cellStyle name="Normal 4 5 2 2 3 2 2 4 2 2" xfId="50997" xr:uid="{00000000-0005-0000-0000-0000CCA80000}"/>
    <cellStyle name="Normal 4 5 2 2 3 2 2 4 3" xfId="37563" xr:uid="{00000000-0005-0000-0000-0000CDA80000}"/>
    <cellStyle name="Normal 4 5 2 2 3 2 2 5" xfId="6173" xr:uid="{00000000-0005-0000-0000-0000CEA80000}"/>
    <cellStyle name="Normal 4 5 2 2 3 2 2 5 2" xfId="19607" xr:uid="{00000000-0005-0000-0000-0000CFA80000}"/>
    <cellStyle name="Normal 4 5 2 2 3 2 2 5 2 2" xfId="46519" xr:uid="{00000000-0005-0000-0000-0000D0A80000}"/>
    <cellStyle name="Normal 4 5 2 2 3 2 2 5 3" xfId="33085" xr:uid="{00000000-0005-0000-0000-0000D1A80000}"/>
    <cellStyle name="Normal 4 5 2 2 3 2 2 6" xfId="15128" xr:uid="{00000000-0005-0000-0000-0000D2A80000}"/>
    <cellStyle name="Normal 4 5 2 2 3 2 2 6 2" xfId="42040" xr:uid="{00000000-0005-0000-0000-0000D3A80000}"/>
    <cellStyle name="Normal 4 5 2 2 3 2 2 7" xfId="28606" xr:uid="{00000000-0005-0000-0000-0000D4A80000}"/>
    <cellStyle name="Normal 4 5 2 2 3 2 3" xfId="2142" xr:uid="{00000000-0005-0000-0000-0000D5A80000}"/>
    <cellStyle name="Normal 4 5 2 2 3 2 3 2" xfId="4379" xr:uid="{00000000-0005-0000-0000-0000D6A80000}"/>
    <cellStyle name="Normal 4 5 2 2 3 2 3 2 2" xfId="13336" xr:uid="{00000000-0005-0000-0000-0000D7A80000}"/>
    <cellStyle name="Normal 4 5 2 2 3 2 3 2 2 2" xfId="26770" xr:uid="{00000000-0005-0000-0000-0000D8A80000}"/>
    <cellStyle name="Normal 4 5 2 2 3 2 3 2 2 2 2" xfId="53682" xr:uid="{00000000-0005-0000-0000-0000D9A80000}"/>
    <cellStyle name="Normal 4 5 2 2 3 2 3 2 2 3" xfId="40248" xr:uid="{00000000-0005-0000-0000-0000DAA80000}"/>
    <cellStyle name="Normal 4 5 2 2 3 2 3 2 3" xfId="8858" xr:uid="{00000000-0005-0000-0000-0000DBA80000}"/>
    <cellStyle name="Normal 4 5 2 2 3 2 3 2 3 2" xfId="22292" xr:uid="{00000000-0005-0000-0000-0000DCA80000}"/>
    <cellStyle name="Normal 4 5 2 2 3 2 3 2 3 2 2" xfId="49204" xr:uid="{00000000-0005-0000-0000-0000DDA80000}"/>
    <cellStyle name="Normal 4 5 2 2 3 2 3 2 3 3" xfId="35770" xr:uid="{00000000-0005-0000-0000-0000DEA80000}"/>
    <cellStyle name="Normal 4 5 2 2 3 2 3 2 4" xfId="17813" xr:uid="{00000000-0005-0000-0000-0000DFA80000}"/>
    <cellStyle name="Normal 4 5 2 2 3 2 3 2 4 2" xfId="44725" xr:uid="{00000000-0005-0000-0000-0000E0A80000}"/>
    <cellStyle name="Normal 4 5 2 2 3 2 3 2 5" xfId="31291" xr:uid="{00000000-0005-0000-0000-0000E1A80000}"/>
    <cellStyle name="Normal 4 5 2 2 3 2 3 3" xfId="11099" xr:uid="{00000000-0005-0000-0000-0000E2A80000}"/>
    <cellStyle name="Normal 4 5 2 2 3 2 3 3 2" xfId="24533" xr:uid="{00000000-0005-0000-0000-0000E3A80000}"/>
    <cellStyle name="Normal 4 5 2 2 3 2 3 3 2 2" xfId="51445" xr:uid="{00000000-0005-0000-0000-0000E4A80000}"/>
    <cellStyle name="Normal 4 5 2 2 3 2 3 3 3" xfId="38011" xr:uid="{00000000-0005-0000-0000-0000E5A80000}"/>
    <cellStyle name="Normal 4 5 2 2 3 2 3 4" xfId="6621" xr:uid="{00000000-0005-0000-0000-0000E6A80000}"/>
    <cellStyle name="Normal 4 5 2 2 3 2 3 4 2" xfId="20055" xr:uid="{00000000-0005-0000-0000-0000E7A80000}"/>
    <cellStyle name="Normal 4 5 2 2 3 2 3 4 2 2" xfId="46967" xr:uid="{00000000-0005-0000-0000-0000E8A80000}"/>
    <cellStyle name="Normal 4 5 2 2 3 2 3 4 3" xfId="33533" xr:uid="{00000000-0005-0000-0000-0000E9A80000}"/>
    <cellStyle name="Normal 4 5 2 2 3 2 3 5" xfId="15576" xr:uid="{00000000-0005-0000-0000-0000EAA80000}"/>
    <cellStyle name="Normal 4 5 2 2 3 2 3 5 2" xfId="42488" xr:uid="{00000000-0005-0000-0000-0000EBA80000}"/>
    <cellStyle name="Normal 4 5 2 2 3 2 3 6" xfId="29054" xr:uid="{00000000-0005-0000-0000-0000ECA80000}"/>
    <cellStyle name="Normal 4 5 2 2 3 2 4" xfId="3261" xr:uid="{00000000-0005-0000-0000-0000EDA80000}"/>
    <cellStyle name="Normal 4 5 2 2 3 2 4 2" xfId="12218" xr:uid="{00000000-0005-0000-0000-0000EEA80000}"/>
    <cellStyle name="Normal 4 5 2 2 3 2 4 2 2" xfId="25652" xr:uid="{00000000-0005-0000-0000-0000EFA80000}"/>
    <cellStyle name="Normal 4 5 2 2 3 2 4 2 2 2" xfId="52564" xr:uid="{00000000-0005-0000-0000-0000F0A80000}"/>
    <cellStyle name="Normal 4 5 2 2 3 2 4 2 3" xfId="39130" xr:uid="{00000000-0005-0000-0000-0000F1A80000}"/>
    <cellStyle name="Normal 4 5 2 2 3 2 4 3" xfId="7740" xr:uid="{00000000-0005-0000-0000-0000F2A80000}"/>
    <cellStyle name="Normal 4 5 2 2 3 2 4 3 2" xfId="21174" xr:uid="{00000000-0005-0000-0000-0000F3A80000}"/>
    <cellStyle name="Normal 4 5 2 2 3 2 4 3 2 2" xfId="48086" xr:uid="{00000000-0005-0000-0000-0000F4A80000}"/>
    <cellStyle name="Normal 4 5 2 2 3 2 4 3 3" xfId="34652" xr:uid="{00000000-0005-0000-0000-0000F5A80000}"/>
    <cellStyle name="Normal 4 5 2 2 3 2 4 4" xfId="16695" xr:uid="{00000000-0005-0000-0000-0000F6A80000}"/>
    <cellStyle name="Normal 4 5 2 2 3 2 4 4 2" xfId="43607" xr:uid="{00000000-0005-0000-0000-0000F7A80000}"/>
    <cellStyle name="Normal 4 5 2 2 3 2 4 5" xfId="30173" xr:uid="{00000000-0005-0000-0000-0000F8A80000}"/>
    <cellStyle name="Normal 4 5 2 2 3 2 5" xfId="9981" xr:uid="{00000000-0005-0000-0000-0000F9A80000}"/>
    <cellStyle name="Normal 4 5 2 2 3 2 5 2" xfId="23415" xr:uid="{00000000-0005-0000-0000-0000FAA80000}"/>
    <cellStyle name="Normal 4 5 2 2 3 2 5 2 2" xfId="50327" xr:uid="{00000000-0005-0000-0000-0000FBA80000}"/>
    <cellStyle name="Normal 4 5 2 2 3 2 5 3" xfId="36893" xr:uid="{00000000-0005-0000-0000-0000FCA80000}"/>
    <cellStyle name="Normal 4 5 2 2 3 2 6" xfId="5503" xr:uid="{00000000-0005-0000-0000-0000FDA80000}"/>
    <cellStyle name="Normal 4 5 2 2 3 2 6 2" xfId="18937" xr:uid="{00000000-0005-0000-0000-0000FEA80000}"/>
    <cellStyle name="Normal 4 5 2 2 3 2 6 2 2" xfId="45849" xr:uid="{00000000-0005-0000-0000-0000FFA80000}"/>
    <cellStyle name="Normal 4 5 2 2 3 2 6 3" xfId="32415" xr:uid="{00000000-0005-0000-0000-000000A90000}"/>
    <cellStyle name="Normal 4 5 2 2 3 2 7" xfId="14458" xr:uid="{00000000-0005-0000-0000-000001A90000}"/>
    <cellStyle name="Normal 4 5 2 2 3 2 7 2" xfId="41370" xr:uid="{00000000-0005-0000-0000-000002A90000}"/>
    <cellStyle name="Normal 4 5 2 2 3 2 8" xfId="27936" xr:uid="{00000000-0005-0000-0000-000003A90000}"/>
    <cellStyle name="Normal 4 5 2 2 3 3" xfId="1248" xr:uid="{00000000-0005-0000-0000-000004A90000}"/>
    <cellStyle name="Normal 4 5 2 2 3 3 2" xfId="2366" xr:uid="{00000000-0005-0000-0000-000005A90000}"/>
    <cellStyle name="Normal 4 5 2 2 3 3 2 2" xfId="4603" xr:uid="{00000000-0005-0000-0000-000006A90000}"/>
    <cellStyle name="Normal 4 5 2 2 3 3 2 2 2" xfId="13560" xr:uid="{00000000-0005-0000-0000-000007A90000}"/>
    <cellStyle name="Normal 4 5 2 2 3 3 2 2 2 2" xfId="26994" xr:uid="{00000000-0005-0000-0000-000008A90000}"/>
    <cellStyle name="Normal 4 5 2 2 3 3 2 2 2 2 2" xfId="53906" xr:uid="{00000000-0005-0000-0000-000009A90000}"/>
    <cellStyle name="Normal 4 5 2 2 3 3 2 2 2 3" xfId="40472" xr:uid="{00000000-0005-0000-0000-00000AA90000}"/>
    <cellStyle name="Normal 4 5 2 2 3 3 2 2 3" xfId="9082" xr:uid="{00000000-0005-0000-0000-00000BA90000}"/>
    <cellStyle name="Normal 4 5 2 2 3 3 2 2 3 2" xfId="22516" xr:uid="{00000000-0005-0000-0000-00000CA90000}"/>
    <cellStyle name="Normal 4 5 2 2 3 3 2 2 3 2 2" xfId="49428" xr:uid="{00000000-0005-0000-0000-00000DA90000}"/>
    <cellStyle name="Normal 4 5 2 2 3 3 2 2 3 3" xfId="35994" xr:uid="{00000000-0005-0000-0000-00000EA90000}"/>
    <cellStyle name="Normal 4 5 2 2 3 3 2 2 4" xfId="18037" xr:uid="{00000000-0005-0000-0000-00000FA90000}"/>
    <cellStyle name="Normal 4 5 2 2 3 3 2 2 4 2" xfId="44949" xr:uid="{00000000-0005-0000-0000-000010A90000}"/>
    <cellStyle name="Normal 4 5 2 2 3 3 2 2 5" xfId="31515" xr:uid="{00000000-0005-0000-0000-000011A90000}"/>
    <cellStyle name="Normal 4 5 2 2 3 3 2 3" xfId="11323" xr:uid="{00000000-0005-0000-0000-000012A90000}"/>
    <cellStyle name="Normal 4 5 2 2 3 3 2 3 2" xfId="24757" xr:uid="{00000000-0005-0000-0000-000013A90000}"/>
    <cellStyle name="Normal 4 5 2 2 3 3 2 3 2 2" xfId="51669" xr:uid="{00000000-0005-0000-0000-000014A90000}"/>
    <cellStyle name="Normal 4 5 2 2 3 3 2 3 3" xfId="38235" xr:uid="{00000000-0005-0000-0000-000015A90000}"/>
    <cellStyle name="Normal 4 5 2 2 3 3 2 4" xfId="6845" xr:uid="{00000000-0005-0000-0000-000016A90000}"/>
    <cellStyle name="Normal 4 5 2 2 3 3 2 4 2" xfId="20279" xr:uid="{00000000-0005-0000-0000-000017A90000}"/>
    <cellStyle name="Normal 4 5 2 2 3 3 2 4 2 2" xfId="47191" xr:uid="{00000000-0005-0000-0000-000018A90000}"/>
    <cellStyle name="Normal 4 5 2 2 3 3 2 4 3" xfId="33757" xr:uid="{00000000-0005-0000-0000-000019A90000}"/>
    <cellStyle name="Normal 4 5 2 2 3 3 2 5" xfId="15800" xr:uid="{00000000-0005-0000-0000-00001AA90000}"/>
    <cellStyle name="Normal 4 5 2 2 3 3 2 5 2" xfId="42712" xr:uid="{00000000-0005-0000-0000-00001BA90000}"/>
    <cellStyle name="Normal 4 5 2 2 3 3 2 6" xfId="29278" xr:uid="{00000000-0005-0000-0000-00001CA90000}"/>
    <cellStyle name="Normal 4 5 2 2 3 3 3" xfId="3485" xr:uid="{00000000-0005-0000-0000-00001DA90000}"/>
    <cellStyle name="Normal 4 5 2 2 3 3 3 2" xfId="12442" xr:uid="{00000000-0005-0000-0000-00001EA90000}"/>
    <cellStyle name="Normal 4 5 2 2 3 3 3 2 2" xfId="25876" xr:uid="{00000000-0005-0000-0000-00001FA90000}"/>
    <cellStyle name="Normal 4 5 2 2 3 3 3 2 2 2" xfId="52788" xr:uid="{00000000-0005-0000-0000-000020A90000}"/>
    <cellStyle name="Normal 4 5 2 2 3 3 3 2 3" xfId="39354" xr:uid="{00000000-0005-0000-0000-000021A90000}"/>
    <cellStyle name="Normal 4 5 2 2 3 3 3 3" xfId="7964" xr:uid="{00000000-0005-0000-0000-000022A90000}"/>
    <cellStyle name="Normal 4 5 2 2 3 3 3 3 2" xfId="21398" xr:uid="{00000000-0005-0000-0000-000023A90000}"/>
    <cellStyle name="Normal 4 5 2 2 3 3 3 3 2 2" xfId="48310" xr:uid="{00000000-0005-0000-0000-000024A90000}"/>
    <cellStyle name="Normal 4 5 2 2 3 3 3 3 3" xfId="34876" xr:uid="{00000000-0005-0000-0000-000025A90000}"/>
    <cellStyle name="Normal 4 5 2 2 3 3 3 4" xfId="16919" xr:uid="{00000000-0005-0000-0000-000026A90000}"/>
    <cellStyle name="Normal 4 5 2 2 3 3 3 4 2" xfId="43831" xr:uid="{00000000-0005-0000-0000-000027A90000}"/>
    <cellStyle name="Normal 4 5 2 2 3 3 3 5" xfId="30397" xr:uid="{00000000-0005-0000-0000-000028A90000}"/>
    <cellStyle name="Normal 4 5 2 2 3 3 4" xfId="10205" xr:uid="{00000000-0005-0000-0000-000029A90000}"/>
    <cellStyle name="Normal 4 5 2 2 3 3 4 2" xfId="23639" xr:uid="{00000000-0005-0000-0000-00002AA90000}"/>
    <cellStyle name="Normal 4 5 2 2 3 3 4 2 2" xfId="50551" xr:uid="{00000000-0005-0000-0000-00002BA90000}"/>
    <cellStyle name="Normal 4 5 2 2 3 3 4 3" xfId="37117" xr:uid="{00000000-0005-0000-0000-00002CA90000}"/>
    <cellStyle name="Normal 4 5 2 2 3 3 5" xfId="5727" xr:uid="{00000000-0005-0000-0000-00002DA90000}"/>
    <cellStyle name="Normal 4 5 2 2 3 3 5 2" xfId="19161" xr:uid="{00000000-0005-0000-0000-00002EA90000}"/>
    <cellStyle name="Normal 4 5 2 2 3 3 5 2 2" xfId="46073" xr:uid="{00000000-0005-0000-0000-00002FA90000}"/>
    <cellStyle name="Normal 4 5 2 2 3 3 5 3" xfId="32639" xr:uid="{00000000-0005-0000-0000-000030A90000}"/>
    <cellStyle name="Normal 4 5 2 2 3 3 6" xfId="14682" xr:uid="{00000000-0005-0000-0000-000031A90000}"/>
    <cellStyle name="Normal 4 5 2 2 3 3 6 2" xfId="41594" xr:uid="{00000000-0005-0000-0000-000032A90000}"/>
    <cellStyle name="Normal 4 5 2 2 3 3 7" xfId="28160" xr:uid="{00000000-0005-0000-0000-000033A90000}"/>
    <cellStyle name="Normal 4 5 2 2 3 4" xfId="1471" xr:uid="{00000000-0005-0000-0000-000034A90000}"/>
    <cellStyle name="Normal 4 5 2 2 3 4 2" xfId="2589" xr:uid="{00000000-0005-0000-0000-000035A90000}"/>
    <cellStyle name="Normal 4 5 2 2 3 4 2 2" xfId="4826" xr:uid="{00000000-0005-0000-0000-000036A90000}"/>
    <cellStyle name="Normal 4 5 2 2 3 4 2 2 2" xfId="13783" xr:uid="{00000000-0005-0000-0000-000037A90000}"/>
    <cellStyle name="Normal 4 5 2 2 3 4 2 2 2 2" xfId="27217" xr:uid="{00000000-0005-0000-0000-000038A90000}"/>
    <cellStyle name="Normal 4 5 2 2 3 4 2 2 2 2 2" xfId="54129" xr:uid="{00000000-0005-0000-0000-000039A90000}"/>
    <cellStyle name="Normal 4 5 2 2 3 4 2 2 2 3" xfId="40695" xr:uid="{00000000-0005-0000-0000-00003AA90000}"/>
    <cellStyle name="Normal 4 5 2 2 3 4 2 2 3" xfId="9305" xr:uid="{00000000-0005-0000-0000-00003BA90000}"/>
    <cellStyle name="Normal 4 5 2 2 3 4 2 2 3 2" xfId="22739" xr:uid="{00000000-0005-0000-0000-00003CA90000}"/>
    <cellStyle name="Normal 4 5 2 2 3 4 2 2 3 2 2" xfId="49651" xr:uid="{00000000-0005-0000-0000-00003DA90000}"/>
    <cellStyle name="Normal 4 5 2 2 3 4 2 2 3 3" xfId="36217" xr:uid="{00000000-0005-0000-0000-00003EA90000}"/>
    <cellStyle name="Normal 4 5 2 2 3 4 2 2 4" xfId="18260" xr:uid="{00000000-0005-0000-0000-00003FA90000}"/>
    <cellStyle name="Normal 4 5 2 2 3 4 2 2 4 2" xfId="45172" xr:uid="{00000000-0005-0000-0000-000040A90000}"/>
    <cellStyle name="Normal 4 5 2 2 3 4 2 2 5" xfId="31738" xr:uid="{00000000-0005-0000-0000-000041A90000}"/>
    <cellStyle name="Normal 4 5 2 2 3 4 2 3" xfId="11546" xr:uid="{00000000-0005-0000-0000-000042A90000}"/>
    <cellStyle name="Normal 4 5 2 2 3 4 2 3 2" xfId="24980" xr:uid="{00000000-0005-0000-0000-000043A90000}"/>
    <cellStyle name="Normal 4 5 2 2 3 4 2 3 2 2" xfId="51892" xr:uid="{00000000-0005-0000-0000-000044A90000}"/>
    <cellStyle name="Normal 4 5 2 2 3 4 2 3 3" xfId="38458" xr:uid="{00000000-0005-0000-0000-000045A90000}"/>
    <cellStyle name="Normal 4 5 2 2 3 4 2 4" xfId="7068" xr:uid="{00000000-0005-0000-0000-000046A90000}"/>
    <cellStyle name="Normal 4 5 2 2 3 4 2 4 2" xfId="20502" xr:uid="{00000000-0005-0000-0000-000047A90000}"/>
    <cellStyle name="Normal 4 5 2 2 3 4 2 4 2 2" xfId="47414" xr:uid="{00000000-0005-0000-0000-000048A90000}"/>
    <cellStyle name="Normal 4 5 2 2 3 4 2 4 3" xfId="33980" xr:uid="{00000000-0005-0000-0000-000049A90000}"/>
    <cellStyle name="Normal 4 5 2 2 3 4 2 5" xfId="16023" xr:uid="{00000000-0005-0000-0000-00004AA90000}"/>
    <cellStyle name="Normal 4 5 2 2 3 4 2 5 2" xfId="42935" xr:uid="{00000000-0005-0000-0000-00004BA90000}"/>
    <cellStyle name="Normal 4 5 2 2 3 4 2 6" xfId="29501" xr:uid="{00000000-0005-0000-0000-00004CA90000}"/>
    <cellStyle name="Normal 4 5 2 2 3 4 3" xfId="3708" xr:uid="{00000000-0005-0000-0000-00004DA90000}"/>
    <cellStyle name="Normal 4 5 2 2 3 4 3 2" xfId="12665" xr:uid="{00000000-0005-0000-0000-00004EA90000}"/>
    <cellStyle name="Normal 4 5 2 2 3 4 3 2 2" xfId="26099" xr:uid="{00000000-0005-0000-0000-00004FA90000}"/>
    <cellStyle name="Normal 4 5 2 2 3 4 3 2 2 2" xfId="53011" xr:uid="{00000000-0005-0000-0000-000050A90000}"/>
    <cellStyle name="Normal 4 5 2 2 3 4 3 2 3" xfId="39577" xr:uid="{00000000-0005-0000-0000-000051A90000}"/>
    <cellStyle name="Normal 4 5 2 2 3 4 3 3" xfId="8187" xr:uid="{00000000-0005-0000-0000-000052A90000}"/>
    <cellStyle name="Normal 4 5 2 2 3 4 3 3 2" xfId="21621" xr:uid="{00000000-0005-0000-0000-000053A90000}"/>
    <cellStyle name="Normal 4 5 2 2 3 4 3 3 2 2" xfId="48533" xr:uid="{00000000-0005-0000-0000-000054A90000}"/>
    <cellStyle name="Normal 4 5 2 2 3 4 3 3 3" xfId="35099" xr:uid="{00000000-0005-0000-0000-000055A90000}"/>
    <cellStyle name="Normal 4 5 2 2 3 4 3 4" xfId="17142" xr:uid="{00000000-0005-0000-0000-000056A90000}"/>
    <cellStyle name="Normal 4 5 2 2 3 4 3 4 2" xfId="44054" xr:uid="{00000000-0005-0000-0000-000057A90000}"/>
    <cellStyle name="Normal 4 5 2 2 3 4 3 5" xfId="30620" xr:uid="{00000000-0005-0000-0000-000058A90000}"/>
    <cellStyle name="Normal 4 5 2 2 3 4 4" xfId="10428" xr:uid="{00000000-0005-0000-0000-000059A90000}"/>
    <cellStyle name="Normal 4 5 2 2 3 4 4 2" xfId="23862" xr:uid="{00000000-0005-0000-0000-00005AA90000}"/>
    <cellStyle name="Normal 4 5 2 2 3 4 4 2 2" xfId="50774" xr:uid="{00000000-0005-0000-0000-00005BA90000}"/>
    <cellStyle name="Normal 4 5 2 2 3 4 4 3" xfId="37340" xr:uid="{00000000-0005-0000-0000-00005CA90000}"/>
    <cellStyle name="Normal 4 5 2 2 3 4 5" xfId="5950" xr:uid="{00000000-0005-0000-0000-00005DA90000}"/>
    <cellStyle name="Normal 4 5 2 2 3 4 5 2" xfId="19384" xr:uid="{00000000-0005-0000-0000-00005EA90000}"/>
    <cellStyle name="Normal 4 5 2 2 3 4 5 2 2" xfId="46296" xr:uid="{00000000-0005-0000-0000-00005FA90000}"/>
    <cellStyle name="Normal 4 5 2 2 3 4 5 3" xfId="32862" xr:uid="{00000000-0005-0000-0000-000060A90000}"/>
    <cellStyle name="Normal 4 5 2 2 3 4 6" xfId="14905" xr:uid="{00000000-0005-0000-0000-000061A90000}"/>
    <cellStyle name="Normal 4 5 2 2 3 4 6 2" xfId="41817" xr:uid="{00000000-0005-0000-0000-000062A90000}"/>
    <cellStyle name="Normal 4 5 2 2 3 4 7" xfId="28383" xr:uid="{00000000-0005-0000-0000-000063A90000}"/>
    <cellStyle name="Normal 4 5 2 2 3 5" xfId="1919" xr:uid="{00000000-0005-0000-0000-000064A90000}"/>
    <cellStyle name="Normal 4 5 2 2 3 5 2" xfId="4156" xr:uid="{00000000-0005-0000-0000-000065A90000}"/>
    <cellStyle name="Normal 4 5 2 2 3 5 2 2" xfId="13113" xr:uid="{00000000-0005-0000-0000-000066A90000}"/>
    <cellStyle name="Normal 4 5 2 2 3 5 2 2 2" xfId="26547" xr:uid="{00000000-0005-0000-0000-000067A90000}"/>
    <cellStyle name="Normal 4 5 2 2 3 5 2 2 2 2" xfId="53459" xr:uid="{00000000-0005-0000-0000-000068A90000}"/>
    <cellStyle name="Normal 4 5 2 2 3 5 2 2 3" xfId="40025" xr:uid="{00000000-0005-0000-0000-000069A90000}"/>
    <cellStyle name="Normal 4 5 2 2 3 5 2 3" xfId="8635" xr:uid="{00000000-0005-0000-0000-00006AA90000}"/>
    <cellStyle name="Normal 4 5 2 2 3 5 2 3 2" xfId="22069" xr:uid="{00000000-0005-0000-0000-00006BA90000}"/>
    <cellStyle name="Normal 4 5 2 2 3 5 2 3 2 2" xfId="48981" xr:uid="{00000000-0005-0000-0000-00006CA90000}"/>
    <cellStyle name="Normal 4 5 2 2 3 5 2 3 3" xfId="35547" xr:uid="{00000000-0005-0000-0000-00006DA90000}"/>
    <cellStyle name="Normal 4 5 2 2 3 5 2 4" xfId="17590" xr:uid="{00000000-0005-0000-0000-00006EA90000}"/>
    <cellStyle name="Normal 4 5 2 2 3 5 2 4 2" xfId="44502" xr:uid="{00000000-0005-0000-0000-00006FA90000}"/>
    <cellStyle name="Normal 4 5 2 2 3 5 2 5" xfId="31068" xr:uid="{00000000-0005-0000-0000-000070A90000}"/>
    <cellStyle name="Normal 4 5 2 2 3 5 3" xfId="10876" xr:uid="{00000000-0005-0000-0000-000071A90000}"/>
    <cellStyle name="Normal 4 5 2 2 3 5 3 2" xfId="24310" xr:uid="{00000000-0005-0000-0000-000072A90000}"/>
    <cellStyle name="Normal 4 5 2 2 3 5 3 2 2" xfId="51222" xr:uid="{00000000-0005-0000-0000-000073A90000}"/>
    <cellStyle name="Normal 4 5 2 2 3 5 3 3" xfId="37788" xr:uid="{00000000-0005-0000-0000-000074A90000}"/>
    <cellStyle name="Normal 4 5 2 2 3 5 4" xfId="6398" xr:uid="{00000000-0005-0000-0000-000075A90000}"/>
    <cellStyle name="Normal 4 5 2 2 3 5 4 2" xfId="19832" xr:uid="{00000000-0005-0000-0000-000076A90000}"/>
    <cellStyle name="Normal 4 5 2 2 3 5 4 2 2" xfId="46744" xr:uid="{00000000-0005-0000-0000-000077A90000}"/>
    <cellStyle name="Normal 4 5 2 2 3 5 4 3" xfId="33310" xr:uid="{00000000-0005-0000-0000-000078A90000}"/>
    <cellStyle name="Normal 4 5 2 2 3 5 5" xfId="15353" xr:uid="{00000000-0005-0000-0000-000079A90000}"/>
    <cellStyle name="Normal 4 5 2 2 3 5 5 2" xfId="42265" xr:uid="{00000000-0005-0000-0000-00007AA90000}"/>
    <cellStyle name="Normal 4 5 2 2 3 5 6" xfId="28831" xr:uid="{00000000-0005-0000-0000-00007BA90000}"/>
    <cellStyle name="Normal 4 5 2 2 3 6" xfId="3038" xr:uid="{00000000-0005-0000-0000-00007CA90000}"/>
    <cellStyle name="Normal 4 5 2 2 3 6 2" xfId="11995" xr:uid="{00000000-0005-0000-0000-00007DA90000}"/>
    <cellStyle name="Normal 4 5 2 2 3 6 2 2" xfId="25429" xr:uid="{00000000-0005-0000-0000-00007EA90000}"/>
    <cellStyle name="Normal 4 5 2 2 3 6 2 2 2" xfId="52341" xr:uid="{00000000-0005-0000-0000-00007FA90000}"/>
    <cellStyle name="Normal 4 5 2 2 3 6 2 3" xfId="38907" xr:uid="{00000000-0005-0000-0000-000080A90000}"/>
    <cellStyle name="Normal 4 5 2 2 3 6 3" xfId="7517" xr:uid="{00000000-0005-0000-0000-000081A90000}"/>
    <cellStyle name="Normal 4 5 2 2 3 6 3 2" xfId="20951" xr:uid="{00000000-0005-0000-0000-000082A90000}"/>
    <cellStyle name="Normal 4 5 2 2 3 6 3 2 2" xfId="47863" xr:uid="{00000000-0005-0000-0000-000083A90000}"/>
    <cellStyle name="Normal 4 5 2 2 3 6 3 3" xfId="34429" xr:uid="{00000000-0005-0000-0000-000084A90000}"/>
    <cellStyle name="Normal 4 5 2 2 3 6 4" xfId="16472" xr:uid="{00000000-0005-0000-0000-000085A90000}"/>
    <cellStyle name="Normal 4 5 2 2 3 6 4 2" xfId="43384" xr:uid="{00000000-0005-0000-0000-000086A90000}"/>
    <cellStyle name="Normal 4 5 2 2 3 6 5" xfId="29950" xr:uid="{00000000-0005-0000-0000-000087A90000}"/>
    <cellStyle name="Normal 4 5 2 2 3 7" xfId="9758" xr:uid="{00000000-0005-0000-0000-000088A90000}"/>
    <cellStyle name="Normal 4 5 2 2 3 7 2" xfId="23192" xr:uid="{00000000-0005-0000-0000-000089A90000}"/>
    <cellStyle name="Normal 4 5 2 2 3 7 2 2" xfId="50104" xr:uid="{00000000-0005-0000-0000-00008AA90000}"/>
    <cellStyle name="Normal 4 5 2 2 3 7 3" xfId="36670" xr:uid="{00000000-0005-0000-0000-00008BA90000}"/>
    <cellStyle name="Normal 4 5 2 2 3 8" xfId="5280" xr:uid="{00000000-0005-0000-0000-00008CA90000}"/>
    <cellStyle name="Normal 4 5 2 2 3 8 2" xfId="18714" xr:uid="{00000000-0005-0000-0000-00008DA90000}"/>
    <cellStyle name="Normal 4 5 2 2 3 8 2 2" xfId="45626" xr:uid="{00000000-0005-0000-0000-00008EA90000}"/>
    <cellStyle name="Normal 4 5 2 2 3 8 3" xfId="32192" xr:uid="{00000000-0005-0000-0000-00008FA90000}"/>
    <cellStyle name="Normal 4 5 2 2 3 9" xfId="14235" xr:uid="{00000000-0005-0000-0000-000090A90000}"/>
    <cellStyle name="Normal 4 5 2 2 3 9 2" xfId="41147" xr:uid="{00000000-0005-0000-0000-000091A90000}"/>
    <cellStyle name="Normal 4 5 2 2 4" xfId="951" xr:uid="{00000000-0005-0000-0000-000092A90000}"/>
    <cellStyle name="Normal 4 5 2 2 4 2" xfId="1622" xr:uid="{00000000-0005-0000-0000-000093A90000}"/>
    <cellStyle name="Normal 4 5 2 2 4 2 2" xfId="2740" xr:uid="{00000000-0005-0000-0000-000094A90000}"/>
    <cellStyle name="Normal 4 5 2 2 4 2 2 2" xfId="4977" xr:uid="{00000000-0005-0000-0000-000095A90000}"/>
    <cellStyle name="Normal 4 5 2 2 4 2 2 2 2" xfId="13934" xr:uid="{00000000-0005-0000-0000-000096A90000}"/>
    <cellStyle name="Normal 4 5 2 2 4 2 2 2 2 2" xfId="27368" xr:uid="{00000000-0005-0000-0000-000097A90000}"/>
    <cellStyle name="Normal 4 5 2 2 4 2 2 2 2 2 2" xfId="54280" xr:uid="{00000000-0005-0000-0000-000098A90000}"/>
    <cellStyle name="Normal 4 5 2 2 4 2 2 2 2 3" xfId="40846" xr:uid="{00000000-0005-0000-0000-000099A90000}"/>
    <cellStyle name="Normal 4 5 2 2 4 2 2 2 3" xfId="9456" xr:uid="{00000000-0005-0000-0000-00009AA90000}"/>
    <cellStyle name="Normal 4 5 2 2 4 2 2 2 3 2" xfId="22890" xr:uid="{00000000-0005-0000-0000-00009BA90000}"/>
    <cellStyle name="Normal 4 5 2 2 4 2 2 2 3 2 2" xfId="49802" xr:uid="{00000000-0005-0000-0000-00009CA90000}"/>
    <cellStyle name="Normal 4 5 2 2 4 2 2 2 3 3" xfId="36368" xr:uid="{00000000-0005-0000-0000-00009DA90000}"/>
    <cellStyle name="Normal 4 5 2 2 4 2 2 2 4" xfId="18411" xr:uid="{00000000-0005-0000-0000-00009EA90000}"/>
    <cellStyle name="Normal 4 5 2 2 4 2 2 2 4 2" xfId="45323" xr:uid="{00000000-0005-0000-0000-00009FA90000}"/>
    <cellStyle name="Normal 4 5 2 2 4 2 2 2 5" xfId="31889" xr:uid="{00000000-0005-0000-0000-0000A0A90000}"/>
    <cellStyle name="Normal 4 5 2 2 4 2 2 3" xfId="11697" xr:uid="{00000000-0005-0000-0000-0000A1A90000}"/>
    <cellStyle name="Normal 4 5 2 2 4 2 2 3 2" xfId="25131" xr:uid="{00000000-0005-0000-0000-0000A2A90000}"/>
    <cellStyle name="Normal 4 5 2 2 4 2 2 3 2 2" xfId="52043" xr:uid="{00000000-0005-0000-0000-0000A3A90000}"/>
    <cellStyle name="Normal 4 5 2 2 4 2 2 3 3" xfId="38609" xr:uid="{00000000-0005-0000-0000-0000A4A90000}"/>
    <cellStyle name="Normal 4 5 2 2 4 2 2 4" xfId="7219" xr:uid="{00000000-0005-0000-0000-0000A5A90000}"/>
    <cellStyle name="Normal 4 5 2 2 4 2 2 4 2" xfId="20653" xr:uid="{00000000-0005-0000-0000-0000A6A90000}"/>
    <cellStyle name="Normal 4 5 2 2 4 2 2 4 2 2" xfId="47565" xr:uid="{00000000-0005-0000-0000-0000A7A90000}"/>
    <cellStyle name="Normal 4 5 2 2 4 2 2 4 3" xfId="34131" xr:uid="{00000000-0005-0000-0000-0000A8A90000}"/>
    <cellStyle name="Normal 4 5 2 2 4 2 2 5" xfId="16174" xr:uid="{00000000-0005-0000-0000-0000A9A90000}"/>
    <cellStyle name="Normal 4 5 2 2 4 2 2 5 2" xfId="43086" xr:uid="{00000000-0005-0000-0000-0000AAA90000}"/>
    <cellStyle name="Normal 4 5 2 2 4 2 2 6" xfId="29652" xr:uid="{00000000-0005-0000-0000-0000ABA90000}"/>
    <cellStyle name="Normal 4 5 2 2 4 2 3" xfId="3859" xr:uid="{00000000-0005-0000-0000-0000ACA90000}"/>
    <cellStyle name="Normal 4 5 2 2 4 2 3 2" xfId="12816" xr:uid="{00000000-0005-0000-0000-0000ADA90000}"/>
    <cellStyle name="Normal 4 5 2 2 4 2 3 2 2" xfId="26250" xr:uid="{00000000-0005-0000-0000-0000AEA90000}"/>
    <cellStyle name="Normal 4 5 2 2 4 2 3 2 2 2" xfId="53162" xr:uid="{00000000-0005-0000-0000-0000AFA90000}"/>
    <cellStyle name="Normal 4 5 2 2 4 2 3 2 3" xfId="39728" xr:uid="{00000000-0005-0000-0000-0000B0A90000}"/>
    <cellStyle name="Normal 4 5 2 2 4 2 3 3" xfId="8338" xr:uid="{00000000-0005-0000-0000-0000B1A90000}"/>
    <cellStyle name="Normal 4 5 2 2 4 2 3 3 2" xfId="21772" xr:uid="{00000000-0005-0000-0000-0000B2A90000}"/>
    <cellStyle name="Normal 4 5 2 2 4 2 3 3 2 2" xfId="48684" xr:uid="{00000000-0005-0000-0000-0000B3A90000}"/>
    <cellStyle name="Normal 4 5 2 2 4 2 3 3 3" xfId="35250" xr:uid="{00000000-0005-0000-0000-0000B4A90000}"/>
    <cellStyle name="Normal 4 5 2 2 4 2 3 4" xfId="17293" xr:uid="{00000000-0005-0000-0000-0000B5A90000}"/>
    <cellStyle name="Normal 4 5 2 2 4 2 3 4 2" xfId="44205" xr:uid="{00000000-0005-0000-0000-0000B6A90000}"/>
    <cellStyle name="Normal 4 5 2 2 4 2 3 5" xfId="30771" xr:uid="{00000000-0005-0000-0000-0000B7A90000}"/>
    <cellStyle name="Normal 4 5 2 2 4 2 4" xfId="10579" xr:uid="{00000000-0005-0000-0000-0000B8A90000}"/>
    <cellStyle name="Normal 4 5 2 2 4 2 4 2" xfId="24013" xr:uid="{00000000-0005-0000-0000-0000B9A90000}"/>
    <cellStyle name="Normal 4 5 2 2 4 2 4 2 2" xfId="50925" xr:uid="{00000000-0005-0000-0000-0000BAA90000}"/>
    <cellStyle name="Normal 4 5 2 2 4 2 4 3" xfId="37491" xr:uid="{00000000-0005-0000-0000-0000BBA90000}"/>
    <cellStyle name="Normal 4 5 2 2 4 2 5" xfId="6101" xr:uid="{00000000-0005-0000-0000-0000BCA90000}"/>
    <cellStyle name="Normal 4 5 2 2 4 2 5 2" xfId="19535" xr:uid="{00000000-0005-0000-0000-0000BDA90000}"/>
    <cellStyle name="Normal 4 5 2 2 4 2 5 2 2" xfId="46447" xr:uid="{00000000-0005-0000-0000-0000BEA90000}"/>
    <cellStyle name="Normal 4 5 2 2 4 2 5 3" xfId="33013" xr:uid="{00000000-0005-0000-0000-0000BFA90000}"/>
    <cellStyle name="Normal 4 5 2 2 4 2 6" xfId="15056" xr:uid="{00000000-0005-0000-0000-0000C0A90000}"/>
    <cellStyle name="Normal 4 5 2 2 4 2 6 2" xfId="41968" xr:uid="{00000000-0005-0000-0000-0000C1A90000}"/>
    <cellStyle name="Normal 4 5 2 2 4 2 7" xfId="28534" xr:uid="{00000000-0005-0000-0000-0000C2A90000}"/>
    <cellStyle name="Normal 4 5 2 2 4 3" xfId="2070" xr:uid="{00000000-0005-0000-0000-0000C3A90000}"/>
    <cellStyle name="Normal 4 5 2 2 4 3 2" xfId="4307" xr:uid="{00000000-0005-0000-0000-0000C4A90000}"/>
    <cellStyle name="Normal 4 5 2 2 4 3 2 2" xfId="13264" xr:uid="{00000000-0005-0000-0000-0000C5A90000}"/>
    <cellStyle name="Normal 4 5 2 2 4 3 2 2 2" xfId="26698" xr:uid="{00000000-0005-0000-0000-0000C6A90000}"/>
    <cellStyle name="Normal 4 5 2 2 4 3 2 2 2 2" xfId="53610" xr:uid="{00000000-0005-0000-0000-0000C7A90000}"/>
    <cellStyle name="Normal 4 5 2 2 4 3 2 2 3" xfId="40176" xr:uid="{00000000-0005-0000-0000-0000C8A90000}"/>
    <cellStyle name="Normal 4 5 2 2 4 3 2 3" xfId="8786" xr:uid="{00000000-0005-0000-0000-0000C9A90000}"/>
    <cellStyle name="Normal 4 5 2 2 4 3 2 3 2" xfId="22220" xr:uid="{00000000-0005-0000-0000-0000CAA90000}"/>
    <cellStyle name="Normal 4 5 2 2 4 3 2 3 2 2" xfId="49132" xr:uid="{00000000-0005-0000-0000-0000CBA90000}"/>
    <cellStyle name="Normal 4 5 2 2 4 3 2 3 3" xfId="35698" xr:uid="{00000000-0005-0000-0000-0000CCA90000}"/>
    <cellStyle name="Normal 4 5 2 2 4 3 2 4" xfId="17741" xr:uid="{00000000-0005-0000-0000-0000CDA90000}"/>
    <cellStyle name="Normal 4 5 2 2 4 3 2 4 2" xfId="44653" xr:uid="{00000000-0005-0000-0000-0000CEA90000}"/>
    <cellStyle name="Normal 4 5 2 2 4 3 2 5" xfId="31219" xr:uid="{00000000-0005-0000-0000-0000CFA90000}"/>
    <cellStyle name="Normal 4 5 2 2 4 3 3" xfId="11027" xr:uid="{00000000-0005-0000-0000-0000D0A90000}"/>
    <cellStyle name="Normal 4 5 2 2 4 3 3 2" xfId="24461" xr:uid="{00000000-0005-0000-0000-0000D1A90000}"/>
    <cellStyle name="Normal 4 5 2 2 4 3 3 2 2" xfId="51373" xr:uid="{00000000-0005-0000-0000-0000D2A90000}"/>
    <cellStyle name="Normal 4 5 2 2 4 3 3 3" xfId="37939" xr:uid="{00000000-0005-0000-0000-0000D3A90000}"/>
    <cellStyle name="Normal 4 5 2 2 4 3 4" xfId="6549" xr:uid="{00000000-0005-0000-0000-0000D4A90000}"/>
    <cellStyle name="Normal 4 5 2 2 4 3 4 2" xfId="19983" xr:uid="{00000000-0005-0000-0000-0000D5A90000}"/>
    <cellStyle name="Normal 4 5 2 2 4 3 4 2 2" xfId="46895" xr:uid="{00000000-0005-0000-0000-0000D6A90000}"/>
    <cellStyle name="Normal 4 5 2 2 4 3 4 3" xfId="33461" xr:uid="{00000000-0005-0000-0000-0000D7A90000}"/>
    <cellStyle name="Normal 4 5 2 2 4 3 5" xfId="15504" xr:uid="{00000000-0005-0000-0000-0000D8A90000}"/>
    <cellStyle name="Normal 4 5 2 2 4 3 5 2" xfId="42416" xr:uid="{00000000-0005-0000-0000-0000D9A90000}"/>
    <cellStyle name="Normal 4 5 2 2 4 3 6" xfId="28982" xr:uid="{00000000-0005-0000-0000-0000DAA90000}"/>
    <cellStyle name="Normal 4 5 2 2 4 4" xfId="3189" xr:uid="{00000000-0005-0000-0000-0000DBA90000}"/>
    <cellStyle name="Normal 4 5 2 2 4 4 2" xfId="12146" xr:uid="{00000000-0005-0000-0000-0000DCA90000}"/>
    <cellStyle name="Normal 4 5 2 2 4 4 2 2" xfId="25580" xr:uid="{00000000-0005-0000-0000-0000DDA90000}"/>
    <cellStyle name="Normal 4 5 2 2 4 4 2 2 2" xfId="52492" xr:uid="{00000000-0005-0000-0000-0000DEA90000}"/>
    <cellStyle name="Normal 4 5 2 2 4 4 2 3" xfId="39058" xr:uid="{00000000-0005-0000-0000-0000DFA90000}"/>
    <cellStyle name="Normal 4 5 2 2 4 4 3" xfId="7668" xr:uid="{00000000-0005-0000-0000-0000E0A90000}"/>
    <cellStyle name="Normal 4 5 2 2 4 4 3 2" xfId="21102" xr:uid="{00000000-0005-0000-0000-0000E1A90000}"/>
    <cellStyle name="Normal 4 5 2 2 4 4 3 2 2" xfId="48014" xr:uid="{00000000-0005-0000-0000-0000E2A90000}"/>
    <cellStyle name="Normal 4 5 2 2 4 4 3 3" xfId="34580" xr:uid="{00000000-0005-0000-0000-0000E3A90000}"/>
    <cellStyle name="Normal 4 5 2 2 4 4 4" xfId="16623" xr:uid="{00000000-0005-0000-0000-0000E4A90000}"/>
    <cellStyle name="Normal 4 5 2 2 4 4 4 2" xfId="43535" xr:uid="{00000000-0005-0000-0000-0000E5A90000}"/>
    <cellStyle name="Normal 4 5 2 2 4 4 5" xfId="30101" xr:uid="{00000000-0005-0000-0000-0000E6A90000}"/>
    <cellStyle name="Normal 4 5 2 2 4 5" xfId="9909" xr:uid="{00000000-0005-0000-0000-0000E7A90000}"/>
    <cellStyle name="Normal 4 5 2 2 4 5 2" xfId="23343" xr:uid="{00000000-0005-0000-0000-0000E8A90000}"/>
    <cellStyle name="Normal 4 5 2 2 4 5 2 2" xfId="50255" xr:uid="{00000000-0005-0000-0000-0000E9A90000}"/>
    <cellStyle name="Normal 4 5 2 2 4 5 3" xfId="36821" xr:uid="{00000000-0005-0000-0000-0000EAA90000}"/>
    <cellStyle name="Normal 4 5 2 2 4 6" xfId="5431" xr:uid="{00000000-0005-0000-0000-0000EBA90000}"/>
    <cellStyle name="Normal 4 5 2 2 4 6 2" xfId="18865" xr:uid="{00000000-0005-0000-0000-0000ECA90000}"/>
    <cellStyle name="Normal 4 5 2 2 4 6 2 2" xfId="45777" xr:uid="{00000000-0005-0000-0000-0000EDA90000}"/>
    <cellStyle name="Normal 4 5 2 2 4 6 3" xfId="32343" xr:uid="{00000000-0005-0000-0000-0000EEA90000}"/>
    <cellStyle name="Normal 4 5 2 2 4 7" xfId="14386" xr:uid="{00000000-0005-0000-0000-0000EFA90000}"/>
    <cellStyle name="Normal 4 5 2 2 4 7 2" xfId="41298" xr:uid="{00000000-0005-0000-0000-0000F0A90000}"/>
    <cellStyle name="Normal 4 5 2 2 4 8" xfId="27864" xr:uid="{00000000-0005-0000-0000-0000F1A90000}"/>
    <cellStyle name="Normal 4 5 2 2 5" xfId="1176" xr:uid="{00000000-0005-0000-0000-0000F2A90000}"/>
    <cellStyle name="Normal 4 5 2 2 5 2" xfId="2294" xr:uid="{00000000-0005-0000-0000-0000F3A90000}"/>
    <cellStyle name="Normal 4 5 2 2 5 2 2" xfId="4531" xr:uid="{00000000-0005-0000-0000-0000F4A90000}"/>
    <cellStyle name="Normal 4 5 2 2 5 2 2 2" xfId="13488" xr:uid="{00000000-0005-0000-0000-0000F5A90000}"/>
    <cellStyle name="Normal 4 5 2 2 5 2 2 2 2" xfId="26922" xr:uid="{00000000-0005-0000-0000-0000F6A90000}"/>
    <cellStyle name="Normal 4 5 2 2 5 2 2 2 2 2" xfId="53834" xr:uid="{00000000-0005-0000-0000-0000F7A90000}"/>
    <cellStyle name="Normal 4 5 2 2 5 2 2 2 3" xfId="40400" xr:uid="{00000000-0005-0000-0000-0000F8A90000}"/>
    <cellStyle name="Normal 4 5 2 2 5 2 2 3" xfId="9010" xr:uid="{00000000-0005-0000-0000-0000F9A90000}"/>
    <cellStyle name="Normal 4 5 2 2 5 2 2 3 2" xfId="22444" xr:uid="{00000000-0005-0000-0000-0000FAA90000}"/>
    <cellStyle name="Normal 4 5 2 2 5 2 2 3 2 2" xfId="49356" xr:uid="{00000000-0005-0000-0000-0000FBA90000}"/>
    <cellStyle name="Normal 4 5 2 2 5 2 2 3 3" xfId="35922" xr:uid="{00000000-0005-0000-0000-0000FCA90000}"/>
    <cellStyle name="Normal 4 5 2 2 5 2 2 4" xfId="17965" xr:uid="{00000000-0005-0000-0000-0000FDA90000}"/>
    <cellStyle name="Normal 4 5 2 2 5 2 2 4 2" xfId="44877" xr:uid="{00000000-0005-0000-0000-0000FEA90000}"/>
    <cellStyle name="Normal 4 5 2 2 5 2 2 5" xfId="31443" xr:uid="{00000000-0005-0000-0000-0000FFA90000}"/>
    <cellStyle name="Normal 4 5 2 2 5 2 3" xfId="11251" xr:uid="{00000000-0005-0000-0000-000000AA0000}"/>
    <cellStyle name="Normal 4 5 2 2 5 2 3 2" xfId="24685" xr:uid="{00000000-0005-0000-0000-000001AA0000}"/>
    <cellStyle name="Normal 4 5 2 2 5 2 3 2 2" xfId="51597" xr:uid="{00000000-0005-0000-0000-000002AA0000}"/>
    <cellStyle name="Normal 4 5 2 2 5 2 3 3" xfId="38163" xr:uid="{00000000-0005-0000-0000-000003AA0000}"/>
    <cellStyle name="Normal 4 5 2 2 5 2 4" xfId="6773" xr:uid="{00000000-0005-0000-0000-000004AA0000}"/>
    <cellStyle name="Normal 4 5 2 2 5 2 4 2" xfId="20207" xr:uid="{00000000-0005-0000-0000-000005AA0000}"/>
    <cellStyle name="Normal 4 5 2 2 5 2 4 2 2" xfId="47119" xr:uid="{00000000-0005-0000-0000-000006AA0000}"/>
    <cellStyle name="Normal 4 5 2 2 5 2 4 3" xfId="33685" xr:uid="{00000000-0005-0000-0000-000007AA0000}"/>
    <cellStyle name="Normal 4 5 2 2 5 2 5" xfId="15728" xr:uid="{00000000-0005-0000-0000-000008AA0000}"/>
    <cellStyle name="Normal 4 5 2 2 5 2 5 2" xfId="42640" xr:uid="{00000000-0005-0000-0000-000009AA0000}"/>
    <cellStyle name="Normal 4 5 2 2 5 2 6" xfId="29206" xr:uid="{00000000-0005-0000-0000-00000AAA0000}"/>
    <cellStyle name="Normal 4 5 2 2 5 3" xfId="3413" xr:uid="{00000000-0005-0000-0000-00000BAA0000}"/>
    <cellStyle name="Normal 4 5 2 2 5 3 2" xfId="12370" xr:uid="{00000000-0005-0000-0000-00000CAA0000}"/>
    <cellStyle name="Normal 4 5 2 2 5 3 2 2" xfId="25804" xr:uid="{00000000-0005-0000-0000-00000DAA0000}"/>
    <cellStyle name="Normal 4 5 2 2 5 3 2 2 2" xfId="52716" xr:uid="{00000000-0005-0000-0000-00000EAA0000}"/>
    <cellStyle name="Normal 4 5 2 2 5 3 2 3" xfId="39282" xr:uid="{00000000-0005-0000-0000-00000FAA0000}"/>
    <cellStyle name="Normal 4 5 2 2 5 3 3" xfId="7892" xr:uid="{00000000-0005-0000-0000-000010AA0000}"/>
    <cellStyle name="Normal 4 5 2 2 5 3 3 2" xfId="21326" xr:uid="{00000000-0005-0000-0000-000011AA0000}"/>
    <cellStyle name="Normal 4 5 2 2 5 3 3 2 2" xfId="48238" xr:uid="{00000000-0005-0000-0000-000012AA0000}"/>
    <cellStyle name="Normal 4 5 2 2 5 3 3 3" xfId="34804" xr:uid="{00000000-0005-0000-0000-000013AA0000}"/>
    <cellStyle name="Normal 4 5 2 2 5 3 4" xfId="16847" xr:uid="{00000000-0005-0000-0000-000014AA0000}"/>
    <cellStyle name="Normal 4 5 2 2 5 3 4 2" xfId="43759" xr:uid="{00000000-0005-0000-0000-000015AA0000}"/>
    <cellStyle name="Normal 4 5 2 2 5 3 5" xfId="30325" xr:uid="{00000000-0005-0000-0000-000016AA0000}"/>
    <cellStyle name="Normal 4 5 2 2 5 4" xfId="10133" xr:uid="{00000000-0005-0000-0000-000017AA0000}"/>
    <cellStyle name="Normal 4 5 2 2 5 4 2" xfId="23567" xr:uid="{00000000-0005-0000-0000-000018AA0000}"/>
    <cellStyle name="Normal 4 5 2 2 5 4 2 2" xfId="50479" xr:uid="{00000000-0005-0000-0000-000019AA0000}"/>
    <cellStyle name="Normal 4 5 2 2 5 4 3" xfId="37045" xr:uid="{00000000-0005-0000-0000-00001AAA0000}"/>
    <cellStyle name="Normal 4 5 2 2 5 5" xfId="5655" xr:uid="{00000000-0005-0000-0000-00001BAA0000}"/>
    <cellStyle name="Normal 4 5 2 2 5 5 2" xfId="19089" xr:uid="{00000000-0005-0000-0000-00001CAA0000}"/>
    <cellStyle name="Normal 4 5 2 2 5 5 2 2" xfId="46001" xr:uid="{00000000-0005-0000-0000-00001DAA0000}"/>
    <cellStyle name="Normal 4 5 2 2 5 5 3" xfId="32567" xr:uid="{00000000-0005-0000-0000-00001EAA0000}"/>
    <cellStyle name="Normal 4 5 2 2 5 6" xfId="14610" xr:uid="{00000000-0005-0000-0000-00001FAA0000}"/>
    <cellStyle name="Normal 4 5 2 2 5 6 2" xfId="41522" xr:uid="{00000000-0005-0000-0000-000020AA0000}"/>
    <cellStyle name="Normal 4 5 2 2 5 7" xfId="28088" xr:uid="{00000000-0005-0000-0000-000021AA0000}"/>
    <cellStyle name="Normal 4 5 2 2 6" xfId="1399" xr:uid="{00000000-0005-0000-0000-000022AA0000}"/>
    <cellStyle name="Normal 4 5 2 2 6 2" xfId="2517" xr:uid="{00000000-0005-0000-0000-000023AA0000}"/>
    <cellStyle name="Normal 4 5 2 2 6 2 2" xfId="4754" xr:uid="{00000000-0005-0000-0000-000024AA0000}"/>
    <cellStyle name="Normal 4 5 2 2 6 2 2 2" xfId="13711" xr:uid="{00000000-0005-0000-0000-000025AA0000}"/>
    <cellStyle name="Normal 4 5 2 2 6 2 2 2 2" xfId="27145" xr:uid="{00000000-0005-0000-0000-000026AA0000}"/>
    <cellStyle name="Normal 4 5 2 2 6 2 2 2 2 2" xfId="54057" xr:uid="{00000000-0005-0000-0000-000027AA0000}"/>
    <cellStyle name="Normal 4 5 2 2 6 2 2 2 3" xfId="40623" xr:uid="{00000000-0005-0000-0000-000028AA0000}"/>
    <cellStyle name="Normal 4 5 2 2 6 2 2 3" xfId="9233" xr:uid="{00000000-0005-0000-0000-000029AA0000}"/>
    <cellStyle name="Normal 4 5 2 2 6 2 2 3 2" xfId="22667" xr:uid="{00000000-0005-0000-0000-00002AAA0000}"/>
    <cellStyle name="Normal 4 5 2 2 6 2 2 3 2 2" xfId="49579" xr:uid="{00000000-0005-0000-0000-00002BAA0000}"/>
    <cellStyle name="Normal 4 5 2 2 6 2 2 3 3" xfId="36145" xr:uid="{00000000-0005-0000-0000-00002CAA0000}"/>
    <cellStyle name="Normal 4 5 2 2 6 2 2 4" xfId="18188" xr:uid="{00000000-0005-0000-0000-00002DAA0000}"/>
    <cellStyle name="Normal 4 5 2 2 6 2 2 4 2" xfId="45100" xr:uid="{00000000-0005-0000-0000-00002EAA0000}"/>
    <cellStyle name="Normal 4 5 2 2 6 2 2 5" xfId="31666" xr:uid="{00000000-0005-0000-0000-00002FAA0000}"/>
    <cellStyle name="Normal 4 5 2 2 6 2 3" xfId="11474" xr:uid="{00000000-0005-0000-0000-000030AA0000}"/>
    <cellStyle name="Normal 4 5 2 2 6 2 3 2" xfId="24908" xr:uid="{00000000-0005-0000-0000-000031AA0000}"/>
    <cellStyle name="Normal 4 5 2 2 6 2 3 2 2" xfId="51820" xr:uid="{00000000-0005-0000-0000-000032AA0000}"/>
    <cellStyle name="Normal 4 5 2 2 6 2 3 3" xfId="38386" xr:uid="{00000000-0005-0000-0000-000033AA0000}"/>
    <cellStyle name="Normal 4 5 2 2 6 2 4" xfId="6996" xr:uid="{00000000-0005-0000-0000-000034AA0000}"/>
    <cellStyle name="Normal 4 5 2 2 6 2 4 2" xfId="20430" xr:uid="{00000000-0005-0000-0000-000035AA0000}"/>
    <cellStyle name="Normal 4 5 2 2 6 2 4 2 2" xfId="47342" xr:uid="{00000000-0005-0000-0000-000036AA0000}"/>
    <cellStyle name="Normal 4 5 2 2 6 2 4 3" xfId="33908" xr:uid="{00000000-0005-0000-0000-000037AA0000}"/>
    <cellStyle name="Normal 4 5 2 2 6 2 5" xfId="15951" xr:uid="{00000000-0005-0000-0000-000038AA0000}"/>
    <cellStyle name="Normal 4 5 2 2 6 2 5 2" xfId="42863" xr:uid="{00000000-0005-0000-0000-000039AA0000}"/>
    <cellStyle name="Normal 4 5 2 2 6 2 6" xfId="29429" xr:uid="{00000000-0005-0000-0000-00003AAA0000}"/>
    <cellStyle name="Normal 4 5 2 2 6 3" xfId="3636" xr:uid="{00000000-0005-0000-0000-00003BAA0000}"/>
    <cellStyle name="Normal 4 5 2 2 6 3 2" xfId="12593" xr:uid="{00000000-0005-0000-0000-00003CAA0000}"/>
    <cellStyle name="Normal 4 5 2 2 6 3 2 2" xfId="26027" xr:uid="{00000000-0005-0000-0000-00003DAA0000}"/>
    <cellStyle name="Normal 4 5 2 2 6 3 2 2 2" xfId="52939" xr:uid="{00000000-0005-0000-0000-00003EAA0000}"/>
    <cellStyle name="Normal 4 5 2 2 6 3 2 3" xfId="39505" xr:uid="{00000000-0005-0000-0000-00003FAA0000}"/>
    <cellStyle name="Normal 4 5 2 2 6 3 3" xfId="8115" xr:uid="{00000000-0005-0000-0000-000040AA0000}"/>
    <cellStyle name="Normal 4 5 2 2 6 3 3 2" xfId="21549" xr:uid="{00000000-0005-0000-0000-000041AA0000}"/>
    <cellStyle name="Normal 4 5 2 2 6 3 3 2 2" xfId="48461" xr:uid="{00000000-0005-0000-0000-000042AA0000}"/>
    <cellStyle name="Normal 4 5 2 2 6 3 3 3" xfId="35027" xr:uid="{00000000-0005-0000-0000-000043AA0000}"/>
    <cellStyle name="Normal 4 5 2 2 6 3 4" xfId="17070" xr:uid="{00000000-0005-0000-0000-000044AA0000}"/>
    <cellStyle name="Normal 4 5 2 2 6 3 4 2" xfId="43982" xr:uid="{00000000-0005-0000-0000-000045AA0000}"/>
    <cellStyle name="Normal 4 5 2 2 6 3 5" xfId="30548" xr:uid="{00000000-0005-0000-0000-000046AA0000}"/>
    <cellStyle name="Normal 4 5 2 2 6 4" xfId="10356" xr:uid="{00000000-0005-0000-0000-000047AA0000}"/>
    <cellStyle name="Normal 4 5 2 2 6 4 2" xfId="23790" xr:uid="{00000000-0005-0000-0000-000048AA0000}"/>
    <cellStyle name="Normal 4 5 2 2 6 4 2 2" xfId="50702" xr:uid="{00000000-0005-0000-0000-000049AA0000}"/>
    <cellStyle name="Normal 4 5 2 2 6 4 3" xfId="37268" xr:uid="{00000000-0005-0000-0000-00004AAA0000}"/>
    <cellStyle name="Normal 4 5 2 2 6 5" xfId="5878" xr:uid="{00000000-0005-0000-0000-00004BAA0000}"/>
    <cellStyle name="Normal 4 5 2 2 6 5 2" xfId="19312" xr:uid="{00000000-0005-0000-0000-00004CAA0000}"/>
    <cellStyle name="Normal 4 5 2 2 6 5 2 2" xfId="46224" xr:uid="{00000000-0005-0000-0000-00004DAA0000}"/>
    <cellStyle name="Normal 4 5 2 2 6 5 3" xfId="32790" xr:uid="{00000000-0005-0000-0000-00004EAA0000}"/>
    <cellStyle name="Normal 4 5 2 2 6 6" xfId="14833" xr:uid="{00000000-0005-0000-0000-00004FAA0000}"/>
    <cellStyle name="Normal 4 5 2 2 6 6 2" xfId="41745" xr:uid="{00000000-0005-0000-0000-000050AA0000}"/>
    <cellStyle name="Normal 4 5 2 2 6 7" xfId="28311" xr:uid="{00000000-0005-0000-0000-000051AA0000}"/>
    <cellStyle name="Normal 4 5 2 2 7" xfId="1847" xr:uid="{00000000-0005-0000-0000-000052AA0000}"/>
    <cellStyle name="Normal 4 5 2 2 7 2" xfId="4084" xr:uid="{00000000-0005-0000-0000-000053AA0000}"/>
    <cellStyle name="Normal 4 5 2 2 7 2 2" xfId="13041" xr:uid="{00000000-0005-0000-0000-000054AA0000}"/>
    <cellStyle name="Normal 4 5 2 2 7 2 2 2" xfId="26475" xr:uid="{00000000-0005-0000-0000-000055AA0000}"/>
    <cellStyle name="Normal 4 5 2 2 7 2 2 2 2" xfId="53387" xr:uid="{00000000-0005-0000-0000-000056AA0000}"/>
    <cellStyle name="Normal 4 5 2 2 7 2 2 3" xfId="39953" xr:uid="{00000000-0005-0000-0000-000057AA0000}"/>
    <cellStyle name="Normal 4 5 2 2 7 2 3" xfId="8563" xr:uid="{00000000-0005-0000-0000-000058AA0000}"/>
    <cellStyle name="Normal 4 5 2 2 7 2 3 2" xfId="21997" xr:uid="{00000000-0005-0000-0000-000059AA0000}"/>
    <cellStyle name="Normal 4 5 2 2 7 2 3 2 2" xfId="48909" xr:uid="{00000000-0005-0000-0000-00005AAA0000}"/>
    <cellStyle name="Normal 4 5 2 2 7 2 3 3" xfId="35475" xr:uid="{00000000-0005-0000-0000-00005BAA0000}"/>
    <cellStyle name="Normal 4 5 2 2 7 2 4" xfId="17518" xr:uid="{00000000-0005-0000-0000-00005CAA0000}"/>
    <cellStyle name="Normal 4 5 2 2 7 2 4 2" xfId="44430" xr:uid="{00000000-0005-0000-0000-00005DAA0000}"/>
    <cellStyle name="Normal 4 5 2 2 7 2 5" xfId="30996" xr:uid="{00000000-0005-0000-0000-00005EAA0000}"/>
    <cellStyle name="Normal 4 5 2 2 7 3" xfId="10804" xr:uid="{00000000-0005-0000-0000-00005FAA0000}"/>
    <cellStyle name="Normal 4 5 2 2 7 3 2" xfId="24238" xr:uid="{00000000-0005-0000-0000-000060AA0000}"/>
    <cellStyle name="Normal 4 5 2 2 7 3 2 2" xfId="51150" xr:uid="{00000000-0005-0000-0000-000061AA0000}"/>
    <cellStyle name="Normal 4 5 2 2 7 3 3" xfId="37716" xr:uid="{00000000-0005-0000-0000-000062AA0000}"/>
    <cellStyle name="Normal 4 5 2 2 7 4" xfId="6326" xr:uid="{00000000-0005-0000-0000-000063AA0000}"/>
    <cellStyle name="Normal 4 5 2 2 7 4 2" xfId="19760" xr:uid="{00000000-0005-0000-0000-000064AA0000}"/>
    <cellStyle name="Normal 4 5 2 2 7 4 2 2" xfId="46672" xr:uid="{00000000-0005-0000-0000-000065AA0000}"/>
    <cellStyle name="Normal 4 5 2 2 7 4 3" xfId="33238" xr:uid="{00000000-0005-0000-0000-000066AA0000}"/>
    <cellStyle name="Normal 4 5 2 2 7 5" xfId="15281" xr:uid="{00000000-0005-0000-0000-000067AA0000}"/>
    <cellStyle name="Normal 4 5 2 2 7 5 2" xfId="42193" xr:uid="{00000000-0005-0000-0000-000068AA0000}"/>
    <cellStyle name="Normal 4 5 2 2 7 6" xfId="28759" xr:uid="{00000000-0005-0000-0000-000069AA0000}"/>
    <cellStyle name="Normal 4 5 2 2 8" xfId="2966" xr:uid="{00000000-0005-0000-0000-00006AAA0000}"/>
    <cellStyle name="Normal 4 5 2 2 8 2" xfId="11923" xr:uid="{00000000-0005-0000-0000-00006BAA0000}"/>
    <cellStyle name="Normal 4 5 2 2 8 2 2" xfId="25357" xr:uid="{00000000-0005-0000-0000-00006CAA0000}"/>
    <cellStyle name="Normal 4 5 2 2 8 2 2 2" xfId="52269" xr:uid="{00000000-0005-0000-0000-00006DAA0000}"/>
    <cellStyle name="Normal 4 5 2 2 8 2 3" xfId="38835" xr:uid="{00000000-0005-0000-0000-00006EAA0000}"/>
    <cellStyle name="Normal 4 5 2 2 8 3" xfId="7445" xr:uid="{00000000-0005-0000-0000-00006FAA0000}"/>
    <cellStyle name="Normal 4 5 2 2 8 3 2" xfId="20879" xr:uid="{00000000-0005-0000-0000-000070AA0000}"/>
    <cellStyle name="Normal 4 5 2 2 8 3 2 2" xfId="47791" xr:uid="{00000000-0005-0000-0000-000071AA0000}"/>
    <cellStyle name="Normal 4 5 2 2 8 3 3" xfId="34357" xr:uid="{00000000-0005-0000-0000-000072AA0000}"/>
    <cellStyle name="Normal 4 5 2 2 8 4" xfId="16400" xr:uid="{00000000-0005-0000-0000-000073AA0000}"/>
    <cellStyle name="Normal 4 5 2 2 8 4 2" xfId="43312" xr:uid="{00000000-0005-0000-0000-000074AA0000}"/>
    <cellStyle name="Normal 4 5 2 2 8 5" xfId="29878" xr:uid="{00000000-0005-0000-0000-000075AA0000}"/>
    <cellStyle name="Normal 4 5 2 2 9" xfId="9686" xr:uid="{00000000-0005-0000-0000-000076AA0000}"/>
    <cellStyle name="Normal 4 5 2 2 9 2" xfId="23120" xr:uid="{00000000-0005-0000-0000-000077AA0000}"/>
    <cellStyle name="Normal 4 5 2 2 9 2 2" xfId="50032" xr:uid="{00000000-0005-0000-0000-000078AA0000}"/>
    <cellStyle name="Normal 4 5 2 2 9 3" xfId="36598" xr:uid="{00000000-0005-0000-0000-000079AA0000}"/>
    <cellStyle name="Normal 4 5 2 3" xfId="708" xr:uid="{00000000-0005-0000-0000-00007AAA0000}"/>
    <cellStyle name="Normal 4 5 2 3 10" xfId="5233" xr:uid="{00000000-0005-0000-0000-00007BAA0000}"/>
    <cellStyle name="Normal 4 5 2 3 10 2" xfId="18667" xr:uid="{00000000-0005-0000-0000-00007CAA0000}"/>
    <cellStyle name="Normal 4 5 2 3 10 2 2" xfId="45579" xr:uid="{00000000-0005-0000-0000-00007DAA0000}"/>
    <cellStyle name="Normal 4 5 2 3 10 3" xfId="32145" xr:uid="{00000000-0005-0000-0000-00007EAA0000}"/>
    <cellStyle name="Normal 4 5 2 3 11" xfId="14188" xr:uid="{00000000-0005-0000-0000-00007FAA0000}"/>
    <cellStyle name="Normal 4 5 2 3 11 2" xfId="41100" xr:uid="{00000000-0005-0000-0000-000080AA0000}"/>
    <cellStyle name="Normal 4 5 2 3 12" xfId="27666" xr:uid="{00000000-0005-0000-0000-000081AA0000}"/>
    <cellStyle name="Normal 4 5 2 3 2" xfId="852" xr:uid="{00000000-0005-0000-0000-000082AA0000}"/>
    <cellStyle name="Normal 4 5 2 3 2 10" xfId="27810" xr:uid="{00000000-0005-0000-0000-000083AA0000}"/>
    <cellStyle name="Normal 4 5 2 3 2 2" xfId="1120" xr:uid="{00000000-0005-0000-0000-000084AA0000}"/>
    <cellStyle name="Normal 4 5 2 3 2 2 2" xfId="1791" xr:uid="{00000000-0005-0000-0000-000085AA0000}"/>
    <cellStyle name="Normal 4 5 2 3 2 2 2 2" xfId="2909" xr:uid="{00000000-0005-0000-0000-000086AA0000}"/>
    <cellStyle name="Normal 4 5 2 3 2 2 2 2 2" xfId="5146" xr:uid="{00000000-0005-0000-0000-000087AA0000}"/>
    <cellStyle name="Normal 4 5 2 3 2 2 2 2 2 2" xfId="14103" xr:uid="{00000000-0005-0000-0000-000088AA0000}"/>
    <cellStyle name="Normal 4 5 2 3 2 2 2 2 2 2 2" xfId="27537" xr:uid="{00000000-0005-0000-0000-000089AA0000}"/>
    <cellStyle name="Normal 4 5 2 3 2 2 2 2 2 2 2 2" xfId="54449" xr:uid="{00000000-0005-0000-0000-00008AAA0000}"/>
    <cellStyle name="Normal 4 5 2 3 2 2 2 2 2 2 3" xfId="41015" xr:uid="{00000000-0005-0000-0000-00008BAA0000}"/>
    <cellStyle name="Normal 4 5 2 3 2 2 2 2 2 3" xfId="9625" xr:uid="{00000000-0005-0000-0000-00008CAA0000}"/>
    <cellStyle name="Normal 4 5 2 3 2 2 2 2 2 3 2" xfId="23059" xr:uid="{00000000-0005-0000-0000-00008DAA0000}"/>
    <cellStyle name="Normal 4 5 2 3 2 2 2 2 2 3 2 2" xfId="49971" xr:uid="{00000000-0005-0000-0000-00008EAA0000}"/>
    <cellStyle name="Normal 4 5 2 3 2 2 2 2 2 3 3" xfId="36537" xr:uid="{00000000-0005-0000-0000-00008FAA0000}"/>
    <cellStyle name="Normal 4 5 2 3 2 2 2 2 2 4" xfId="18580" xr:uid="{00000000-0005-0000-0000-000090AA0000}"/>
    <cellStyle name="Normal 4 5 2 3 2 2 2 2 2 4 2" xfId="45492" xr:uid="{00000000-0005-0000-0000-000091AA0000}"/>
    <cellStyle name="Normal 4 5 2 3 2 2 2 2 2 5" xfId="32058" xr:uid="{00000000-0005-0000-0000-000092AA0000}"/>
    <cellStyle name="Normal 4 5 2 3 2 2 2 2 3" xfId="11866" xr:uid="{00000000-0005-0000-0000-000093AA0000}"/>
    <cellStyle name="Normal 4 5 2 3 2 2 2 2 3 2" xfId="25300" xr:uid="{00000000-0005-0000-0000-000094AA0000}"/>
    <cellStyle name="Normal 4 5 2 3 2 2 2 2 3 2 2" xfId="52212" xr:uid="{00000000-0005-0000-0000-000095AA0000}"/>
    <cellStyle name="Normal 4 5 2 3 2 2 2 2 3 3" xfId="38778" xr:uid="{00000000-0005-0000-0000-000096AA0000}"/>
    <cellStyle name="Normal 4 5 2 3 2 2 2 2 4" xfId="7388" xr:uid="{00000000-0005-0000-0000-000097AA0000}"/>
    <cellStyle name="Normal 4 5 2 3 2 2 2 2 4 2" xfId="20822" xr:uid="{00000000-0005-0000-0000-000098AA0000}"/>
    <cellStyle name="Normal 4 5 2 3 2 2 2 2 4 2 2" xfId="47734" xr:uid="{00000000-0005-0000-0000-000099AA0000}"/>
    <cellStyle name="Normal 4 5 2 3 2 2 2 2 4 3" xfId="34300" xr:uid="{00000000-0005-0000-0000-00009AAA0000}"/>
    <cellStyle name="Normal 4 5 2 3 2 2 2 2 5" xfId="16343" xr:uid="{00000000-0005-0000-0000-00009BAA0000}"/>
    <cellStyle name="Normal 4 5 2 3 2 2 2 2 5 2" xfId="43255" xr:uid="{00000000-0005-0000-0000-00009CAA0000}"/>
    <cellStyle name="Normal 4 5 2 3 2 2 2 2 6" xfId="29821" xr:uid="{00000000-0005-0000-0000-00009DAA0000}"/>
    <cellStyle name="Normal 4 5 2 3 2 2 2 3" xfId="4028" xr:uid="{00000000-0005-0000-0000-00009EAA0000}"/>
    <cellStyle name="Normal 4 5 2 3 2 2 2 3 2" xfId="12985" xr:uid="{00000000-0005-0000-0000-00009FAA0000}"/>
    <cellStyle name="Normal 4 5 2 3 2 2 2 3 2 2" xfId="26419" xr:uid="{00000000-0005-0000-0000-0000A0AA0000}"/>
    <cellStyle name="Normal 4 5 2 3 2 2 2 3 2 2 2" xfId="53331" xr:uid="{00000000-0005-0000-0000-0000A1AA0000}"/>
    <cellStyle name="Normal 4 5 2 3 2 2 2 3 2 3" xfId="39897" xr:uid="{00000000-0005-0000-0000-0000A2AA0000}"/>
    <cellStyle name="Normal 4 5 2 3 2 2 2 3 3" xfId="8507" xr:uid="{00000000-0005-0000-0000-0000A3AA0000}"/>
    <cellStyle name="Normal 4 5 2 3 2 2 2 3 3 2" xfId="21941" xr:uid="{00000000-0005-0000-0000-0000A4AA0000}"/>
    <cellStyle name="Normal 4 5 2 3 2 2 2 3 3 2 2" xfId="48853" xr:uid="{00000000-0005-0000-0000-0000A5AA0000}"/>
    <cellStyle name="Normal 4 5 2 3 2 2 2 3 3 3" xfId="35419" xr:uid="{00000000-0005-0000-0000-0000A6AA0000}"/>
    <cellStyle name="Normal 4 5 2 3 2 2 2 3 4" xfId="17462" xr:uid="{00000000-0005-0000-0000-0000A7AA0000}"/>
    <cellStyle name="Normal 4 5 2 3 2 2 2 3 4 2" xfId="44374" xr:uid="{00000000-0005-0000-0000-0000A8AA0000}"/>
    <cellStyle name="Normal 4 5 2 3 2 2 2 3 5" xfId="30940" xr:uid="{00000000-0005-0000-0000-0000A9AA0000}"/>
    <cellStyle name="Normal 4 5 2 3 2 2 2 4" xfId="10748" xr:uid="{00000000-0005-0000-0000-0000AAAA0000}"/>
    <cellStyle name="Normal 4 5 2 3 2 2 2 4 2" xfId="24182" xr:uid="{00000000-0005-0000-0000-0000ABAA0000}"/>
    <cellStyle name="Normal 4 5 2 3 2 2 2 4 2 2" xfId="51094" xr:uid="{00000000-0005-0000-0000-0000ACAA0000}"/>
    <cellStyle name="Normal 4 5 2 3 2 2 2 4 3" xfId="37660" xr:uid="{00000000-0005-0000-0000-0000ADAA0000}"/>
    <cellStyle name="Normal 4 5 2 3 2 2 2 5" xfId="6270" xr:uid="{00000000-0005-0000-0000-0000AEAA0000}"/>
    <cellStyle name="Normal 4 5 2 3 2 2 2 5 2" xfId="19704" xr:uid="{00000000-0005-0000-0000-0000AFAA0000}"/>
    <cellStyle name="Normal 4 5 2 3 2 2 2 5 2 2" xfId="46616" xr:uid="{00000000-0005-0000-0000-0000B0AA0000}"/>
    <cellStyle name="Normal 4 5 2 3 2 2 2 5 3" xfId="33182" xr:uid="{00000000-0005-0000-0000-0000B1AA0000}"/>
    <cellStyle name="Normal 4 5 2 3 2 2 2 6" xfId="15225" xr:uid="{00000000-0005-0000-0000-0000B2AA0000}"/>
    <cellStyle name="Normal 4 5 2 3 2 2 2 6 2" xfId="42137" xr:uid="{00000000-0005-0000-0000-0000B3AA0000}"/>
    <cellStyle name="Normal 4 5 2 3 2 2 2 7" xfId="28703" xr:uid="{00000000-0005-0000-0000-0000B4AA0000}"/>
    <cellStyle name="Normal 4 5 2 3 2 2 3" xfId="2239" xr:uid="{00000000-0005-0000-0000-0000B5AA0000}"/>
    <cellStyle name="Normal 4 5 2 3 2 2 3 2" xfId="4476" xr:uid="{00000000-0005-0000-0000-0000B6AA0000}"/>
    <cellStyle name="Normal 4 5 2 3 2 2 3 2 2" xfId="13433" xr:uid="{00000000-0005-0000-0000-0000B7AA0000}"/>
    <cellStyle name="Normal 4 5 2 3 2 2 3 2 2 2" xfId="26867" xr:uid="{00000000-0005-0000-0000-0000B8AA0000}"/>
    <cellStyle name="Normal 4 5 2 3 2 2 3 2 2 2 2" xfId="53779" xr:uid="{00000000-0005-0000-0000-0000B9AA0000}"/>
    <cellStyle name="Normal 4 5 2 3 2 2 3 2 2 3" xfId="40345" xr:uid="{00000000-0005-0000-0000-0000BAAA0000}"/>
    <cellStyle name="Normal 4 5 2 3 2 2 3 2 3" xfId="8955" xr:uid="{00000000-0005-0000-0000-0000BBAA0000}"/>
    <cellStyle name="Normal 4 5 2 3 2 2 3 2 3 2" xfId="22389" xr:uid="{00000000-0005-0000-0000-0000BCAA0000}"/>
    <cellStyle name="Normal 4 5 2 3 2 2 3 2 3 2 2" xfId="49301" xr:uid="{00000000-0005-0000-0000-0000BDAA0000}"/>
    <cellStyle name="Normal 4 5 2 3 2 2 3 2 3 3" xfId="35867" xr:uid="{00000000-0005-0000-0000-0000BEAA0000}"/>
    <cellStyle name="Normal 4 5 2 3 2 2 3 2 4" xfId="17910" xr:uid="{00000000-0005-0000-0000-0000BFAA0000}"/>
    <cellStyle name="Normal 4 5 2 3 2 2 3 2 4 2" xfId="44822" xr:uid="{00000000-0005-0000-0000-0000C0AA0000}"/>
    <cellStyle name="Normal 4 5 2 3 2 2 3 2 5" xfId="31388" xr:uid="{00000000-0005-0000-0000-0000C1AA0000}"/>
    <cellStyle name="Normal 4 5 2 3 2 2 3 3" xfId="11196" xr:uid="{00000000-0005-0000-0000-0000C2AA0000}"/>
    <cellStyle name="Normal 4 5 2 3 2 2 3 3 2" xfId="24630" xr:uid="{00000000-0005-0000-0000-0000C3AA0000}"/>
    <cellStyle name="Normal 4 5 2 3 2 2 3 3 2 2" xfId="51542" xr:uid="{00000000-0005-0000-0000-0000C4AA0000}"/>
    <cellStyle name="Normal 4 5 2 3 2 2 3 3 3" xfId="38108" xr:uid="{00000000-0005-0000-0000-0000C5AA0000}"/>
    <cellStyle name="Normal 4 5 2 3 2 2 3 4" xfId="6718" xr:uid="{00000000-0005-0000-0000-0000C6AA0000}"/>
    <cellStyle name="Normal 4 5 2 3 2 2 3 4 2" xfId="20152" xr:uid="{00000000-0005-0000-0000-0000C7AA0000}"/>
    <cellStyle name="Normal 4 5 2 3 2 2 3 4 2 2" xfId="47064" xr:uid="{00000000-0005-0000-0000-0000C8AA0000}"/>
    <cellStyle name="Normal 4 5 2 3 2 2 3 4 3" xfId="33630" xr:uid="{00000000-0005-0000-0000-0000C9AA0000}"/>
    <cellStyle name="Normal 4 5 2 3 2 2 3 5" xfId="15673" xr:uid="{00000000-0005-0000-0000-0000CAAA0000}"/>
    <cellStyle name="Normal 4 5 2 3 2 2 3 5 2" xfId="42585" xr:uid="{00000000-0005-0000-0000-0000CBAA0000}"/>
    <cellStyle name="Normal 4 5 2 3 2 2 3 6" xfId="29151" xr:uid="{00000000-0005-0000-0000-0000CCAA0000}"/>
    <cellStyle name="Normal 4 5 2 3 2 2 4" xfId="3358" xr:uid="{00000000-0005-0000-0000-0000CDAA0000}"/>
    <cellStyle name="Normal 4 5 2 3 2 2 4 2" xfId="12315" xr:uid="{00000000-0005-0000-0000-0000CEAA0000}"/>
    <cellStyle name="Normal 4 5 2 3 2 2 4 2 2" xfId="25749" xr:uid="{00000000-0005-0000-0000-0000CFAA0000}"/>
    <cellStyle name="Normal 4 5 2 3 2 2 4 2 2 2" xfId="52661" xr:uid="{00000000-0005-0000-0000-0000D0AA0000}"/>
    <cellStyle name="Normal 4 5 2 3 2 2 4 2 3" xfId="39227" xr:uid="{00000000-0005-0000-0000-0000D1AA0000}"/>
    <cellStyle name="Normal 4 5 2 3 2 2 4 3" xfId="7837" xr:uid="{00000000-0005-0000-0000-0000D2AA0000}"/>
    <cellStyle name="Normal 4 5 2 3 2 2 4 3 2" xfId="21271" xr:uid="{00000000-0005-0000-0000-0000D3AA0000}"/>
    <cellStyle name="Normal 4 5 2 3 2 2 4 3 2 2" xfId="48183" xr:uid="{00000000-0005-0000-0000-0000D4AA0000}"/>
    <cellStyle name="Normal 4 5 2 3 2 2 4 3 3" xfId="34749" xr:uid="{00000000-0005-0000-0000-0000D5AA0000}"/>
    <cellStyle name="Normal 4 5 2 3 2 2 4 4" xfId="16792" xr:uid="{00000000-0005-0000-0000-0000D6AA0000}"/>
    <cellStyle name="Normal 4 5 2 3 2 2 4 4 2" xfId="43704" xr:uid="{00000000-0005-0000-0000-0000D7AA0000}"/>
    <cellStyle name="Normal 4 5 2 3 2 2 4 5" xfId="30270" xr:uid="{00000000-0005-0000-0000-0000D8AA0000}"/>
    <cellStyle name="Normal 4 5 2 3 2 2 5" xfId="10078" xr:uid="{00000000-0005-0000-0000-0000D9AA0000}"/>
    <cellStyle name="Normal 4 5 2 3 2 2 5 2" xfId="23512" xr:uid="{00000000-0005-0000-0000-0000DAAA0000}"/>
    <cellStyle name="Normal 4 5 2 3 2 2 5 2 2" xfId="50424" xr:uid="{00000000-0005-0000-0000-0000DBAA0000}"/>
    <cellStyle name="Normal 4 5 2 3 2 2 5 3" xfId="36990" xr:uid="{00000000-0005-0000-0000-0000DCAA0000}"/>
    <cellStyle name="Normal 4 5 2 3 2 2 6" xfId="5600" xr:uid="{00000000-0005-0000-0000-0000DDAA0000}"/>
    <cellStyle name="Normal 4 5 2 3 2 2 6 2" xfId="19034" xr:uid="{00000000-0005-0000-0000-0000DEAA0000}"/>
    <cellStyle name="Normal 4 5 2 3 2 2 6 2 2" xfId="45946" xr:uid="{00000000-0005-0000-0000-0000DFAA0000}"/>
    <cellStyle name="Normal 4 5 2 3 2 2 6 3" xfId="32512" xr:uid="{00000000-0005-0000-0000-0000E0AA0000}"/>
    <cellStyle name="Normal 4 5 2 3 2 2 7" xfId="14555" xr:uid="{00000000-0005-0000-0000-0000E1AA0000}"/>
    <cellStyle name="Normal 4 5 2 3 2 2 7 2" xfId="41467" xr:uid="{00000000-0005-0000-0000-0000E2AA0000}"/>
    <cellStyle name="Normal 4 5 2 3 2 2 8" xfId="28033" xr:uid="{00000000-0005-0000-0000-0000E3AA0000}"/>
    <cellStyle name="Normal 4 5 2 3 2 3" xfId="1345" xr:uid="{00000000-0005-0000-0000-0000E4AA0000}"/>
    <cellStyle name="Normal 4 5 2 3 2 3 2" xfId="2463" xr:uid="{00000000-0005-0000-0000-0000E5AA0000}"/>
    <cellStyle name="Normal 4 5 2 3 2 3 2 2" xfId="4700" xr:uid="{00000000-0005-0000-0000-0000E6AA0000}"/>
    <cellStyle name="Normal 4 5 2 3 2 3 2 2 2" xfId="13657" xr:uid="{00000000-0005-0000-0000-0000E7AA0000}"/>
    <cellStyle name="Normal 4 5 2 3 2 3 2 2 2 2" xfId="27091" xr:uid="{00000000-0005-0000-0000-0000E8AA0000}"/>
    <cellStyle name="Normal 4 5 2 3 2 3 2 2 2 2 2" xfId="54003" xr:uid="{00000000-0005-0000-0000-0000E9AA0000}"/>
    <cellStyle name="Normal 4 5 2 3 2 3 2 2 2 3" xfId="40569" xr:uid="{00000000-0005-0000-0000-0000EAAA0000}"/>
    <cellStyle name="Normal 4 5 2 3 2 3 2 2 3" xfId="9179" xr:uid="{00000000-0005-0000-0000-0000EBAA0000}"/>
    <cellStyle name="Normal 4 5 2 3 2 3 2 2 3 2" xfId="22613" xr:uid="{00000000-0005-0000-0000-0000ECAA0000}"/>
    <cellStyle name="Normal 4 5 2 3 2 3 2 2 3 2 2" xfId="49525" xr:uid="{00000000-0005-0000-0000-0000EDAA0000}"/>
    <cellStyle name="Normal 4 5 2 3 2 3 2 2 3 3" xfId="36091" xr:uid="{00000000-0005-0000-0000-0000EEAA0000}"/>
    <cellStyle name="Normal 4 5 2 3 2 3 2 2 4" xfId="18134" xr:uid="{00000000-0005-0000-0000-0000EFAA0000}"/>
    <cellStyle name="Normal 4 5 2 3 2 3 2 2 4 2" xfId="45046" xr:uid="{00000000-0005-0000-0000-0000F0AA0000}"/>
    <cellStyle name="Normal 4 5 2 3 2 3 2 2 5" xfId="31612" xr:uid="{00000000-0005-0000-0000-0000F1AA0000}"/>
    <cellStyle name="Normal 4 5 2 3 2 3 2 3" xfId="11420" xr:uid="{00000000-0005-0000-0000-0000F2AA0000}"/>
    <cellStyle name="Normal 4 5 2 3 2 3 2 3 2" xfId="24854" xr:uid="{00000000-0005-0000-0000-0000F3AA0000}"/>
    <cellStyle name="Normal 4 5 2 3 2 3 2 3 2 2" xfId="51766" xr:uid="{00000000-0005-0000-0000-0000F4AA0000}"/>
    <cellStyle name="Normal 4 5 2 3 2 3 2 3 3" xfId="38332" xr:uid="{00000000-0005-0000-0000-0000F5AA0000}"/>
    <cellStyle name="Normal 4 5 2 3 2 3 2 4" xfId="6942" xr:uid="{00000000-0005-0000-0000-0000F6AA0000}"/>
    <cellStyle name="Normal 4 5 2 3 2 3 2 4 2" xfId="20376" xr:uid="{00000000-0005-0000-0000-0000F7AA0000}"/>
    <cellStyle name="Normal 4 5 2 3 2 3 2 4 2 2" xfId="47288" xr:uid="{00000000-0005-0000-0000-0000F8AA0000}"/>
    <cellStyle name="Normal 4 5 2 3 2 3 2 4 3" xfId="33854" xr:uid="{00000000-0005-0000-0000-0000F9AA0000}"/>
    <cellStyle name="Normal 4 5 2 3 2 3 2 5" xfId="15897" xr:uid="{00000000-0005-0000-0000-0000FAAA0000}"/>
    <cellStyle name="Normal 4 5 2 3 2 3 2 5 2" xfId="42809" xr:uid="{00000000-0005-0000-0000-0000FBAA0000}"/>
    <cellStyle name="Normal 4 5 2 3 2 3 2 6" xfId="29375" xr:uid="{00000000-0005-0000-0000-0000FCAA0000}"/>
    <cellStyle name="Normal 4 5 2 3 2 3 3" xfId="3582" xr:uid="{00000000-0005-0000-0000-0000FDAA0000}"/>
    <cellStyle name="Normal 4 5 2 3 2 3 3 2" xfId="12539" xr:uid="{00000000-0005-0000-0000-0000FEAA0000}"/>
    <cellStyle name="Normal 4 5 2 3 2 3 3 2 2" xfId="25973" xr:uid="{00000000-0005-0000-0000-0000FFAA0000}"/>
    <cellStyle name="Normal 4 5 2 3 2 3 3 2 2 2" xfId="52885" xr:uid="{00000000-0005-0000-0000-000000AB0000}"/>
    <cellStyle name="Normal 4 5 2 3 2 3 3 2 3" xfId="39451" xr:uid="{00000000-0005-0000-0000-000001AB0000}"/>
    <cellStyle name="Normal 4 5 2 3 2 3 3 3" xfId="8061" xr:uid="{00000000-0005-0000-0000-000002AB0000}"/>
    <cellStyle name="Normal 4 5 2 3 2 3 3 3 2" xfId="21495" xr:uid="{00000000-0005-0000-0000-000003AB0000}"/>
    <cellStyle name="Normal 4 5 2 3 2 3 3 3 2 2" xfId="48407" xr:uid="{00000000-0005-0000-0000-000004AB0000}"/>
    <cellStyle name="Normal 4 5 2 3 2 3 3 3 3" xfId="34973" xr:uid="{00000000-0005-0000-0000-000005AB0000}"/>
    <cellStyle name="Normal 4 5 2 3 2 3 3 4" xfId="17016" xr:uid="{00000000-0005-0000-0000-000006AB0000}"/>
    <cellStyle name="Normal 4 5 2 3 2 3 3 4 2" xfId="43928" xr:uid="{00000000-0005-0000-0000-000007AB0000}"/>
    <cellStyle name="Normal 4 5 2 3 2 3 3 5" xfId="30494" xr:uid="{00000000-0005-0000-0000-000008AB0000}"/>
    <cellStyle name="Normal 4 5 2 3 2 3 4" xfId="10302" xr:uid="{00000000-0005-0000-0000-000009AB0000}"/>
    <cellStyle name="Normal 4 5 2 3 2 3 4 2" xfId="23736" xr:uid="{00000000-0005-0000-0000-00000AAB0000}"/>
    <cellStyle name="Normal 4 5 2 3 2 3 4 2 2" xfId="50648" xr:uid="{00000000-0005-0000-0000-00000BAB0000}"/>
    <cellStyle name="Normal 4 5 2 3 2 3 4 3" xfId="37214" xr:uid="{00000000-0005-0000-0000-00000CAB0000}"/>
    <cellStyle name="Normal 4 5 2 3 2 3 5" xfId="5824" xr:uid="{00000000-0005-0000-0000-00000DAB0000}"/>
    <cellStyle name="Normal 4 5 2 3 2 3 5 2" xfId="19258" xr:uid="{00000000-0005-0000-0000-00000EAB0000}"/>
    <cellStyle name="Normal 4 5 2 3 2 3 5 2 2" xfId="46170" xr:uid="{00000000-0005-0000-0000-00000FAB0000}"/>
    <cellStyle name="Normal 4 5 2 3 2 3 5 3" xfId="32736" xr:uid="{00000000-0005-0000-0000-000010AB0000}"/>
    <cellStyle name="Normal 4 5 2 3 2 3 6" xfId="14779" xr:uid="{00000000-0005-0000-0000-000011AB0000}"/>
    <cellStyle name="Normal 4 5 2 3 2 3 6 2" xfId="41691" xr:uid="{00000000-0005-0000-0000-000012AB0000}"/>
    <cellStyle name="Normal 4 5 2 3 2 3 7" xfId="28257" xr:uid="{00000000-0005-0000-0000-000013AB0000}"/>
    <cellStyle name="Normal 4 5 2 3 2 4" xfId="1568" xr:uid="{00000000-0005-0000-0000-000014AB0000}"/>
    <cellStyle name="Normal 4 5 2 3 2 4 2" xfId="2686" xr:uid="{00000000-0005-0000-0000-000015AB0000}"/>
    <cellStyle name="Normal 4 5 2 3 2 4 2 2" xfId="4923" xr:uid="{00000000-0005-0000-0000-000016AB0000}"/>
    <cellStyle name="Normal 4 5 2 3 2 4 2 2 2" xfId="13880" xr:uid="{00000000-0005-0000-0000-000017AB0000}"/>
    <cellStyle name="Normal 4 5 2 3 2 4 2 2 2 2" xfId="27314" xr:uid="{00000000-0005-0000-0000-000018AB0000}"/>
    <cellStyle name="Normal 4 5 2 3 2 4 2 2 2 2 2" xfId="54226" xr:uid="{00000000-0005-0000-0000-000019AB0000}"/>
    <cellStyle name="Normal 4 5 2 3 2 4 2 2 2 3" xfId="40792" xr:uid="{00000000-0005-0000-0000-00001AAB0000}"/>
    <cellStyle name="Normal 4 5 2 3 2 4 2 2 3" xfId="9402" xr:uid="{00000000-0005-0000-0000-00001BAB0000}"/>
    <cellStyle name="Normal 4 5 2 3 2 4 2 2 3 2" xfId="22836" xr:uid="{00000000-0005-0000-0000-00001CAB0000}"/>
    <cellStyle name="Normal 4 5 2 3 2 4 2 2 3 2 2" xfId="49748" xr:uid="{00000000-0005-0000-0000-00001DAB0000}"/>
    <cellStyle name="Normal 4 5 2 3 2 4 2 2 3 3" xfId="36314" xr:uid="{00000000-0005-0000-0000-00001EAB0000}"/>
    <cellStyle name="Normal 4 5 2 3 2 4 2 2 4" xfId="18357" xr:uid="{00000000-0005-0000-0000-00001FAB0000}"/>
    <cellStyle name="Normal 4 5 2 3 2 4 2 2 4 2" xfId="45269" xr:uid="{00000000-0005-0000-0000-000020AB0000}"/>
    <cellStyle name="Normal 4 5 2 3 2 4 2 2 5" xfId="31835" xr:uid="{00000000-0005-0000-0000-000021AB0000}"/>
    <cellStyle name="Normal 4 5 2 3 2 4 2 3" xfId="11643" xr:uid="{00000000-0005-0000-0000-000022AB0000}"/>
    <cellStyle name="Normal 4 5 2 3 2 4 2 3 2" xfId="25077" xr:uid="{00000000-0005-0000-0000-000023AB0000}"/>
    <cellStyle name="Normal 4 5 2 3 2 4 2 3 2 2" xfId="51989" xr:uid="{00000000-0005-0000-0000-000024AB0000}"/>
    <cellStyle name="Normal 4 5 2 3 2 4 2 3 3" xfId="38555" xr:uid="{00000000-0005-0000-0000-000025AB0000}"/>
    <cellStyle name="Normal 4 5 2 3 2 4 2 4" xfId="7165" xr:uid="{00000000-0005-0000-0000-000026AB0000}"/>
    <cellStyle name="Normal 4 5 2 3 2 4 2 4 2" xfId="20599" xr:uid="{00000000-0005-0000-0000-000027AB0000}"/>
    <cellStyle name="Normal 4 5 2 3 2 4 2 4 2 2" xfId="47511" xr:uid="{00000000-0005-0000-0000-000028AB0000}"/>
    <cellStyle name="Normal 4 5 2 3 2 4 2 4 3" xfId="34077" xr:uid="{00000000-0005-0000-0000-000029AB0000}"/>
    <cellStyle name="Normal 4 5 2 3 2 4 2 5" xfId="16120" xr:uid="{00000000-0005-0000-0000-00002AAB0000}"/>
    <cellStyle name="Normal 4 5 2 3 2 4 2 5 2" xfId="43032" xr:uid="{00000000-0005-0000-0000-00002BAB0000}"/>
    <cellStyle name="Normal 4 5 2 3 2 4 2 6" xfId="29598" xr:uid="{00000000-0005-0000-0000-00002CAB0000}"/>
    <cellStyle name="Normal 4 5 2 3 2 4 3" xfId="3805" xr:uid="{00000000-0005-0000-0000-00002DAB0000}"/>
    <cellStyle name="Normal 4 5 2 3 2 4 3 2" xfId="12762" xr:uid="{00000000-0005-0000-0000-00002EAB0000}"/>
    <cellStyle name="Normal 4 5 2 3 2 4 3 2 2" xfId="26196" xr:uid="{00000000-0005-0000-0000-00002FAB0000}"/>
    <cellStyle name="Normal 4 5 2 3 2 4 3 2 2 2" xfId="53108" xr:uid="{00000000-0005-0000-0000-000030AB0000}"/>
    <cellStyle name="Normal 4 5 2 3 2 4 3 2 3" xfId="39674" xr:uid="{00000000-0005-0000-0000-000031AB0000}"/>
    <cellStyle name="Normal 4 5 2 3 2 4 3 3" xfId="8284" xr:uid="{00000000-0005-0000-0000-000032AB0000}"/>
    <cellStyle name="Normal 4 5 2 3 2 4 3 3 2" xfId="21718" xr:uid="{00000000-0005-0000-0000-000033AB0000}"/>
    <cellStyle name="Normal 4 5 2 3 2 4 3 3 2 2" xfId="48630" xr:uid="{00000000-0005-0000-0000-000034AB0000}"/>
    <cellStyle name="Normal 4 5 2 3 2 4 3 3 3" xfId="35196" xr:uid="{00000000-0005-0000-0000-000035AB0000}"/>
    <cellStyle name="Normal 4 5 2 3 2 4 3 4" xfId="17239" xr:uid="{00000000-0005-0000-0000-000036AB0000}"/>
    <cellStyle name="Normal 4 5 2 3 2 4 3 4 2" xfId="44151" xr:uid="{00000000-0005-0000-0000-000037AB0000}"/>
    <cellStyle name="Normal 4 5 2 3 2 4 3 5" xfId="30717" xr:uid="{00000000-0005-0000-0000-000038AB0000}"/>
    <cellStyle name="Normal 4 5 2 3 2 4 4" xfId="10525" xr:uid="{00000000-0005-0000-0000-000039AB0000}"/>
    <cellStyle name="Normal 4 5 2 3 2 4 4 2" xfId="23959" xr:uid="{00000000-0005-0000-0000-00003AAB0000}"/>
    <cellStyle name="Normal 4 5 2 3 2 4 4 2 2" xfId="50871" xr:uid="{00000000-0005-0000-0000-00003BAB0000}"/>
    <cellStyle name="Normal 4 5 2 3 2 4 4 3" xfId="37437" xr:uid="{00000000-0005-0000-0000-00003CAB0000}"/>
    <cellStyle name="Normal 4 5 2 3 2 4 5" xfId="6047" xr:uid="{00000000-0005-0000-0000-00003DAB0000}"/>
    <cellStyle name="Normal 4 5 2 3 2 4 5 2" xfId="19481" xr:uid="{00000000-0005-0000-0000-00003EAB0000}"/>
    <cellStyle name="Normal 4 5 2 3 2 4 5 2 2" xfId="46393" xr:uid="{00000000-0005-0000-0000-00003FAB0000}"/>
    <cellStyle name="Normal 4 5 2 3 2 4 5 3" xfId="32959" xr:uid="{00000000-0005-0000-0000-000040AB0000}"/>
    <cellStyle name="Normal 4 5 2 3 2 4 6" xfId="15002" xr:uid="{00000000-0005-0000-0000-000041AB0000}"/>
    <cellStyle name="Normal 4 5 2 3 2 4 6 2" xfId="41914" xr:uid="{00000000-0005-0000-0000-000042AB0000}"/>
    <cellStyle name="Normal 4 5 2 3 2 4 7" xfId="28480" xr:uid="{00000000-0005-0000-0000-000043AB0000}"/>
    <cellStyle name="Normal 4 5 2 3 2 5" xfId="2016" xr:uid="{00000000-0005-0000-0000-000044AB0000}"/>
    <cellStyle name="Normal 4 5 2 3 2 5 2" xfId="4253" xr:uid="{00000000-0005-0000-0000-000045AB0000}"/>
    <cellStyle name="Normal 4 5 2 3 2 5 2 2" xfId="13210" xr:uid="{00000000-0005-0000-0000-000046AB0000}"/>
    <cellStyle name="Normal 4 5 2 3 2 5 2 2 2" xfId="26644" xr:uid="{00000000-0005-0000-0000-000047AB0000}"/>
    <cellStyle name="Normal 4 5 2 3 2 5 2 2 2 2" xfId="53556" xr:uid="{00000000-0005-0000-0000-000048AB0000}"/>
    <cellStyle name="Normal 4 5 2 3 2 5 2 2 3" xfId="40122" xr:uid="{00000000-0005-0000-0000-000049AB0000}"/>
    <cellStyle name="Normal 4 5 2 3 2 5 2 3" xfId="8732" xr:uid="{00000000-0005-0000-0000-00004AAB0000}"/>
    <cellStyle name="Normal 4 5 2 3 2 5 2 3 2" xfId="22166" xr:uid="{00000000-0005-0000-0000-00004BAB0000}"/>
    <cellStyle name="Normal 4 5 2 3 2 5 2 3 2 2" xfId="49078" xr:uid="{00000000-0005-0000-0000-00004CAB0000}"/>
    <cellStyle name="Normal 4 5 2 3 2 5 2 3 3" xfId="35644" xr:uid="{00000000-0005-0000-0000-00004DAB0000}"/>
    <cellStyle name="Normal 4 5 2 3 2 5 2 4" xfId="17687" xr:uid="{00000000-0005-0000-0000-00004EAB0000}"/>
    <cellStyle name="Normal 4 5 2 3 2 5 2 4 2" xfId="44599" xr:uid="{00000000-0005-0000-0000-00004FAB0000}"/>
    <cellStyle name="Normal 4 5 2 3 2 5 2 5" xfId="31165" xr:uid="{00000000-0005-0000-0000-000050AB0000}"/>
    <cellStyle name="Normal 4 5 2 3 2 5 3" xfId="10973" xr:uid="{00000000-0005-0000-0000-000051AB0000}"/>
    <cellStyle name="Normal 4 5 2 3 2 5 3 2" xfId="24407" xr:uid="{00000000-0005-0000-0000-000052AB0000}"/>
    <cellStyle name="Normal 4 5 2 3 2 5 3 2 2" xfId="51319" xr:uid="{00000000-0005-0000-0000-000053AB0000}"/>
    <cellStyle name="Normal 4 5 2 3 2 5 3 3" xfId="37885" xr:uid="{00000000-0005-0000-0000-000054AB0000}"/>
    <cellStyle name="Normal 4 5 2 3 2 5 4" xfId="6495" xr:uid="{00000000-0005-0000-0000-000055AB0000}"/>
    <cellStyle name="Normal 4 5 2 3 2 5 4 2" xfId="19929" xr:uid="{00000000-0005-0000-0000-000056AB0000}"/>
    <cellStyle name="Normal 4 5 2 3 2 5 4 2 2" xfId="46841" xr:uid="{00000000-0005-0000-0000-000057AB0000}"/>
    <cellStyle name="Normal 4 5 2 3 2 5 4 3" xfId="33407" xr:uid="{00000000-0005-0000-0000-000058AB0000}"/>
    <cellStyle name="Normal 4 5 2 3 2 5 5" xfId="15450" xr:uid="{00000000-0005-0000-0000-000059AB0000}"/>
    <cellStyle name="Normal 4 5 2 3 2 5 5 2" xfId="42362" xr:uid="{00000000-0005-0000-0000-00005AAB0000}"/>
    <cellStyle name="Normal 4 5 2 3 2 5 6" xfId="28928" xr:uid="{00000000-0005-0000-0000-00005BAB0000}"/>
    <cellStyle name="Normal 4 5 2 3 2 6" xfId="3135" xr:uid="{00000000-0005-0000-0000-00005CAB0000}"/>
    <cellStyle name="Normal 4 5 2 3 2 6 2" xfId="12092" xr:uid="{00000000-0005-0000-0000-00005DAB0000}"/>
    <cellStyle name="Normal 4 5 2 3 2 6 2 2" xfId="25526" xr:uid="{00000000-0005-0000-0000-00005EAB0000}"/>
    <cellStyle name="Normal 4 5 2 3 2 6 2 2 2" xfId="52438" xr:uid="{00000000-0005-0000-0000-00005FAB0000}"/>
    <cellStyle name="Normal 4 5 2 3 2 6 2 3" xfId="39004" xr:uid="{00000000-0005-0000-0000-000060AB0000}"/>
    <cellStyle name="Normal 4 5 2 3 2 6 3" xfId="7614" xr:uid="{00000000-0005-0000-0000-000061AB0000}"/>
    <cellStyle name="Normal 4 5 2 3 2 6 3 2" xfId="21048" xr:uid="{00000000-0005-0000-0000-000062AB0000}"/>
    <cellStyle name="Normal 4 5 2 3 2 6 3 2 2" xfId="47960" xr:uid="{00000000-0005-0000-0000-000063AB0000}"/>
    <cellStyle name="Normal 4 5 2 3 2 6 3 3" xfId="34526" xr:uid="{00000000-0005-0000-0000-000064AB0000}"/>
    <cellStyle name="Normal 4 5 2 3 2 6 4" xfId="16569" xr:uid="{00000000-0005-0000-0000-000065AB0000}"/>
    <cellStyle name="Normal 4 5 2 3 2 6 4 2" xfId="43481" xr:uid="{00000000-0005-0000-0000-000066AB0000}"/>
    <cellStyle name="Normal 4 5 2 3 2 6 5" xfId="30047" xr:uid="{00000000-0005-0000-0000-000067AB0000}"/>
    <cellStyle name="Normal 4 5 2 3 2 7" xfId="9855" xr:uid="{00000000-0005-0000-0000-000068AB0000}"/>
    <cellStyle name="Normal 4 5 2 3 2 7 2" xfId="23289" xr:uid="{00000000-0005-0000-0000-000069AB0000}"/>
    <cellStyle name="Normal 4 5 2 3 2 7 2 2" xfId="50201" xr:uid="{00000000-0005-0000-0000-00006AAB0000}"/>
    <cellStyle name="Normal 4 5 2 3 2 7 3" xfId="36767" xr:uid="{00000000-0005-0000-0000-00006BAB0000}"/>
    <cellStyle name="Normal 4 5 2 3 2 8" xfId="5377" xr:uid="{00000000-0005-0000-0000-00006CAB0000}"/>
    <cellStyle name="Normal 4 5 2 3 2 8 2" xfId="18811" xr:uid="{00000000-0005-0000-0000-00006DAB0000}"/>
    <cellStyle name="Normal 4 5 2 3 2 8 2 2" xfId="45723" xr:uid="{00000000-0005-0000-0000-00006EAB0000}"/>
    <cellStyle name="Normal 4 5 2 3 2 8 3" xfId="32289" xr:uid="{00000000-0005-0000-0000-00006FAB0000}"/>
    <cellStyle name="Normal 4 5 2 3 2 9" xfId="14332" xr:uid="{00000000-0005-0000-0000-000070AB0000}"/>
    <cellStyle name="Normal 4 5 2 3 2 9 2" xfId="41244" xr:uid="{00000000-0005-0000-0000-000071AB0000}"/>
    <cellStyle name="Normal 4 5 2 3 3" xfId="780" xr:uid="{00000000-0005-0000-0000-000072AB0000}"/>
    <cellStyle name="Normal 4 5 2 3 3 10" xfId="27738" xr:uid="{00000000-0005-0000-0000-000073AB0000}"/>
    <cellStyle name="Normal 4 5 2 3 3 2" xfId="1048" xr:uid="{00000000-0005-0000-0000-000074AB0000}"/>
    <cellStyle name="Normal 4 5 2 3 3 2 2" xfId="1719" xr:uid="{00000000-0005-0000-0000-000075AB0000}"/>
    <cellStyle name="Normal 4 5 2 3 3 2 2 2" xfId="2837" xr:uid="{00000000-0005-0000-0000-000076AB0000}"/>
    <cellStyle name="Normal 4 5 2 3 3 2 2 2 2" xfId="5074" xr:uid="{00000000-0005-0000-0000-000077AB0000}"/>
    <cellStyle name="Normal 4 5 2 3 3 2 2 2 2 2" xfId="14031" xr:uid="{00000000-0005-0000-0000-000078AB0000}"/>
    <cellStyle name="Normal 4 5 2 3 3 2 2 2 2 2 2" xfId="27465" xr:uid="{00000000-0005-0000-0000-000079AB0000}"/>
    <cellStyle name="Normal 4 5 2 3 3 2 2 2 2 2 2 2" xfId="54377" xr:uid="{00000000-0005-0000-0000-00007AAB0000}"/>
    <cellStyle name="Normal 4 5 2 3 3 2 2 2 2 2 3" xfId="40943" xr:uid="{00000000-0005-0000-0000-00007BAB0000}"/>
    <cellStyle name="Normal 4 5 2 3 3 2 2 2 2 3" xfId="9553" xr:uid="{00000000-0005-0000-0000-00007CAB0000}"/>
    <cellStyle name="Normal 4 5 2 3 3 2 2 2 2 3 2" xfId="22987" xr:uid="{00000000-0005-0000-0000-00007DAB0000}"/>
    <cellStyle name="Normal 4 5 2 3 3 2 2 2 2 3 2 2" xfId="49899" xr:uid="{00000000-0005-0000-0000-00007EAB0000}"/>
    <cellStyle name="Normal 4 5 2 3 3 2 2 2 2 3 3" xfId="36465" xr:uid="{00000000-0005-0000-0000-00007FAB0000}"/>
    <cellStyle name="Normal 4 5 2 3 3 2 2 2 2 4" xfId="18508" xr:uid="{00000000-0005-0000-0000-000080AB0000}"/>
    <cellStyle name="Normal 4 5 2 3 3 2 2 2 2 4 2" xfId="45420" xr:uid="{00000000-0005-0000-0000-000081AB0000}"/>
    <cellStyle name="Normal 4 5 2 3 3 2 2 2 2 5" xfId="31986" xr:uid="{00000000-0005-0000-0000-000082AB0000}"/>
    <cellStyle name="Normal 4 5 2 3 3 2 2 2 3" xfId="11794" xr:uid="{00000000-0005-0000-0000-000083AB0000}"/>
    <cellStyle name="Normal 4 5 2 3 3 2 2 2 3 2" xfId="25228" xr:uid="{00000000-0005-0000-0000-000084AB0000}"/>
    <cellStyle name="Normal 4 5 2 3 3 2 2 2 3 2 2" xfId="52140" xr:uid="{00000000-0005-0000-0000-000085AB0000}"/>
    <cellStyle name="Normal 4 5 2 3 3 2 2 2 3 3" xfId="38706" xr:uid="{00000000-0005-0000-0000-000086AB0000}"/>
    <cellStyle name="Normal 4 5 2 3 3 2 2 2 4" xfId="7316" xr:uid="{00000000-0005-0000-0000-000087AB0000}"/>
    <cellStyle name="Normal 4 5 2 3 3 2 2 2 4 2" xfId="20750" xr:uid="{00000000-0005-0000-0000-000088AB0000}"/>
    <cellStyle name="Normal 4 5 2 3 3 2 2 2 4 2 2" xfId="47662" xr:uid="{00000000-0005-0000-0000-000089AB0000}"/>
    <cellStyle name="Normal 4 5 2 3 3 2 2 2 4 3" xfId="34228" xr:uid="{00000000-0005-0000-0000-00008AAB0000}"/>
    <cellStyle name="Normal 4 5 2 3 3 2 2 2 5" xfId="16271" xr:uid="{00000000-0005-0000-0000-00008BAB0000}"/>
    <cellStyle name="Normal 4 5 2 3 3 2 2 2 5 2" xfId="43183" xr:uid="{00000000-0005-0000-0000-00008CAB0000}"/>
    <cellStyle name="Normal 4 5 2 3 3 2 2 2 6" xfId="29749" xr:uid="{00000000-0005-0000-0000-00008DAB0000}"/>
    <cellStyle name="Normal 4 5 2 3 3 2 2 3" xfId="3956" xr:uid="{00000000-0005-0000-0000-00008EAB0000}"/>
    <cellStyle name="Normal 4 5 2 3 3 2 2 3 2" xfId="12913" xr:uid="{00000000-0005-0000-0000-00008FAB0000}"/>
    <cellStyle name="Normal 4 5 2 3 3 2 2 3 2 2" xfId="26347" xr:uid="{00000000-0005-0000-0000-000090AB0000}"/>
    <cellStyle name="Normal 4 5 2 3 3 2 2 3 2 2 2" xfId="53259" xr:uid="{00000000-0005-0000-0000-000091AB0000}"/>
    <cellStyle name="Normal 4 5 2 3 3 2 2 3 2 3" xfId="39825" xr:uid="{00000000-0005-0000-0000-000092AB0000}"/>
    <cellStyle name="Normal 4 5 2 3 3 2 2 3 3" xfId="8435" xr:uid="{00000000-0005-0000-0000-000093AB0000}"/>
    <cellStyle name="Normal 4 5 2 3 3 2 2 3 3 2" xfId="21869" xr:uid="{00000000-0005-0000-0000-000094AB0000}"/>
    <cellStyle name="Normal 4 5 2 3 3 2 2 3 3 2 2" xfId="48781" xr:uid="{00000000-0005-0000-0000-000095AB0000}"/>
    <cellStyle name="Normal 4 5 2 3 3 2 2 3 3 3" xfId="35347" xr:uid="{00000000-0005-0000-0000-000096AB0000}"/>
    <cellStyle name="Normal 4 5 2 3 3 2 2 3 4" xfId="17390" xr:uid="{00000000-0005-0000-0000-000097AB0000}"/>
    <cellStyle name="Normal 4 5 2 3 3 2 2 3 4 2" xfId="44302" xr:uid="{00000000-0005-0000-0000-000098AB0000}"/>
    <cellStyle name="Normal 4 5 2 3 3 2 2 3 5" xfId="30868" xr:uid="{00000000-0005-0000-0000-000099AB0000}"/>
    <cellStyle name="Normal 4 5 2 3 3 2 2 4" xfId="10676" xr:uid="{00000000-0005-0000-0000-00009AAB0000}"/>
    <cellStyle name="Normal 4 5 2 3 3 2 2 4 2" xfId="24110" xr:uid="{00000000-0005-0000-0000-00009BAB0000}"/>
    <cellStyle name="Normal 4 5 2 3 3 2 2 4 2 2" xfId="51022" xr:uid="{00000000-0005-0000-0000-00009CAB0000}"/>
    <cellStyle name="Normal 4 5 2 3 3 2 2 4 3" xfId="37588" xr:uid="{00000000-0005-0000-0000-00009DAB0000}"/>
    <cellStyle name="Normal 4 5 2 3 3 2 2 5" xfId="6198" xr:uid="{00000000-0005-0000-0000-00009EAB0000}"/>
    <cellStyle name="Normal 4 5 2 3 3 2 2 5 2" xfId="19632" xr:uid="{00000000-0005-0000-0000-00009FAB0000}"/>
    <cellStyle name="Normal 4 5 2 3 3 2 2 5 2 2" xfId="46544" xr:uid="{00000000-0005-0000-0000-0000A0AB0000}"/>
    <cellStyle name="Normal 4 5 2 3 3 2 2 5 3" xfId="33110" xr:uid="{00000000-0005-0000-0000-0000A1AB0000}"/>
    <cellStyle name="Normal 4 5 2 3 3 2 2 6" xfId="15153" xr:uid="{00000000-0005-0000-0000-0000A2AB0000}"/>
    <cellStyle name="Normal 4 5 2 3 3 2 2 6 2" xfId="42065" xr:uid="{00000000-0005-0000-0000-0000A3AB0000}"/>
    <cellStyle name="Normal 4 5 2 3 3 2 2 7" xfId="28631" xr:uid="{00000000-0005-0000-0000-0000A4AB0000}"/>
    <cellStyle name="Normal 4 5 2 3 3 2 3" xfId="2167" xr:uid="{00000000-0005-0000-0000-0000A5AB0000}"/>
    <cellStyle name="Normal 4 5 2 3 3 2 3 2" xfId="4404" xr:uid="{00000000-0005-0000-0000-0000A6AB0000}"/>
    <cellStyle name="Normal 4 5 2 3 3 2 3 2 2" xfId="13361" xr:uid="{00000000-0005-0000-0000-0000A7AB0000}"/>
    <cellStyle name="Normal 4 5 2 3 3 2 3 2 2 2" xfId="26795" xr:uid="{00000000-0005-0000-0000-0000A8AB0000}"/>
    <cellStyle name="Normal 4 5 2 3 3 2 3 2 2 2 2" xfId="53707" xr:uid="{00000000-0005-0000-0000-0000A9AB0000}"/>
    <cellStyle name="Normal 4 5 2 3 3 2 3 2 2 3" xfId="40273" xr:uid="{00000000-0005-0000-0000-0000AAAB0000}"/>
    <cellStyle name="Normal 4 5 2 3 3 2 3 2 3" xfId="8883" xr:uid="{00000000-0005-0000-0000-0000ABAB0000}"/>
    <cellStyle name="Normal 4 5 2 3 3 2 3 2 3 2" xfId="22317" xr:uid="{00000000-0005-0000-0000-0000ACAB0000}"/>
    <cellStyle name="Normal 4 5 2 3 3 2 3 2 3 2 2" xfId="49229" xr:uid="{00000000-0005-0000-0000-0000ADAB0000}"/>
    <cellStyle name="Normal 4 5 2 3 3 2 3 2 3 3" xfId="35795" xr:uid="{00000000-0005-0000-0000-0000AEAB0000}"/>
    <cellStyle name="Normal 4 5 2 3 3 2 3 2 4" xfId="17838" xr:uid="{00000000-0005-0000-0000-0000AFAB0000}"/>
    <cellStyle name="Normal 4 5 2 3 3 2 3 2 4 2" xfId="44750" xr:uid="{00000000-0005-0000-0000-0000B0AB0000}"/>
    <cellStyle name="Normal 4 5 2 3 3 2 3 2 5" xfId="31316" xr:uid="{00000000-0005-0000-0000-0000B1AB0000}"/>
    <cellStyle name="Normal 4 5 2 3 3 2 3 3" xfId="11124" xr:uid="{00000000-0005-0000-0000-0000B2AB0000}"/>
    <cellStyle name="Normal 4 5 2 3 3 2 3 3 2" xfId="24558" xr:uid="{00000000-0005-0000-0000-0000B3AB0000}"/>
    <cellStyle name="Normal 4 5 2 3 3 2 3 3 2 2" xfId="51470" xr:uid="{00000000-0005-0000-0000-0000B4AB0000}"/>
    <cellStyle name="Normal 4 5 2 3 3 2 3 3 3" xfId="38036" xr:uid="{00000000-0005-0000-0000-0000B5AB0000}"/>
    <cellStyle name="Normal 4 5 2 3 3 2 3 4" xfId="6646" xr:uid="{00000000-0005-0000-0000-0000B6AB0000}"/>
    <cellStyle name="Normal 4 5 2 3 3 2 3 4 2" xfId="20080" xr:uid="{00000000-0005-0000-0000-0000B7AB0000}"/>
    <cellStyle name="Normal 4 5 2 3 3 2 3 4 2 2" xfId="46992" xr:uid="{00000000-0005-0000-0000-0000B8AB0000}"/>
    <cellStyle name="Normal 4 5 2 3 3 2 3 4 3" xfId="33558" xr:uid="{00000000-0005-0000-0000-0000B9AB0000}"/>
    <cellStyle name="Normal 4 5 2 3 3 2 3 5" xfId="15601" xr:uid="{00000000-0005-0000-0000-0000BAAB0000}"/>
    <cellStyle name="Normal 4 5 2 3 3 2 3 5 2" xfId="42513" xr:uid="{00000000-0005-0000-0000-0000BBAB0000}"/>
    <cellStyle name="Normal 4 5 2 3 3 2 3 6" xfId="29079" xr:uid="{00000000-0005-0000-0000-0000BCAB0000}"/>
    <cellStyle name="Normal 4 5 2 3 3 2 4" xfId="3286" xr:uid="{00000000-0005-0000-0000-0000BDAB0000}"/>
    <cellStyle name="Normal 4 5 2 3 3 2 4 2" xfId="12243" xr:uid="{00000000-0005-0000-0000-0000BEAB0000}"/>
    <cellStyle name="Normal 4 5 2 3 3 2 4 2 2" xfId="25677" xr:uid="{00000000-0005-0000-0000-0000BFAB0000}"/>
    <cellStyle name="Normal 4 5 2 3 3 2 4 2 2 2" xfId="52589" xr:uid="{00000000-0005-0000-0000-0000C0AB0000}"/>
    <cellStyle name="Normal 4 5 2 3 3 2 4 2 3" xfId="39155" xr:uid="{00000000-0005-0000-0000-0000C1AB0000}"/>
    <cellStyle name="Normal 4 5 2 3 3 2 4 3" xfId="7765" xr:uid="{00000000-0005-0000-0000-0000C2AB0000}"/>
    <cellStyle name="Normal 4 5 2 3 3 2 4 3 2" xfId="21199" xr:uid="{00000000-0005-0000-0000-0000C3AB0000}"/>
    <cellStyle name="Normal 4 5 2 3 3 2 4 3 2 2" xfId="48111" xr:uid="{00000000-0005-0000-0000-0000C4AB0000}"/>
    <cellStyle name="Normal 4 5 2 3 3 2 4 3 3" xfId="34677" xr:uid="{00000000-0005-0000-0000-0000C5AB0000}"/>
    <cellStyle name="Normal 4 5 2 3 3 2 4 4" xfId="16720" xr:uid="{00000000-0005-0000-0000-0000C6AB0000}"/>
    <cellStyle name="Normal 4 5 2 3 3 2 4 4 2" xfId="43632" xr:uid="{00000000-0005-0000-0000-0000C7AB0000}"/>
    <cellStyle name="Normal 4 5 2 3 3 2 4 5" xfId="30198" xr:uid="{00000000-0005-0000-0000-0000C8AB0000}"/>
    <cellStyle name="Normal 4 5 2 3 3 2 5" xfId="10006" xr:uid="{00000000-0005-0000-0000-0000C9AB0000}"/>
    <cellStyle name="Normal 4 5 2 3 3 2 5 2" xfId="23440" xr:uid="{00000000-0005-0000-0000-0000CAAB0000}"/>
    <cellStyle name="Normal 4 5 2 3 3 2 5 2 2" xfId="50352" xr:uid="{00000000-0005-0000-0000-0000CBAB0000}"/>
    <cellStyle name="Normal 4 5 2 3 3 2 5 3" xfId="36918" xr:uid="{00000000-0005-0000-0000-0000CCAB0000}"/>
    <cellStyle name="Normal 4 5 2 3 3 2 6" xfId="5528" xr:uid="{00000000-0005-0000-0000-0000CDAB0000}"/>
    <cellStyle name="Normal 4 5 2 3 3 2 6 2" xfId="18962" xr:uid="{00000000-0005-0000-0000-0000CEAB0000}"/>
    <cellStyle name="Normal 4 5 2 3 3 2 6 2 2" xfId="45874" xr:uid="{00000000-0005-0000-0000-0000CFAB0000}"/>
    <cellStyle name="Normal 4 5 2 3 3 2 6 3" xfId="32440" xr:uid="{00000000-0005-0000-0000-0000D0AB0000}"/>
    <cellStyle name="Normal 4 5 2 3 3 2 7" xfId="14483" xr:uid="{00000000-0005-0000-0000-0000D1AB0000}"/>
    <cellStyle name="Normal 4 5 2 3 3 2 7 2" xfId="41395" xr:uid="{00000000-0005-0000-0000-0000D2AB0000}"/>
    <cellStyle name="Normal 4 5 2 3 3 2 8" xfId="27961" xr:uid="{00000000-0005-0000-0000-0000D3AB0000}"/>
    <cellStyle name="Normal 4 5 2 3 3 3" xfId="1273" xr:uid="{00000000-0005-0000-0000-0000D4AB0000}"/>
    <cellStyle name="Normal 4 5 2 3 3 3 2" xfId="2391" xr:uid="{00000000-0005-0000-0000-0000D5AB0000}"/>
    <cellStyle name="Normal 4 5 2 3 3 3 2 2" xfId="4628" xr:uid="{00000000-0005-0000-0000-0000D6AB0000}"/>
    <cellStyle name="Normal 4 5 2 3 3 3 2 2 2" xfId="13585" xr:uid="{00000000-0005-0000-0000-0000D7AB0000}"/>
    <cellStyle name="Normal 4 5 2 3 3 3 2 2 2 2" xfId="27019" xr:uid="{00000000-0005-0000-0000-0000D8AB0000}"/>
    <cellStyle name="Normal 4 5 2 3 3 3 2 2 2 2 2" xfId="53931" xr:uid="{00000000-0005-0000-0000-0000D9AB0000}"/>
    <cellStyle name="Normal 4 5 2 3 3 3 2 2 2 3" xfId="40497" xr:uid="{00000000-0005-0000-0000-0000DAAB0000}"/>
    <cellStyle name="Normal 4 5 2 3 3 3 2 2 3" xfId="9107" xr:uid="{00000000-0005-0000-0000-0000DBAB0000}"/>
    <cellStyle name="Normal 4 5 2 3 3 3 2 2 3 2" xfId="22541" xr:uid="{00000000-0005-0000-0000-0000DCAB0000}"/>
    <cellStyle name="Normal 4 5 2 3 3 3 2 2 3 2 2" xfId="49453" xr:uid="{00000000-0005-0000-0000-0000DDAB0000}"/>
    <cellStyle name="Normal 4 5 2 3 3 3 2 2 3 3" xfId="36019" xr:uid="{00000000-0005-0000-0000-0000DEAB0000}"/>
    <cellStyle name="Normal 4 5 2 3 3 3 2 2 4" xfId="18062" xr:uid="{00000000-0005-0000-0000-0000DFAB0000}"/>
    <cellStyle name="Normal 4 5 2 3 3 3 2 2 4 2" xfId="44974" xr:uid="{00000000-0005-0000-0000-0000E0AB0000}"/>
    <cellStyle name="Normal 4 5 2 3 3 3 2 2 5" xfId="31540" xr:uid="{00000000-0005-0000-0000-0000E1AB0000}"/>
    <cellStyle name="Normal 4 5 2 3 3 3 2 3" xfId="11348" xr:uid="{00000000-0005-0000-0000-0000E2AB0000}"/>
    <cellStyle name="Normal 4 5 2 3 3 3 2 3 2" xfId="24782" xr:uid="{00000000-0005-0000-0000-0000E3AB0000}"/>
    <cellStyle name="Normal 4 5 2 3 3 3 2 3 2 2" xfId="51694" xr:uid="{00000000-0005-0000-0000-0000E4AB0000}"/>
    <cellStyle name="Normal 4 5 2 3 3 3 2 3 3" xfId="38260" xr:uid="{00000000-0005-0000-0000-0000E5AB0000}"/>
    <cellStyle name="Normal 4 5 2 3 3 3 2 4" xfId="6870" xr:uid="{00000000-0005-0000-0000-0000E6AB0000}"/>
    <cellStyle name="Normal 4 5 2 3 3 3 2 4 2" xfId="20304" xr:uid="{00000000-0005-0000-0000-0000E7AB0000}"/>
    <cellStyle name="Normal 4 5 2 3 3 3 2 4 2 2" xfId="47216" xr:uid="{00000000-0005-0000-0000-0000E8AB0000}"/>
    <cellStyle name="Normal 4 5 2 3 3 3 2 4 3" xfId="33782" xr:uid="{00000000-0005-0000-0000-0000E9AB0000}"/>
    <cellStyle name="Normal 4 5 2 3 3 3 2 5" xfId="15825" xr:uid="{00000000-0005-0000-0000-0000EAAB0000}"/>
    <cellStyle name="Normal 4 5 2 3 3 3 2 5 2" xfId="42737" xr:uid="{00000000-0005-0000-0000-0000EBAB0000}"/>
    <cellStyle name="Normal 4 5 2 3 3 3 2 6" xfId="29303" xr:uid="{00000000-0005-0000-0000-0000ECAB0000}"/>
    <cellStyle name="Normal 4 5 2 3 3 3 3" xfId="3510" xr:uid="{00000000-0005-0000-0000-0000EDAB0000}"/>
    <cellStyle name="Normal 4 5 2 3 3 3 3 2" xfId="12467" xr:uid="{00000000-0005-0000-0000-0000EEAB0000}"/>
    <cellStyle name="Normal 4 5 2 3 3 3 3 2 2" xfId="25901" xr:uid="{00000000-0005-0000-0000-0000EFAB0000}"/>
    <cellStyle name="Normal 4 5 2 3 3 3 3 2 2 2" xfId="52813" xr:uid="{00000000-0005-0000-0000-0000F0AB0000}"/>
    <cellStyle name="Normal 4 5 2 3 3 3 3 2 3" xfId="39379" xr:uid="{00000000-0005-0000-0000-0000F1AB0000}"/>
    <cellStyle name="Normal 4 5 2 3 3 3 3 3" xfId="7989" xr:uid="{00000000-0005-0000-0000-0000F2AB0000}"/>
    <cellStyle name="Normal 4 5 2 3 3 3 3 3 2" xfId="21423" xr:uid="{00000000-0005-0000-0000-0000F3AB0000}"/>
    <cellStyle name="Normal 4 5 2 3 3 3 3 3 2 2" xfId="48335" xr:uid="{00000000-0005-0000-0000-0000F4AB0000}"/>
    <cellStyle name="Normal 4 5 2 3 3 3 3 3 3" xfId="34901" xr:uid="{00000000-0005-0000-0000-0000F5AB0000}"/>
    <cellStyle name="Normal 4 5 2 3 3 3 3 4" xfId="16944" xr:uid="{00000000-0005-0000-0000-0000F6AB0000}"/>
    <cellStyle name="Normal 4 5 2 3 3 3 3 4 2" xfId="43856" xr:uid="{00000000-0005-0000-0000-0000F7AB0000}"/>
    <cellStyle name="Normal 4 5 2 3 3 3 3 5" xfId="30422" xr:uid="{00000000-0005-0000-0000-0000F8AB0000}"/>
    <cellStyle name="Normal 4 5 2 3 3 3 4" xfId="10230" xr:uid="{00000000-0005-0000-0000-0000F9AB0000}"/>
    <cellStyle name="Normal 4 5 2 3 3 3 4 2" xfId="23664" xr:uid="{00000000-0005-0000-0000-0000FAAB0000}"/>
    <cellStyle name="Normal 4 5 2 3 3 3 4 2 2" xfId="50576" xr:uid="{00000000-0005-0000-0000-0000FBAB0000}"/>
    <cellStyle name="Normal 4 5 2 3 3 3 4 3" xfId="37142" xr:uid="{00000000-0005-0000-0000-0000FCAB0000}"/>
    <cellStyle name="Normal 4 5 2 3 3 3 5" xfId="5752" xr:uid="{00000000-0005-0000-0000-0000FDAB0000}"/>
    <cellStyle name="Normal 4 5 2 3 3 3 5 2" xfId="19186" xr:uid="{00000000-0005-0000-0000-0000FEAB0000}"/>
    <cellStyle name="Normal 4 5 2 3 3 3 5 2 2" xfId="46098" xr:uid="{00000000-0005-0000-0000-0000FFAB0000}"/>
    <cellStyle name="Normal 4 5 2 3 3 3 5 3" xfId="32664" xr:uid="{00000000-0005-0000-0000-000000AC0000}"/>
    <cellStyle name="Normal 4 5 2 3 3 3 6" xfId="14707" xr:uid="{00000000-0005-0000-0000-000001AC0000}"/>
    <cellStyle name="Normal 4 5 2 3 3 3 6 2" xfId="41619" xr:uid="{00000000-0005-0000-0000-000002AC0000}"/>
    <cellStyle name="Normal 4 5 2 3 3 3 7" xfId="28185" xr:uid="{00000000-0005-0000-0000-000003AC0000}"/>
    <cellStyle name="Normal 4 5 2 3 3 4" xfId="1496" xr:uid="{00000000-0005-0000-0000-000004AC0000}"/>
    <cellStyle name="Normal 4 5 2 3 3 4 2" xfId="2614" xr:uid="{00000000-0005-0000-0000-000005AC0000}"/>
    <cellStyle name="Normal 4 5 2 3 3 4 2 2" xfId="4851" xr:uid="{00000000-0005-0000-0000-000006AC0000}"/>
    <cellStyle name="Normal 4 5 2 3 3 4 2 2 2" xfId="13808" xr:uid="{00000000-0005-0000-0000-000007AC0000}"/>
    <cellStyle name="Normal 4 5 2 3 3 4 2 2 2 2" xfId="27242" xr:uid="{00000000-0005-0000-0000-000008AC0000}"/>
    <cellStyle name="Normal 4 5 2 3 3 4 2 2 2 2 2" xfId="54154" xr:uid="{00000000-0005-0000-0000-000009AC0000}"/>
    <cellStyle name="Normal 4 5 2 3 3 4 2 2 2 3" xfId="40720" xr:uid="{00000000-0005-0000-0000-00000AAC0000}"/>
    <cellStyle name="Normal 4 5 2 3 3 4 2 2 3" xfId="9330" xr:uid="{00000000-0005-0000-0000-00000BAC0000}"/>
    <cellStyle name="Normal 4 5 2 3 3 4 2 2 3 2" xfId="22764" xr:uid="{00000000-0005-0000-0000-00000CAC0000}"/>
    <cellStyle name="Normal 4 5 2 3 3 4 2 2 3 2 2" xfId="49676" xr:uid="{00000000-0005-0000-0000-00000DAC0000}"/>
    <cellStyle name="Normal 4 5 2 3 3 4 2 2 3 3" xfId="36242" xr:uid="{00000000-0005-0000-0000-00000EAC0000}"/>
    <cellStyle name="Normal 4 5 2 3 3 4 2 2 4" xfId="18285" xr:uid="{00000000-0005-0000-0000-00000FAC0000}"/>
    <cellStyle name="Normal 4 5 2 3 3 4 2 2 4 2" xfId="45197" xr:uid="{00000000-0005-0000-0000-000010AC0000}"/>
    <cellStyle name="Normal 4 5 2 3 3 4 2 2 5" xfId="31763" xr:uid="{00000000-0005-0000-0000-000011AC0000}"/>
    <cellStyle name="Normal 4 5 2 3 3 4 2 3" xfId="11571" xr:uid="{00000000-0005-0000-0000-000012AC0000}"/>
    <cellStyle name="Normal 4 5 2 3 3 4 2 3 2" xfId="25005" xr:uid="{00000000-0005-0000-0000-000013AC0000}"/>
    <cellStyle name="Normal 4 5 2 3 3 4 2 3 2 2" xfId="51917" xr:uid="{00000000-0005-0000-0000-000014AC0000}"/>
    <cellStyle name="Normal 4 5 2 3 3 4 2 3 3" xfId="38483" xr:uid="{00000000-0005-0000-0000-000015AC0000}"/>
    <cellStyle name="Normal 4 5 2 3 3 4 2 4" xfId="7093" xr:uid="{00000000-0005-0000-0000-000016AC0000}"/>
    <cellStyle name="Normal 4 5 2 3 3 4 2 4 2" xfId="20527" xr:uid="{00000000-0005-0000-0000-000017AC0000}"/>
    <cellStyle name="Normal 4 5 2 3 3 4 2 4 2 2" xfId="47439" xr:uid="{00000000-0005-0000-0000-000018AC0000}"/>
    <cellStyle name="Normal 4 5 2 3 3 4 2 4 3" xfId="34005" xr:uid="{00000000-0005-0000-0000-000019AC0000}"/>
    <cellStyle name="Normal 4 5 2 3 3 4 2 5" xfId="16048" xr:uid="{00000000-0005-0000-0000-00001AAC0000}"/>
    <cellStyle name="Normal 4 5 2 3 3 4 2 5 2" xfId="42960" xr:uid="{00000000-0005-0000-0000-00001BAC0000}"/>
    <cellStyle name="Normal 4 5 2 3 3 4 2 6" xfId="29526" xr:uid="{00000000-0005-0000-0000-00001CAC0000}"/>
    <cellStyle name="Normal 4 5 2 3 3 4 3" xfId="3733" xr:uid="{00000000-0005-0000-0000-00001DAC0000}"/>
    <cellStyle name="Normal 4 5 2 3 3 4 3 2" xfId="12690" xr:uid="{00000000-0005-0000-0000-00001EAC0000}"/>
    <cellStyle name="Normal 4 5 2 3 3 4 3 2 2" xfId="26124" xr:uid="{00000000-0005-0000-0000-00001FAC0000}"/>
    <cellStyle name="Normal 4 5 2 3 3 4 3 2 2 2" xfId="53036" xr:uid="{00000000-0005-0000-0000-000020AC0000}"/>
    <cellStyle name="Normal 4 5 2 3 3 4 3 2 3" xfId="39602" xr:uid="{00000000-0005-0000-0000-000021AC0000}"/>
    <cellStyle name="Normal 4 5 2 3 3 4 3 3" xfId="8212" xr:uid="{00000000-0005-0000-0000-000022AC0000}"/>
    <cellStyle name="Normal 4 5 2 3 3 4 3 3 2" xfId="21646" xr:uid="{00000000-0005-0000-0000-000023AC0000}"/>
    <cellStyle name="Normal 4 5 2 3 3 4 3 3 2 2" xfId="48558" xr:uid="{00000000-0005-0000-0000-000024AC0000}"/>
    <cellStyle name="Normal 4 5 2 3 3 4 3 3 3" xfId="35124" xr:uid="{00000000-0005-0000-0000-000025AC0000}"/>
    <cellStyle name="Normal 4 5 2 3 3 4 3 4" xfId="17167" xr:uid="{00000000-0005-0000-0000-000026AC0000}"/>
    <cellStyle name="Normal 4 5 2 3 3 4 3 4 2" xfId="44079" xr:uid="{00000000-0005-0000-0000-000027AC0000}"/>
    <cellStyle name="Normal 4 5 2 3 3 4 3 5" xfId="30645" xr:uid="{00000000-0005-0000-0000-000028AC0000}"/>
    <cellStyle name="Normal 4 5 2 3 3 4 4" xfId="10453" xr:uid="{00000000-0005-0000-0000-000029AC0000}"/>
    <cellStyle name="Normal 4 5 2 3 3 4 4 2" xfId="23887" xr:uid="{00000000-0005-0000-0000-00002AAC0000}"/>
    <cellStyle name="Normal 4 5 2 3 3 4 4 2 2" xfId="50799" xr:uid="{00000000-0005-0000-0000-00002BAC0000}"/>
    <cellStyle name="Normal 4 5 2 3 3 4 4 3" xfId="37365" xr:uid="{00000000-0005-0000-0000-00002CAC0000}"/>
    <cellStyle name="Normal 4 5 2 3 3 4 5" xfId="5975" xr:uid="{00000000-0005-0000-0000-00002DAC0000}"/>
    <cellStyle name="Normal 4 5 2 3 3 4 5 2" xfId="19409" xr:uid="{00000000-0005-0000-0000-00002EAC0000}"/>
    <cellStyle name="Normal 4 5 2 3 3 4 5 2 2" xfId="46321" xr:uid="{00000000-0005-0000-0000-00002FAC0000}"/>
    <cellStyle name="Normal 4 5 2 3 3 4 5 3" xfId="32887" xr:uid="{00000000-0005-0000-0000-000030AC0000}"/>
    <cellStyle name="Normal 4 5 2 3 3 4 6" xfId="14930" xr:uid="{00000000-0005-0000-0000-000031AC0000}"/>
    <cellStyle name="Normal 4 5 2 3 3 4 6 2" xfId="41842" xr:uid="{00000000-0005-0000-0000-000032AC0000}"/>
    <cellStyle name="Normal 4 5 2 3 3 4 7" xfId="28408" xr:uid="{00000000-0005-0000-0000-000033AC0000}"/>
    <cellStyle name="Normal 4 5 2 3 3 5" xfId="1944" xr:uid="{00000000-0005-0000-0000-000034AC0000}"/>
    <cellStyle name="Normal 4 5 2 3 3 5 2" xfId="4181" xr:uid="{00000000-0005-0000-0000-000035AC0000}"/>
    <cellStyle name="Normal 4 5 2 3 3 5 2 2" xfId="13138" xr:uid="{00000000-0005-0000-0000-000036AC0000}"/>
    <cellStyle name="Normal 4 5 2 3 3 5 2 2 2" xfId="26572" xr:uid="{00000000-0005-0000-0000-000037AC0000}"/>
    <cellStyle name="Normal 4 5 2 3 3 5 2 2 2 2" xfId="53484" xr:uid="{00000000-0005-0000-0000-000038AC0000}"/>
    <cellStyle name="Normal 4 5 2 3 3 5 2 2 3" xfId="40050" xr:uid="{00000000-0005-0000-0000-000039AC0000}"/>
    <cellStyle name="Normal 4 5 2 3 3 5 2 3" xfId="8660" xr:uid="{00000000-0005-0000-0000-00003AAC0000}"/>
    <cellStyle name="Normal 4 5 2 3 3 5 2 3 2" xfId="22094" xr:uid="{00000000-0005-0000-0000-00003BAC0000}"/>
    <cellStyle name="Normal 4 5 2 3 3 5 2 3 2 2" xfId="49006" xr:uid="{00000000-0005-0000-0000-00003CAC0000}"/>
    <cellStyle name="Normal 4 5 2 3 3 5 2 3 3" xfId="35572" xr:uid="{00000000-0005-0000-0000-00003DAC0000}"/>
    <cellStyle name="Normal 4 5 2 3 3 5 2 4" xfId="17615" xr:uid="{00000000-0005-0000-0000-00003EAC0000}"/>
    <cellStyle name="Normal 4 5 2 3 3 5 2 4 2" xfId="44527" xr:uid="{00000000-0005-0000-0000-00003FAC0000}"/>
    <cellStyle name="Normal 4 5 2 3 3 5 2 5" xfId="31093" xr:uid="{00000000-0005-0000-0000-000040AC0000}"/>
    <cellStyle name="Normal 4 5 2 3 3 5 3" xfId="10901" xr:uid="{00000000-0005-0000-0000-000041AC0000}"/>
    <cellStyle name="Normal 4 5 2 3 3 5 3 2" xfId="24335" xr:uid="{00000000-0005-0000-0000-000042AC0000}"/>
    <cellStyle name="Normal 4 5 2 3 3 5 3 2 2" xfId="51247" xr:uid="{00000000-0005-0000-0000-000043AC0000}"/>
    <cellStyle name="Normal 4 5 2 3 3 5 3 3" xfId="37813" xr:uid="{00000000-0005-0000-0000-000044AC0000}"/>
    <cellStyle name="Normal 4 5 2 3 3 5 4" xfId="6423" xr:uid="{00000000-0005-0000-0000-000045AC0000}"/>
    <cellStyle name="Normal 4 5 2 3 3 5 4 2" xfId="19857" xr:uid="{00000000-0005-0000-0000-000046AC0000}"/>
    <cellStyle name="Normal 4 5 2 3 3 5 4 2 2" xfId="46769" xr:uid="{00000000-0005-0000-0000-000047AC0000}"/>
    <cellStyle name="Normal 4 5 2 3 3 5 4 3" xfId="33335" xr:uid="{00000000-0005-0000-0000-000048AC0000}"/>
    <cellStyle name="Normal 4 5 2 3 3 5 5" xfId="15378" xr:uid="{00000000-0005-0000-0000-000049AC0000}"/>
    <cellStyle name="Normal 4 5 2 3 3 5 5 2" xfId="42290" xr:uid="{00000000-0005-0000-0000-00004AAC0000}"/>
    <cellStyle name="Normal 4 5 2 3 3 5 6" xfId="28856" xr:uid="{00000000-0005-0000-0000-00004BAC0000}"/>
    <cellStyle name="Normal 4 5 2 3 3 6" xfId="3063" xr:uid="{00000000-0005-0000-0000-00004CAC0000}"/>
    <cellStyle name="Normal 4 5 2 3 3 6 2" xfId="12020" xr:uid="{00000000-0005-0000-0000-00004DAC0000}"/>
    <cellStyle name="Normal 4 5 2 3 3 6 2 2" xfId="25454" xr:uid="{00000000-0005-0000-0000-00004EAC0000}"/>
    <cellStyle name="Normal 4 5 2 3 3 6 2 2 2" xfId="52366" xr:uid="{00000000-0005-0000-0000-00004FAC0000}"/>
    <cellStyle name="Normal 4 5 2 3 3 6 2 3" xfId="38932" xr:uid="{00000000-0005-0000-0000-000050AC0000}"/>
    <cellStyle name="Normal 4 5 2 3 3 6 3" xfId="7542" xr:uid="{00000000-0005-0000-0000-000051AC0000}"/>
    <cellStyle name="Normal 4 5 2 3 3 6 3 2" xfId="20976" xr:uid="{00000000-0005-0000-0000-000052AC0000}"/>
    <cellStyle name="Normal 4 5 2 3 3 6 3 2 2" xfId="47888" xr:uid="{00000000-0005-0000-0000-000053AC0000}"/>
    <cellStyle name="Normal 4 5 2 3 3 6 3 3" xfId="34454" xr:uid="{00000000-0005-0000-0000-000054AC0000}"/>
    <cellStyle name="Normal 4 5 2 3 3 6 4" xfId="16497" xr:uid="{00000000-0005-0000-0000-000055AC0000}"/>
    <cellStyle name="Normal 4 5 2 3 3 6 4 2" xfId="43409" xr:uid="{00000000-0005-0000-0000-000056AC0000}"/>
    <cellStyle name="Normal 4 5 2 3 3 6 5" xfId="29975" xr:uid="{00000000-0005-0000-0000-000057AC0000}"/>
    <cellStyle name="Normal 4 5 2 3 3 7" xfId="9783" xr:uid="{00000000-0005-0000-0000-000058AC0000}"/>
    <cellStyle name="Normal 4 5 2 3 3 7 2" xfId="23217" xr:uid="{00000000-0005-0000-0000-000059AC0000}"/>
    <cellStyle name="Normal 4 5 2 3 3 7 2 2" xfId="50129" xr:uid="{00000000-0005-0000-0000-00005AAC0000}"/>
    <cellStyle name="Normal 4 5 2 3 3 7 3" xfId="36695" xr:uid="{00000000-0005-0000-0000-00005BAC0000}"/>
    <cellStyle name="Normal 4 5 2 3 3 8" xfId="5305" xr:uid="{00000000-0005-0000-0000-00005CAC0000}"/>
    <cellStyle name="Normal 4 5 2 3 3 8 2" xfId="18739" xr:uid="{00000000-0005-0000-0000-00005DAC0000}"/>
    <cellStyle name="Normal 4 5 2 3 3 8 2 2" xfId="45651" xr:uid="{00000000-0005-0000-0000-00005EAC0000}"/>
    <cellStyle name="Normal 4 5 2 3 3 8 3" xfId="32217" xr:uid="{00000000-0005-0000-0000-00005FAC0000}"/>
    <cellStyle name="Normal 4 5 2 3 3 9" xfId="14260" xr:uid="{00000000-0005-0000-0000-000060AC0000}"/>
    <cellStyle name="Normal 4 5 2 3 3 9 2" xfId="41172" xr:uid="{00000000-0005-0000-0000-000061AC0000}"/>
    <cellStyle name="Normal 4 5 2 3 4" xfId="976" xr:uid="{00000000-0005-0000-0000-000062AC0000}"/>
    <cellStyle name="Normal 4 5 2 3 4 2" xfId="1647" xr:uid="{00000000-0005-0000-0000-000063AC0000}"/>
    <cellStyle name="Normal 4 5 2 3 4 2 2" xfId="2765" xr:uid="{00000000-0005-0000-0000-000064AC0000}"/>
    <cellStyle name="Normal 4 5 2 3 4 2 2 2" xfId="5002" xr:uid="{00000000-0005-0000-0000-000065AC0000}"/>
    <cellStyle name="Normal 4 5 2 3 4 2 2 2 2" xfId="13959" xr:uid="{00000000-0005-0000-0000-000066AC0000}"/>
    <cellStyle name="Normal 4 5 2 3 4 2 2 2 2 2" xfId="27393" xr:uid="{00000000-0005-0000-0000-000067AC0000}"/>
    <cellStyle name="Normal 4 5 2 3 4 2 2 2 2 2 2" xfId="54305" xr:uid="{00000000-0005-0000-0000-000068AC0000}"/>
    <cellStyle name="Normal 4 5 2 3 4 2 2 2 2 3" xfId="40871" xr:uid="{00000000-0005-0000-0000-000069AC0000}"/>
    <cellStyle name="Normal 4 5 2 3 4 2 2 2 3" xfId="9481" xr:uid="{00000000-0005-0000-0000-00006AAC0000}"/>
    <cellStyle name="Normal 4 5 2 3 4 2 2 2 3 2" xfId="22915" xr:uid="{00000000-0005-0000-0000-00006BAC0000}"/>
    <cellStyle name="Normal 4 5 2 3 4 2 2 2 3 2 2" xfId="49827" xr:uid="{00000000-0005-0000-0000-00006CAC0000}"/>
    <cellStyle name="Normal 4 5 2 3 4 2 2 2 3 3" xfId="36393" xr:uid="{00000000-0005-0000-0000-00006DAC0000}"/>
    <cellStyle name="Normal 4 5 2 3 4 2 2 2 4" xfId="18436" xr:uid="{00000000-0005-0000-0000-00006EAC0000}"/>
    <cellStyle name="Normal 4 5 2 3 4 2 2 2 4 2" xfId="45348" xr:uid="{00000000-0005-0000-0000-00006FAC0000}"/>
    <cellStyle name="Normal 4 5 2 3 4 2 2 2 5" xfId="31914" xr:uid="{00000000-0005-0000-0000-000070AC0000}"/>
    <cellStyle name="Normal 4 5 2 3 4 2 2 3" xfId="11722" xr:uid="{00000000-0005-0000-0000-000071AC0000}"/>
    <cellStyle name="Normal 4 5 2 3 4 2 2 3 2" xfId="25156" xr:uid="{00000000-0005-0000-0000-000072AC0000}"/>
    <cellStyle name="Normal 4 5 2 3 4 2 2 3 2 2" xfId="52068" xr:uid="{00000000-0005-0000-0000-000073AC0000}"/>
    <cellStyle name="Normal 4 5 2 3 4 2 2 3 3" xfId="38634" xr:uid="{00000000-0005-0000-0000-000074AC0000}"/>
    <cellStyle name="Normal 4 5 2 3 4 2 2 4" xfId="7244" xr:uid="{00000000-0005-0000-0000-000075AC0000}"/>
    <cellStyle name="Normal 4 5 2 3 4 2 2 4 2" xfId="20678" xr:uid="{00000000-0005-0000-0000-000076AC0000}"/>
    <cellStyle name="Normal 4 5 2 3 4 2 2 4 2 2" xfId="47590" xr:uid="{00000000-0005-0000-0000-000077AC0000}"/>
    <cellStyle name="Normal 4 5 2 3 4 2 2 4 3" xfId="34156" xr:uid="{00000000-0005-0000-0000-000078AC0000}"/>
    <cellStyle name="Normal 4 5 2 3 4 2 2 5" xfId="16199" xr:uid="{00000000-0005-0000-0000-000079AC0000}"/>
    <cellStyle name="Normal 4 5 2 3 4 2 2 5 2" xfId="43111" xr:uid="{00000000-0005-0000-0000-00007AAC0000}"/>
    <cellStyle name="Normal 4 5 2 3 4 2 2 6" xfId="29677" xr:uid="{00000000-0005-0000-0000-00007BAC0000}"/>
    <cellStyle name="Normal 4 5 2 3 4 2 3" xfId="3884" xr:uid="{00000000-0005-0000-0000-00007CAC0000}"/>
    <cellStyle name="Normal 4 5 2 3 4 2 3 2" xfId="12841" xr:uid="{00000000-0005-0000-0000-00007DAC0000}"/>
    <cellStyle name="Normal 4 5 2 3 4 2 3 2 2" xfId="26275" xr:uid="{00000000-0005-0000-0000-00007EAC0000}"/>
    <cellStyle name="Normal 4 5 2 3 4 2 3 2 2 2" xfId="53187" xr:uid="{00000000-0005-0000-0000-00007FAC0000}"/>
    <cellStyle name="Normal 4 5 2 3 4 2 3 2 3" xfId="39753" xr:uid="{00000000-0005-0000-0000-000080AC0000}"/>
    <cellStyle name="Normal 4 5 2 3 4 2 3 3" xfId="8363" xr:uid="{00000000-0005-0000-0000-000081AC0000}"/>
    <cellStyle name="Normal 4 5 2 3 4 2 3 3 2" xfId="21797" xr:uid="{00000000-0005-0000-0000-000082AC0000}"/>
    <cellStyle name="Normal 4 5 2 3 4 2 3 3 2 2" xfId="48709" xr:uid="{00000000-0005-0000-0000-000083AC0000}"/>
    <cellStyle name="Normal 4 5 2 3 4 2 3 3 3" xfId="35275" xr:uid="{00000000-0005-0000-0000-000084AC0000}"/>
    <cellStyle name="Normal 4 5 2 3 4 2 3 4" xfId="17318" xr:uid="{00000000-0005-0000-0000-000085AC0000}"/>
    <cellStyle name="Normal 4 5 2 3 4 2 3 4 2" xfId="44230" xr:uid="{00000000-0005-0000-0000-000086AC0000}"/>
    <cellStyle name="Normal 4 5 2 3 4 2 3 5" xfId="30796" xr:uid="{00000000-0005-0000-0000-000087AC0000}"/>
    <cellStyle name="Normal 4 5 2 3 4 2 4" xfId="10604" xr:uid="{00000000-0005-0000-0000-000088AC0000}"/>
    <cellStyle name="Normal 4 5 2 3 4 2 4 2" xfId="24038" xr:uid="{00000000-0005-0000-0000-000089AC0000}"/>
    <cellStyle name="Normal 4 5 2 3 4 2 4 2 2" xfId="50950" xr:uid="{00000000-0005-0000-0000-00008AAC0000}"/>
    <cellStyle name="Normal 4 5 2 3 4 2 4 3" xfId="37516" xr:uid="{00000000-0005-0000-0000-00008BAC0000}"/>
    <cellStyle name="Normal 4 5 2 3 4 2 5" xfId="6126" xr:uid="{00000000-0005-0000-0000-00008CAC0000}"/>
    <cellStyle name="Normal 4 5 2 3 4 2 5 2" xfId="19560" xr:uid="{00000000-0005-0000-0000-00008DAC0000}"/>
    <cellStyle name="Normal 4 5 2 3 4 2 5 2 2" xfId="46472" xr:uid="{00000000-0005-0000-0000-00008EAC0000}"/>
    <cellStyle name="Normal 4 5 2 3 4 2 5 3" xfId="33038" xr:uid="{00000000-0005-0000-0000-00008FAC0000}"/>
    <cellStyle name="Normal 4 5 2 3 4 2 6" xfId="15081" xr:uid="{00000000-0005-0000-0000-000090AC0000}"/>
    <cellStyle name="Normal 4 5 2 3 4 2 6 2" xfId="41993" xr:uid="{00000000-0005-0000-0000-000091AC0000}"/>
    <cellStyle name="Normal 4 5 2 3 4 2 7" xfId="28559" xr:uid="{00000000-0005-0000-0000-000092AC0000}"/>
    <cellStyle name="Normal 4 5 2 3 4 3" xfId="2095" xr:uid="{00000000-0005-0000-0000-000093AC0000}"/>
    <cellStyle name="Normal 4 5 2 3 4 3 2" xfId="4332" xr:uid="{00000000-0005-0000-0000-000094AC0000}"/>
    <cellStyle name="Normal 4 5 2 3 4 3 2 2" xfId="13289" xr:uid="{00000000-0005-0000-0000-000095AC0000}"/>
    <cellStyle name="Normal 4 5 2 3 4 3 2 2 2" xfId="26723" xr:uid="{00000000-0005-0000-0000-000096AC0000}"/>
    <cellStyle name="Normal 4 5 2 3 4 3 2 2 2 2" xfId="53635" xr:uid="{00000000-0005-0000-0000-000097AC0000}"/>
    <cellStyle name="Normal 4 5 2 3 4 3 2 2 3" xfId="40201" xr:uid="{00000000-0005-0000-0000-000098AC0000}"/>
    <cellStyle name="Normal 4 5 2 3 4 3 2 3" xfId="8811" xr:uid="{00000000-0005-0000-0000-000099AC0000}"/>
    <cellStyle name="Normal 4 5 2 3 4 3 2 3 2" xfId="22245" xr:uid="{00000000-0005-0000-0000-00009AAC0000}"/>
    <cellStyle name="Normal 4 5 2 3 4 3 2 3 2 2" xfId="49157" xr:uid="{00000000-0005-0000-0000-00009BAC0000}"/>
    <cellStyle name="Normal 4 5 2 3 4 3 2 3 3" xfId="35723" xr:uid="{00000000-0005-0000-0000-00009CAC0000}"/>
    <cellStyle name="Normal 4 5 2 3 4 3 2 4" xfId="17766" xr:uid="{00000000-0005-0000-0000-00009DAC0000}"/>
    <cellStyle name="Normal 4 5 2 3 4 3 2 4 2" xfId="44678" xr:uid="{00000000-0005-0000-0000-00009EAC0000}"/>
    <cellStyle name="Normal 4 5 2 3 4 3 2 5" xfId="31244" xr:uid="{00000000-0005-0000-0000-00009FAC0000}"/>
    <cellStyle name="Normal 4 5 2 3 4 3 3" xfId="11052" xr:uid="{00000000-0005-0000-0000-0000A0AC0000}"/>
    <cellStyle name="Normal 4 5 2 3 4 3 3 2" xfId="24486" xr:uid="{00000000-0005-0000-0000-0000A1AC0000}"/>
    <cellStyle name="Normal 4 5 2 3 4 3 3 2 2" xfId="51398" xr:uid="{00000000-0005-0000-0000-0000A2AC0000}"/>
    <cellStyle name="Normal 4 5 2 3 4 3 3 3" xfId="37964" xr:uid="{00000000-0005-0000-0000-0000A3AC0000}"/>
    <cellStyle name="Normal 4 5 2 3 4 3 4" xfId="6574" xr:uid="{00000000-0005-0000-0000-0000A4AC0000}"/>
    <cellStyle name="Normal 4 5 2 3 4 3 4 2" xfId="20008" xr:uid="{00000000-0005-0000-0000-0000A5AC0000}"/>
    <cellStyle name="Normal 4 5 2 3 4 3 4 2 2" xfId="46920" xr:uid="{00000000-0005-0000-0000-0000A6AC0000}"/>
    <cellStyle name="Normal 4 5 2 3 4 3 4 3" xfId="33486" xr:uid="{00000000-0005-0000-0000-0000A7AC0000}"/>
    <cellStyle name="Normal 4 5 2 3 4 3 5" xfId="15529" xr:uid="{00000000-0005-0000-0000-0000A8AC0000}"/>
    <cellStyle name="Normal 4 5 2 3 4 3 5 2" xfId="42441" xr:uid="{00000000-0005-0000-0000-0000A9AC0000}"/>
    <cellStyle name="Normal 4 5 2 3 4 3 6" xfId="29007" xr:uid="{00000000-0005-0000-0000-0000AAAC0000}"/>
    <cellStyle name="Normal 4 5 2 3 4 4" xfId="3214" xr:uid="{00000000-0005-0000-0000-0000ABAC0000}"/>
    <cellStyle name="Normal 4 5 2 3 4 4 2" xfId="12171" xr:uid="{00000000-0005-0000-0000-0000ACAC0000}"/>
    <cellStyle name="Normal 4 5 2 3 4 4 2 2" xfId="25605" xr:uid="{00000000-0005-0000-0000-0000ADAC0000}"/>
    <cellStyle name="Normal 4 5 2 3 4 4 2 2 2" xfId="52517" xr:uid="{00000000-0005-0000-0000-0000AEAC0000}"/>
    <cellStyle name="Normal 4 5 2 3 4 4 2 3" xfId="39083" xr:uid="{00000000-0005-0000-0000-0000AFAC0000}"/>
    <cellStyle name="Normal 4 5 2 3 4 4 3" xfId="7693" xr:uid="{00000000-0005-0000-0000-0000B0AC0000}"/>
    <cellStyle name="Normal 4 5 2 3 4 4 3 2" xfId="21127" xr:uid="{00000000-0005-0000-0000-0000B1AC0000}"/>
    <cellStyle name="Normal 4 5 2 3 4 4 3 2 2" xfId="48039" xr:uid="{00000000-0005-0000-0000-0000B2AC0000}"/>
    <cellStyle name="Normal 4 5 2 3 4 4 3 3" xfId="34605" xr:uid="{00000000-0005-0000-0000-0000B3AC0000}"/>
    <cellStyle name="Normal 4 5 2 3 4 4 4" xfId="16648" xr:uid="{00000000-0005-0000-0000-0000B4AC0000}"/>
    <cellStyle name="Normal 4 5 2 3 4 4 4 2" xfId="43560" xr:uid="{00000000-0005-0000-0000-0000B5AC0000}"/>
    <cellStyle name="Normal 4 5 2 3 4 4 5" xfId="30126" xr:uid="{00000000-0005-0000-0000-0000B6AC0000}"/>
    <cellStyle name="Normal 4 5 2 3 4 5" xfId="9934" xr:uid="{00000000-0005-0000-0000-0000B7AC0000}"/>
    <cellStyle name="Normal 4 5 2 3 4 5 2" xfId="23368" xr:uid="{00000000-0005-0000-0000-0000B8AC0000}"/>
    <cellStyle name="Normal 4 5 2 3 4 5 2 2" xfId="50280" xr:uid="{00000000-0005-0000-0000-0000B9AC0000}"/>
    <cellStyle name="Normal 4 5 2 3 4 5 3" xfId="36846" xr:uid="{00000000-0005-0000-0000-0000BAAC0000}"/>
    <cellStyle name="Normal 4 5 2 3 4 6" xfId="5456" xr:uid="{00000000-0005-0000-0000-0000BBAC0000}"/>
    <cellStyle name="Normal 4 5 2 3 4 6 2" xfId="18890" xr:uid="{00000000-0005-0000-0000-0000BCAC0000}"/>
    <cellStyle name="Normal 4 5 2 3 4 6 2 2" xfId="45802" xr:uid="{00000000-0005-0000-0000-0000BDAC0000}"/>
    <cellStyle name="Normal 4 5 2 3 4 6 3" xfId="32368" xr:uid="{00000000-0005-0000-0000-0000BEAC0000}"/>
    <cellStyle name="Normal 4 5 2 3 4 7" xfId="14411" xr:uid="{00000000-0005-0000-0000-0000BFAC0000}"/>
    <cellStyle name="Normal 4 5 2 3 4 7 2" xfId="41323" xr:uid="{00000000-0005-0000-0000-0000C0AC0000}"/>
    <cellStyle name="Normal 4 5 2 3 4 8" xfId="27889" xr:uid="{00000000-0005-0000-0000-0000C1AC0000}"/>
    <cellStyle name="Normal 4 5 2 3 5" xfId="1201" xr:uid="{00000000-0005-0000-0000-0000C2AC0000}"/>
    <cellStyle name="Normal 4 5 2 3 5 2" xfId="2319" xr:uid="{00000000-0005-0000-0000-0000C3AC0000}"/>
    <cellStyle name="Normal 4 5 2 3 5 2 2" xfId="4556" xr:uid="{00000000-0005-0000-0000-0000C4AC0000}"/>
    <cellStyle name="Normal 4 5 2 3 5 2 2 2" xfId="13513" xr:uid="{00000000-0005-0000-0000-0000C5AC0000}"/>
    <cellStyle name="Normal 4 5 2 3 5 2 2 2 2" xfId="26947" xr:uid="{00000000-0005-0000-0000-0000C6AC0000}"/>
    <cellStyle name="Normal 4 5 2 3 5 2 2 2 2 2" xfId="53859" xr:uid="{00000000-0005-0000-0000-0000C7AC0000}"/>
    <cellStyle name="Normal 4 5 2 3 5 2 2 2 3" xfId="40425" xr:uid="{00000000-0005-0000-0000-0000C8AC0000}"/>
    <cellStyle name="Normal 4 5 2 3 5 2 2 3" xfId="9035" xr:uid="{00000000-0005-0000-0000-0000C9AC0000}"/>
    <cellStyle name="Normal 4 5 2 3 5 2 2 3 2" xfId="22469" xr:uid="{00000000-0005-0000-0000-0000CAAC0000}"/>
    <cellStyle name="Normal 4 5 2 3 5 2 2 3 2 2" xfId="49381" xr:uid="{00000000-0005-0000-0000-0000CBAC0000}"/>
    <cellStyle name="Normal 4 5 2 3 5 2 2 3 3" xfId="35947" xr:uid="{00000000-0005-0000-0000-0000CCAC0000}"/>
    <cellStyle name="Normal 4 5 2 3 5 2 2 4" xfId="17990" xr:uid="{00000000-0005-0000-0000-0000CDAC0000}"/>
    <cellStyle name="Normal 4 5 2 3 5 2 2 4 2" xfId="44902" xr:uid="{00000000-0005-0000-0000-0000CEAC0000}"/>
    <cellStyle name="Normal 4 5 2 3 5 2 2 5" xfId="31468" xr:uid="{00000000-0005-0000-0000-0000CFAC0000}"/>
    <cellStyle name="Normal 4 5 2 3 5 2 3" xfId="11276" xr:uid="{00000000-0005-0000-0000-0000D0AC0000}"/>
    <cellStyle name="Normal 4 5 2 3 5 2 3 2" xfId="24710" xr:uid="{00000000-0005-0000-0000-0000D1AC0000}"/>
    <cellStyle name="Normal 4 5 2 3 5 2 3 2 2" xfId="51622" xr:uid="{00000000-0005-0000-0000-0000D2AC0000}"/>
    <cellStyle name="Normal 4 5 2 3 5 2 3 3" xfId="38188" xr:uid="{00000000-0005-0000-0000-0000D3AC0000}"/>
    <cellStyle name="Normal 4 5 2 3 5 2 4" xfId="6798" xr:uid="{00000000-0005-0000-0000-0000D4AC0000}"/>
    <cellStyle name="Normal 4 5 2 3 5 2 4 2" xfId="20232" xr:uid="{00000000-0005-0000-0000-0000D5AC0000}"/>
    <cellStyle name="Normal 4 5 2 3 5 2 4 2 2" xfId="47144" xr:uid="{00000000-0005-0000-0000-0000D6AC0000}"/>
    <cellStyle name="Normal 4 5 2 3 5 2 4 3" xfId="33710" xr:uid="{00000000-0005-0000-0000-0000D7AC0000}"/>
    <cellStyle name="Normal 4 5 2 3 5 2 5" xfId="15753" xr:uid="{00000000-0005-0000-0000-0000D8AC0000}"/>
    <cellStyle name="Normal 4 5 2 3 5 2 5 2" xfId="42665" xr:uid="{00000000-0005-0000-0000-0000D9AC0000}"/>
    <cellStyle name="Normal 4 5 2 3 5 2 6" xfId="29231" xr:uid="{00000000-0005-0000-0000-0000DAAC0000}"/>
    <cellStyle name="Normal 4 5 2 3 5 3" xfId="3438" xr:uid="{00000000-0005-0000-0000-0000DBAC0000}"/>
    <cellStyle name="Normal 4 5 2 3 5 3 2" xfId="12395" xr:uid="{00000000-0005-0000-0000-0000DCAC0000}"/>
    <cellStyle name="Normal 4 5 2 3 5 3 2 2" xfId="25829" xr:uid="{00000000-0005-0000-0000-0000DDAC0000}"/>
    <cellStyle name="Normal 4 5 2 3 5 3 2 2 2" xfId="52741" xr:uid="{00000000-0005-0000-0000-0000DEAC0000}"/>
    <cellStyle name="Normal 4 5 2 3 5 3 2 3" xfId="39307" xr:uid="{00000000-0005-0000-0000-0000DFAC0000}"/>
    <cellStyle name="Normal 4 5 2 3 5 3 3" xfId="7917" xr:uid="{00000000-0005-0000-0000-0000E0AC0000}"/>
    <cellStyle name="Normal 4 5 2 3 5 3 3 2" xfId="21351" xr:uid="{00000000-0005-0000-0000-0000E1AC0000}"/>
    <cellStyle name="Normal 4 5 2 3 5 3 3 2 2" xfId="48263" xr:uid="{00000000-0005-0000-0000-0000E2AC0000}"/>
    <cellStyle name="Normal 4 5 2 3 5 3 3 3" xfId="34829" xr:uid="{00000000-0005-0000-0000-0000E3AC0000}"/>
    <cellStyle name="Normal 4 5 2 3 5 3 4" xfId="16872" xr:uid="{00000000-0005-0000-0000-0000E4AC0000}"/>
    <cellStyle name="Normal 4 5 2 3 5 3 4 2" xfId="43784" xr:uid="{00000000-0005-0000-0000-0000E5AC0000}"/>
    <cellStyle name="Normal 4 5 2 3 5 3 5" xfId="30350" xr:uid="{00000000-0005-0000-0000-0000E6AC0000}"/>
    <cellStyle name="Normal 4 5 2 3 5 4" xfId="10158" xr:uid="{00000000-0005-0000-0000-0000E7AC0000}"/>
    <cellStyle name="Normal 4 5 2 3 5 4 2" xfId="23592" xr:uid="{00000000-0005-0000-0000-0000E8AC0000}"/>
    <cellStyle name="Normal 4 5 2 3 5 4 2 2" xfId="50504" xr:uid="{00000000-0005-0000-0000-0000E9AC0000}"/>
    <cellStyle name="Normal 4 5 2 3 5 4 3" xfId="37070" xr:uid="{00000000-0005-0000-0000-0000EAAC0000}"/>
    <cellStyle name="Normal 4 5 2 3 5 5" xfId="5680" xr:uid="{00000000-0005-0000-0000-0000EBAC0000}"/>
    <cellStyle name="Normal 4 5 2 3 5 5 2" xfId="19114" xr:uid="{00000000-0005-0000-0000-0000ECAC0000}"/>
    <cellStyle name="Normal 4 5 2 3 5 5 2 2" xfId="46026" xr:uid="{00000000-0005-0000-0000-0000EDAC0000}"/>
    <cellStyle name="Normal 4 5 2 3 5 5 3" xfId="32592" xr:uid="{00000000-0005-0000-0000-0000EEAC0000}"/>
    <cellStyle name="Normal 4 5 2 3 5 6" xfId="14635" xr:uid="{00000000-0005-0000-0000-0000EFAC0000}"/>
    <cellStyle name="Normal 4 5 2 3 5 6 2" xfId="41547" xr:uid="{00000000-0005-0000-0000-0000F0AC0000}"/>
    <cellStyle name="Normal 4 5 2 3 5 7" xfId="28113" xr:uid="{00000000-0005-0000-0000-0000F1AC0000}"/>
    <cellStyle name="Normal 4 5 2 3 6" xfId="1424" xr:uid="{00000000-0005-0000-0000-0000F2AC0000}"/>
    <cellStyle name="Normal 4 5 2 3 6 2" xfId="2542" xr:uid="{00000000-0005-0000-0000-0000F3AC0000}"/>
    <cellStyle name="Normal 4 5 2 3 6 2 2" xfId="4779" xr:uid="{00000000-0005-0000-0000-0000F4AC0000}"/>
    <cellStyle name="Normal 4 5 2 3 6 2 2 2" xfId="13736" xr:uid="{00000000-0005-0000-0000-0000F5AC0000}"/>
    <cellStyle name="Normal 4 5 2 3 6 2 2 2 2" xfId="27170" xr:uid="{00000000-0005-0000-0000-0000F6AC0000}"/>
    <cellStyle name="Normal 4 5 2 3 6 2 2 2 2 2" xfId="54082" xr:uid="{00000000-0005-0000-0000-0000F7AC0000}"/>
    <cellStyle name="Normal 4 5 2 3 6 2 2 2 3" xfId="40648" xr:uid="{00000000-0005-0000-0000-0000F8AC0000}"/>
    <cellStyle name="Normal 4 5 2 3 6 2 2 3" xfId="9258" xr:uid="{00000000-0005-0000-0000-0000F9AC0000}"/>
    <cellStyle name="Normal 4 5 2 3 6 2 2 3 2" xfId="22692" xr:uid="{00000000-0005-0000-0000-0000FAAC0000}"/>
    <cellStyle name="Normal 4 5 2 3 6 2 2 3 2 2" xfId="49604" xr:uid="{00000000-0005-0000-0000-0000FBAC0000}"/>
    <cellStyle name="Normal 4 5 2 3 6 2 2 3 3" xfId="36170" xr:uid="{00000000-0005-0000-0000-0000FCAC0000}"/>
    <cellStyle name="Normal 4 5 2 3 6 2 2 4" xfId="18213" xr:uid="{00000000-0005-0000-0000-0000FDAC0000}"/>
    <cellStyle name="Normal 4 5 2 3 6 2 2 4 2" xfId="45125" xr:uid="{00000000-0005-0000-0000-0000FEAC0000}"/>
    <cellStyle name="Normal 4 5 2 3 6 2 2 5" xfId="31691" xr:uid="{00000000-0005-0000-0000-0000FFAC0000}"/>
    <cellStyle name="Normal 4 5 2 3 6 2 3" xfId="11499" xr:uid="{00000000-0005-0000-0000-000000AD0000}"/>
    <cellStyle name="Normal 4 5 2 3 6 2 3 2" xfId="24933" xr:uid="{00000000-0005-0000-0000-000001AD0000}"/>
    <cellStyle name="Normal 4 5 2 3 6 2 3 2 2" xfId="51845" xr:uid="{00000000-0005-0000-0000-000002AD0000}"/>
    <cellStyle name="Normal 4 5 2 3 6 2 3 3" xfId="38411" xr:uid="{00000000-0005-0000-0000-000003AD0000}"/>
    <cellStyle name="Normal 4 5 2 3 6 2 4" xfId="7021" xr:uid="{00000000-0005-0000-0000-000004AD0000}"/>
    <cellStyle name="Normal 4 5 2 3 6 2 4 2" xfId="20455" xr:uid="{00000000-0005-0000-0000-000005AD0000}"/>
    <cellStyle name="Normal 4 5 2 3 6 2 4 2 2" xfId="47367" xr:uid="{00000000-0005-0000-0000-000006AD0000}"/>
    <cellStyle name="Normal 4 5 2 3 6 2 4 3" xfId="33933" xr:uid="{00000000-0005-0000-0000-000007AD0000}"/>
    <cellStyle name="Normal 4 5 2 3 6 2 5" xfId="15976" xr:uid="{00000000-0005-0000-0000-000008AD0000}"/>
    <cellStyle name="Normal 4 5 2 3 6 2 5 2" xfId="42888" xr:uid="{00000000-0005-0000-0000-000009AD0000}"/>
    <cellStyle name="Normal 4 5 2 3 6 2 6" xfId="29454" xr:uid="{00000000-0005-0000-0000-00000AAD0000}"/>
    <cellStyle name="Normal 4 5 2 3 6 3" xfId="3661" xr:uid="{00000000-0005-0000-0000-00000BAD0000}"/>
    <cellStyle name="Normal 4 5 2 3 6 3 2" xfId="12618" xr:uid="{00000000-0005-0000-0000-00000CAD0000}"/>
    <cellStyle name="Normal 4 5 2 3 6 3 2 2" xfId="26052" xr:uid="{00000000-0005-0000-0000-00000DAD0000}"/>
    <cellStyle name="Normal 4 5 2 3 6 3 2 2 2" xfId="52964" xr:uid="{00000000-0005-0000-0000-00000EAD0000}"/>
    <cellStyle name="Normal 4 5 2 3 6 3 2 3" xfId="39530" xr:uid="{00000000-0005-0000-0000-00000FAD0000}"/>
    <cellStyle name="Normal 4 5 2 3 6 3 3" xfId="8140" xr:uid="{00000000-0005-0000-0000-000010AD0000}"/>
    <cellStyle name="Normal 4 5 2 3 6 3 3 2" xfId="21574" xr:uid="{00000000-0005-0000-0000-000011AD0000}"/>
    <cellStyle name="Normal 4 5 2 3 6 3 3 2 2" xfId="48486" xr:uid="{00000000-0005-0000-0000-000012AD0000}"/>
    <cellStyle name="Normal 4 5 2 3 6 3 3 3" xfId="35052" xr:uid="{00000000-0005-0000-0000-000013AD0000}"/>
    <cellStyle name="Normal 4 5 2 3 6 3 4" xfId="17095" xr:uid="{00000000-0005-0000-0000-000014AD0000}"/>
    <cellStyle name="Normal 4 5 2 3 6 3 4 2" xfId="44007" xr:uid="{00000000-0005-0000-0000-000015AD0000}"/>
    <cellStyle name="Normal 4 5 2 3 6 3 5" xfId="30573" xr:uid="{00000000-0005-0000-0000-000016AD0000}"/>
    <cellStyle name="Normal 4 5 2 3 6 4" xfId="10381" xr:uid="{00000000-0005-0000-0000-000017AD0000}"/>
    <cellStyle name="Normal 4 5 2 3 6 4 2" xfId="23815" xr:uid="{00000000-0005-0000-0000-000018AD0000}"/>
    <cellStyle name="Normal 4 5 2 3 6 4 2 2" xfId="50727" xr:uid="{00000000-0005-0000-0000-000019AD0000}"/>
    <cellStyle name="Normal 4 5 2 3 6 4 3" xfId="37293" xr:uid="{00000000-0005-0000-0000-00001AAD0000}"/>
    <cellStyle name="Normal 4 5 2 3 6 5" xfId="5903" xr:uid="{00000000-0005-0000-0000-00001BAD0000}"/>
    <cellStyle name="Normal 4 5 2 3 6 5 2" xfId="19337" xr:uid="{00000000-0005-0000-0000-00001CAD0000}"/>
    <cellStyle name="Normal 4 5 2 3 6 5 2 2" xfId="46249" xr:uid="{00000000-0005-0000-0000-00001DAD0000}"/>
    <cellStyle name="Normal 4 5 2 3 6 5 3" xfId="32815" xr:uid="{00000000-0005-0000-0000-00001EAD0000}"/>
    <cellStyle name="Normal 4 5 2 3 6 6" xfId="14858" xr:uid="{00000000-0005-0000-0000-00001FAD0000}"/>
    <cellStyle name="Normal 4 5 2 3 6 6 2" xfId="41770" xr:uid="{00000000-0005-0000-0000-000020AD0000}"/>
    <cellStyle name="Normal 4 5 2 3 6 7" xfId="28336" xr:uid="{00000000-0005-0000-0000-000021AD0000}"/>
    <cellStyle name="Normal 4 5 2 3 7" xfId="1872" xr:uid="{00000000-0005-0000-0000-000022AD0000}"/>
    <cellStyle name="Normal 4 5 2 3 7 2" xfId="4109" xr:uid="{00000000-0005-0000-0000-000023AD0000}"/>
    <cellStyle name="Normal 4 5 2 3 7 2 2" xfId="13066" xr:uid="{00000000-0005-0000-0000-000024AD0000}"/>
    <cellStyle name="Normal 4 5 2 3 7 2 2 2" xfId="26500" xr:uid="{00000000-0005-0000-0000-000025AD0000}"/>
    <cellStyle name="Normal 4 5 2 3 7 2 2 2 2" xfId="53412" xr:uid="{00000000-0005-0000-0000-000026AD0000}"/>
    <cellStyle name="Normal 4 5 2 3 7 2 2 3" xfId="39978" xr:uid="{00000000-0005-0000-0000-000027AD0000}"/>
    <cellStyle name="Normal 4 5 2 3 7 2 3" xfId="8588" xr:uid="{00000000-0005-0000-0000-000028AD0000}"/>
    <cellStyle name="Normal 4 5 2 3 7 2 3 2" xfId="22022" xr:uid="{00000000-0005-0000-0000-000029AD0000}"/>
    <cellStyle name="Normal 4 5 2 3 7 2 3 2 2" xfId="48934" xr:uid="{00000000-0005-0000-0000-00002AAD0000}"/>
    <cellStyle name="Normal 4 5 2 3 7 2 3 3" xfId="35500" xr:uid="{00000000-0005-0000-0000-00002BAD0000}"/>
    <cellStyle name="Normal 4 5 2 3 7 2 4" xfId="17543" xr:uid="{00000000-0005-0000-0000-00002CAD0000}"/>
    <cellStyle name="Normal 4 5 2 3 7 2 4 2" xfId="44455" xr:uid="{00000000-0005-0000-0000-00002DAD0000}"/>
    <cellStyle name="Normal 4 5 2 3 7 2 5" xfId="31021" xr:uid="{00000000-0005-0000-0000-00002EAD0000}"/>
    <cellStyle name="Normal 4 5 2 3 7 3" xfId="10829" xr:uid="{00000000-0005-0000-0000-00002FAD0000}"/>
    <cellStyle name="Normal 4 5 2 3 7 3 2" xfId="24263" xr:uid="{00000000-0005-0000-0000-000030AD0000}"/>
    <cellStyle name="Normal 4 5 2 3 7 3 2 2" xfId="51175" xr:uid="{00000000-0005-0000-0000-000031AD0000}"/>
    <cellStyle name="Normal 4 5 2 3 7 3 3" xfId="37741" xr:uid="{00000000-0005-0000-0000-000032AD0000}"/>
    <cellStyle name="Normal 4 5 2 3 7 4" xfId="6351" xr:uid="{00000000-0005-0000-0000-000033AD0000}"/>
    <cellStyle name="Normal 4 5 2 3 7 4 2" xfId="19785" xr:uid="{00000000-0005-0000-0000-000034AD0000}"/>
    <cellStyle name="Normal 4 5 2 3 7 4 2 2" xfId="46697" xr:uid="{00000000-0005-0000-0000-000035AD0000}"/>
    <cellStyle name="Normal 4 5 2 3 7 4 3" xfId="33263" xr:uid="{00000000-0005-0000-0000-000036AD0000}"/>
    <cellStyle name="Normal 4 5 2 3 7 5" xfId="15306" xr:uid="{00000000-0005-0000-0000-000037AD0000}"/>
    <cellStyle name="Normal 4 5 2 3 7 5 2" xfId="42218" xr:uid="{00000000-0005-0000-0000-000038AD0000}"/>
    <cellStyle name="Normal 4 5 2 3 7 6" xfId="28784" xr:uid="{00000000-0005-0000-0000-000039AD0000}"/>
    <cellStyle name="Normal 4 5 2 3 8" xfId="2991" xr:uid="{00000000-0005-0000-0000-00003AAD0000}"/>
    <cellStyle name="Normal 4 5 2 3 8 2" xfId="11948" xr:uid="{00000000-0005-0000-0000-00003BAD0000}"/>
    <cellStyle name="Normal 4 5 2 3 8 2 2" xfId="25382" xr:uid="{00000000-0005-0000-0000-00003CAD0000}"/>
    <cellStyle name="Normal 4 5 2 3 8 2 2 2" xfId="52294" xr:uid="{00000000-0005-0000-0000-00003DAD0000}"/>
    <cellStyle name="Normal 4 5 2 3 8 2 3" xfId="38860" xr:uid="{00000000-0005-0000-0000-00003EAD0000}"/>
    <cellStyle name="Normal 4 5 2 3 8 3" xfId="7470" xr:uid="{00000000-0005-0000-0000-00003FAD0000}"/>
    <cellStyle name="Normal 4 5 2 3 8 3 2" xfId="20904" xr:uid="{00000000-0005-0000-0000-000040AD0000}"/>
    <cellStyle name="Normal 4 5 2 3 8 3 2 2" xfId="47816" xr:uid="{00000000-0005-0000-0000-000041AD0000}"/>
    <cellStyle name="Normal 4 5 2 3 8 3 3" xfId="34382" xr:uid="{00000000-0005-0000-0000-000042AD0000}"/>
    <cellStyle name="Normal 4 5 2 3 8 4" xfId="16425" xr:uid="{00000000-0005-0000-0000-000043AD0000}"/>
    <cellStyle name="Normal 4 5 2 3 8 4 2" xfId="43337" xr:uid="{00000000-0005-0000-0000-000044AD0000}"/>
    <cellStyle name="Normal 4 5 2 3 8 5" xfId="29903" xr:uid="{00000000-0005-0000-0000-000045AD0000}"/>
    <cellStyle name="Normal 4 5 2 3 9" xfId="9711" xr:uid="{00000000-0005-0000-0000-000046AD0000}"/>
    <cellStyle name="Normal 4 5 2 3 9 2" xfId="23145" xr:uid="{00000000-0005-0000-0000-000047AD0000}"/>
    <cellStyle name="Normal 4 5 2 3 9 2 2" xfId="50057" xr:uid="{00000000-0005-0000-0000-000048AD0000}"/>
    <cellStyle name="Normal 4 5 2 3 9 3" xfId="36623" xr:uid="{00000000-0005-0000-0000-000049AD0000}"/>
    <cellStyle name="Normal 4 5 2 4" xfId="807" xr:uid="{00000000-0005-0000-0000-00004AAD0000}"/>
    <cellStyle name="Normal 4 5 2 4 10" xfId="27765" xr:uid="{00000000-0005-0000-0000-00004BAD0000}"/>
    <cellStyle name="Normal 4 5 2 4 2" xfId="1075" xr:uid="{00000000-0005-0000-0000-00004CAD0000}"/>
    <cellStyle name="Normal 4 5 2 4 2 2" xfId="1746" xr:uid="{00000000-0005-0000-0000-00004DAD0000}"/>
    <cellStyle name="Normal 4 5 2 4 2 2 2" xfId="2864" xr:uid="{00000000-0005-0000-0000-00004EAD0000}"/>
    <cellStyle name="Normal 4 5 2 4 2 2 2 2" xfId="5101" xr:uid="{00000000-0005-0000-0000-00004FAD0000}"/>
    <cellStyle name="Normal 4 5 2 4 2 2 2 2 2" xfId="14058" xr:uid="{00000000-0005-0000-0000-000050AD0000}"/>
    <cellStyle name="Normal 4 5 2 4 2 2 2 2 2 2" xfId="27492" xr:uid="{00000000-0005-0000-0000-000051AD0000}"/>
    <cellStyle name="Normal 4 5 2 4 2 2 2 2 2 2 2" xfId="54404" xr:uid="{00000000-0005-0000-0000-000052AD0000}"/>
    <cellStyle name="Normal 4 5 2 4 2 2 2 2 2 3" xfId="40970" xr:uid="{00000000-0005-0000-0000-000053AD0000}"/>
    <cellStyle name="Normal 4 5 2 4 2 2 2 2 3" xfId="9580" xr:uid="{00000000-0005-0000-0000-000054AD0000}"/>
    <cellStyle name="Normal 4 5 2 4 2 2 2 2 3 2" xfId="23014" xr:uid="{00000000-0005-0000-0000-000055AD0000}"/>
    <cellStyle name="Normal 4 5 2 4 2 2 2 2 3 2 2" xfId="49926" xr:uid="{00000000-0005-0000-0000-000056AD0000}"/>
    <cellStyle name="Normal 4 5 2 4 2 2 2 2 3 3" xfId="36492" xr:uid="{00000000-0005-0000-0000-000057AD0000}"/>
    <cellStyle name="Normal 4 5 2 4 2 2 2 2 4" xfId="18535" xr:uid="{00000000-0005-0000-0000-000058AD0000}"/>
    <cellStyle name="Normal 4 5 2 4 2 2 2 2 4 2" xfId="45447" xr:uid="{00000000-0005-0000-0000-000059AD0000}"/>
    <cellStyle name="Normal 4 5 2 4 2 2 2 2 5" xfId="32013" xr:uid="{00000000-0005-0000-0000-00005AAD0000}"/>
    <cellStyle name="Normal 4 5 2 4 2 2 2 3" xfId="11821" xr:uid="{00000000-0005-0000-0000-00005BAD0000}"/>
    <cellStyle name="Normal 4 5 2 4 2 2 2 3 2" xfId="25255" xr:uid="{00000000-0005-0000-0000-00005CAD0000}"/>
    <cellStyle name="Normal 4 5 2 4 2 2 2 3 2 2" xfId="52167" xr:uid="{00000000-0005-0000-0000-00005DAD0000}"/>
    <cellStyle name="Normal 4 5 2 4 2 2 2 3 3" xfId="38733" xr:uid="{00000000-0005-0000-0000-00005EAD0000}"/>
    <cellStyle name="Normal 4 5 2 4 2 2 2 4" xfId="7343" xr:uid="{00000000-0005-0000-0000-00005FAD0000}"/>
    <cellStyle name="Normal 4 5 2 4 2 2 2 4 2" xfId="20777" xr:uid="{00000000-0005-0000-0000-000060AD0000}"/>
    <cellStyle name="Normal 4 5 2 4 2 2 2 4 2 2" xfId="47689" xr:uid="{00000000-0005-0000-0000-000061AD0000}"/>
    <cellStyle name="Normal 4 5 2 4 2 2 2 4 3" xfId="34255" xr:uid="{00000000-0005-0000-0000-000062AD0000}"/>
    <cellStyle name="Normal 4 5 2 4 2 2 2 5" xfId="16298" xr:uid="{00000000-0005-0000-0000-000063AD0000}"/>
    <cellStyle name="Normal 4 5 2 4 2 2 2 5 2" xfId="43210" xr:uid="{00000000-0005-0000-0000-000064AD0000}"/>
    <cellStyle name="Normal 4 5 2 4 2 2 2 6" xfId="29776" xr:uid="{00000000-0005-0000-0000-000065AD0000}"/>
    <cellStyle name="Normal 4 5 2 4 2 2 3" xfId="3983" xr:uid="{00000000-0005-0000-0000-000066AD0000}"/>
    <cellStyle name="Normal 4 5 2 4 2 2 3 2" xfId="12940" xr:uid="{00000000-0005-0000-0000-000067AD0000}"/>
    <cellStyle name="Normal 4 5 2 4 2 2 3 2 2" xfId="26374" xr:uid="{00000000-0005-0000-0000-000068AD0000}"/>
    <cellStyle name="Normal 4 5 2 4 2 2 3 2 2 2" xfId="53286" xr:uid="{00000000-0005-0000-0000-000069AD0000}"/>
    <cellStyle name="Normal 4 5 2 4 2 2 3 2 3" xfId="39852" xr:uid="{00000000-0005-0000-0000-00006AAD0000}"/>
    <cellStyle name="Normal 4 5 2 4 2 2 3 3" xfId="8462" xr:uid="{00000000-0005-0000-0000-00006BAD0000}"/>
    <cellStyle name="Normal 4 5 2 4 2 2 3 3 2" xfId="21896" xr:uid="{00000000-0005-0000-0000-00006CAD0000}"/>
    <cellStyle name="Normal 4 5 2 4 2 2 3 3 2 2" xfId="48808" xr:uid="{00000000-0005-0000-0000-00006DAD0000}"/>
    <cellStyle name="Normal 4 5 2 4 2 2 3 3 3" xfId="35374" xr:uid="{00000000-0005-0000-0000-00006EAD0000}"/>
    <cellStyle name="Normal 4 5 2 4 2 2 3 4" xfId="17417" xr:uid="{00000000-0005-0000-0000-00006FAD0000}"/>
    <cellStyle name="Normal 4 5 2 4 2 2 3 4 2" xfId="44329" xr:uid="{00000000-0005-0000-0000-000070AD0000}"/>
    <cellStyle name="Normal 4 5 2 4 2 2 3 5" xfId="30895" xr:uid="{00000000-0005-0000-0000-000071AD0000}"/>
    <cellStyle name="Normal 4 5 2 4 2 2 4" xfId="10703" xr:uid="{00000000-0005-0000-0000-000072AD0000}"/>
    <cellStyle name="Normal 4 5 2 4 2 2 4 2" xfId="24137" xr:uid="{00000000-0005-0000-0000-000073AD0000}"/>
    <cellStyle name="Normal 4 5 2 4 2 2 4 2 2" xfId="51049" xr:uid="{00000000-0005-0000-0000-000074AD0000}"/>
    <cellStyle name="Normal 4 5 2 4 2 2 4 3" xfId="37615" xr:uid="{00000000-0005-0000-0000-000075AD0000}"/>
    <cellStyle name="Normal 4 5 2 4 2 2 5" xfId="6225" xr:uid="{00000000-0005-0000-0000-000076AD0000}"/>
    <cellStyle name="Normal 4 5 2 4 2 2 5 2" xfId="19659" xr:uid="{00000000-0005-0000-0000-000077AD0000}"/>
    <cellStyle name="Normal 4 5 2 4 2 2 5 2 2" xfId="46571" xr:uid="{00000000-0005-0000-0000-000078AD0000}"/>
    <cellStyle name="Normal 4 5 2 4 2 2 5 3" xfId="33137" xr:uid="{00000000-0005-0000-0000-000079AD0000}"/>
    <cellStyle name="Normal 4 5 2 4 2 2 6" xfId="15180" xr:uid="{00000000-0005-0000-0000-00007AAD0000}"/>
    <cellStyle name="Normal 4 5 2 4 2 2 6 2" xfId="42092" xr:uid="{00000000-0005-0000-0000-00007BAD0000}"/>
    <cellStyle name="Normal 4 5 2 4 2 2 7" xfId="28658" xr:uid="{00000000-0005-0000-0000-00007CAD0000}"/>
    <cellStyle name="Normal 4 5 2 4 2 3" xfId="2194" xr:uid="{00000000-0005-0000-0000-00007DAD0000}"/>
    <cellStyle name="Normal 4 5 2 4 2 3 2" xfId="4431" xr:uid="{00000000-0005-0000-0000-00007EAD0000}"/>
    <cellStyle name="Normal 4 5 2 4 2 3 2 2" xfId="13388" xr:uid="{00000000-0005-0000-0000-00007FAD0000}"/>
    <cellStyle name="Normal 4 5 2 4 2 3 2 2 2" xfId="26822" xr:uid="{00000000-0005-0000-0000-000080AD0000}"/>
    <cellStyle name="Normal 4 5 2 4 2 3 2 2 2 2" xfId="53734" xr:uid="{00000000-0005-0000-0000-000081AD0000}"/>
    <cellStyle name="Normal 4 5 2 4 2 3 2 2 3" xfId="40300" xr:uid="{00000000-0005-0000-0000-000082AD0000}"/>
    <cellStyle name="Normal 4 5 2 4 2 3 2 3" xfId="8910" xr:uid="{00000000-0005-0000-0000-000083AD0000}"/>
    <cellStyle name="Normal 4 5 2 4 2 3 2 3 2" xfId="22344" xr:uid="{00000000-0005-0000-0000-000084AD0000}"/>
    <cellStyle name="Normal 4 5 2 4 2 3 2 3 2 2" xfId="49256" xr:uid="{00000000-0005-0000-0000-000085AD0000}"/>
    <cellStyle name="Normal 4 5 2 4 2 3 2 3 3" xfId="35822" xr:uid="{00000000-0005-0000-0000-000086AD0000}"/>
    <cellStyle name="Normal 4 5 2 4 2 3 2 4" xfId="17865" xr:uid="{00000000-0005-0000-0000-000087AD0000}"/>
    <cellStyle name="Normal 4 5 2 4 2 3 2 4 2" xfId="44777" xr:uid="{00000000-0005-0000-0000-000088AD0000}"/>
    <cellStyle name="Normal 4 5 2 4 2 3 2 5" xfId="31343" xr:uid="{00000000-0005-0000-0000-000089AD0000}"/>
    <cellStyle name="Normal 4 5 2 4 2 3 3" xfId="11151" xr:uid="{00000000-0005-0000-0000-00008AAD0000}"/>
    <cellStyle name="Normal 4 5 2 4 2 3 3 2" xfId="24585" xr:uid="{00000000-0005-0000-0000-00008BAD0000}"/>
    <cellStyle name="Normal 4 5 2 4 2 3 3 2 2" xfId="51497" xr:uid="{00000000-0005-0000-0000-00008CAD0000}"/>
    <cellStyle name="Normal 4 5 2 4 2 3 3 3" xfId="38063" xr:uid="{00000000-0005-0000-0000-00008DAD0000}"/>
    <cellStyle name="Normal 4 5 2 4 2 3 4" xfId="6673" xr:uid="{00000000-0005-0000-0000-00008EAD0000}"/>
    <cellStyle name="Normal 4 5 2 4 2 3 4 2" xfId="20107" xr:uid="{00000000-0005-0000-0000-00008FAD0000}"/>
    <cellStyle name="Normal 4 5 2 4 2 3 4 2 2" xfId="47019" xr:uid="{00000000-0005-0000-0000-000090AD0000}"/>
    <cellStyle name="Normal 4 5 2 4 2 3 4 3" xfId="33585" xr:uid="{00000000-0005-0000-0000-000091AD0000}"/>
    <cellStyle name="Normal 4 5 2 4 2 3 5" xfId="15628" xr:uid="{00000000-0005-0000-0000-000092AD0000}"/>
    <cellStyle name="Normal 4 5 2 4 2 3 5 2" xfId="42540" xr:uid="{00000000-0005-0000-0000-000093AD0000}"/>
    <cellStyle name="Normal 4 5 2 4 2 3 6" xfId="29106" xr:uid="{00000000-0005-0000-0000-000094AD0000}"/>
    <cellStyle name="Normal 4 5 2 4 2 4" xfId="3313" xr:uid="{00000000-0005-0000-0000-000095AD0000}"/>
    <cellStyle name="Normal 4 5 2 4 2 4 2" xfId="12270" xr:uid="{00000000-0005-0000-0000-000096AD0000}"/>
    <cellStyle name="Normal 4 5 2 4 2 4 2 2" xfId="25704" xr:uid="{00000000-0005-0000-0000-000097AD0000}"/>
    <cellStyle name="Normal 4 5 2 4 2 4 2 2 2" xfId="52616" xr:uid="{00000000-0005-0000-0000-000098AD0000}"/>
    <cellStyle name="Normal 4 5 2 4 2 4 2 3" xfId="39182" xr:uid="{00000000-0005-0000-0000-000099AD0000}"/>
    <cellStyle name="Normal 4 5 2 4 2 4 3" xfId="7792" xr:uid="{00000000-0005-0000-0000-00009AAD0000}"/>
    <cellStyle name="Normal 4 5 2 4 2 4 3 2" xfId="21226" xr:uid="{00000000-0005-0000-0000-00009BAD0000}"/>
    <cellStyle name="Normal 4 5 2 4 2 4 3 2 2" xfId="48138" xr:uid="{00000000-0005-0000-0000-00009CAD0000}"/>
    <cellStyle name="Normal 4 5 2 4 2 4 3 3" xfId="34704" xr:uid="{00000000-0005-0000-0000-00009DAD0000}"/>
    <cellStyle name="Normal 4 5 2 4 2 4 4" xfId="16747" xr:uid="{00000000-0005-0000-0000-00009EAD0000}"/>
    <cellStyle name="Normal 4 5 2 4 2 4 4 2" xfId="43659" xr:uid="{00000000-0005-0000-0000-00009FAD0000}"/>
    <cellStyle name="Normal 4 5 2 4 2 4 5" xfId="30225" xr:uid="{00000000-0005-0000-0000-0000A0AD0000}"/>
    <cellStyle name="Normal 4 5 2 4 2 5" xfId="10033" xr:uid="{00000000-0005-0000-0000-0000A1AD0000}"/>
    <cellStyle name="Normal 4 5 2 4 2 5 2" xfId="23467" xr:uid="{00000000-0005-0000-0000-0000A2AD0000}"/>
    <cellStyle name="Normal 4 5 2 4 2 5 2 2" xfId="50379" xr:uid="{00000000-0005-0000-0000-0000A3AD0000}"/>
    <cellStyle name="Normal 4 5 2 4 2 5 3" xfId="36945" xr:uid="{00000000-0005-0000-0000-0000A4AD0000}"/>
    <cellStyle name="Normal 4 5 2 4 2 6" xfId="5555" xr:uid="{00000000-0005-0000-0000-0000A5AD0000}"/>
    <cellStyle name="Normal 4 5 2 4 2 6 2" xfId="18989" xr:uid="{00000000-0005-0000-0000-0000A6AD0000}"/>
    <cellStyle name="Normal 4 5 2 4 2 6 2 2" xfId="45901" xr:uid="{00000000-0005-0000-0000-0000A7AD0000}"/>
    <cellStyle name="Normal 4 5 2 4 2 6 3" xfId="32467" xr:uid="{00000000-0005-0000-0000-0000A8AD0000}"/>
    <cellStyle name="Normal 4 5 2 4 2 7" xfId="14510" xr:uid="{00000000-0005-0000-0000-0000A9AD0000}"/>
    <cellStyle name="Normal 4 5 2 4 2 7 2" xfId="41422" xr:uid="{00000000-0005-0000-0000-0000AAAD0000}"/>
    <cellStyle name="Normal 4 5 2 4 2 8" xfId="27988" xr:uid="{00000000-0005-0000-0000-0000ABAD0000}"/>
    <cellStyle name="Normal 4 5 2 4 3" xfId="1300" xr:uid="{00000000-0005-0000-0000-0000ACAD0000}"/>
    <cellStyle name="Normal 4 5 2 4 3 2" xfId="2418" xr:uid="{00000000-0005-0000-0000-0000ADAD0000}"/>
    <cellStyle name="Normal 4 5 2 4 3 2 2" xfId="4655" xr:uid="{00000000-0005-0000-0000-0000AEAD0000}"/>
    <cellStyle name="Normal 4 5 2 4 3 2 2 2" xfId="13612" xr:uid="{00000000-0005-0000-0000-0000AFAD0000}"/>
    <cellStyle name="Normal 4 5 2 4 3 2 2 2 2" xfId="27046" xr:uid="{00000000-0005-0000-0000-0000B0AD0000}"/>
    <cellStyle name="Normal 4 5 2 4 3 2 2 2 2 2" xfId="53958" xr:uid="{00000000-0005-0000-0000-0000B1AD0000}"/>
    <cellStyle name="Normal 4 5 2 4 3 2 2 2 3" xfId="40524" xr:uid="{00000000-0005-0000-0000-0000B2AD0000}"/>
    <cellStyle name="Normal 4 5 2 4 3 2 2 3" xfId="9134" xr:uid="{00000000-0005-0000-0000-0000B3AD0000}"/>
    <cellStyle name="Normal 4 5 2 4 3 2 2 3 2" xfId="22568" xr:uid="{00000000-0005-0000-0000-0000B4AD0000}"/>
    <cellStyle name="Normal 4 5 2 4 3 2 2 3 2 2" xfId="49480" xr:uid="{00000000-0005-0000-0000-0000B5AD0000}"/>
    <cellStyle name="Normal 4 5 2 4 3 2 2 3 3" xfId="36046" xr:uid="{00000000-0005-0000-0000-0000B6AD0000}"/>
    <cellStyle name="Normal 4 5 2 4 3 2 2 4" xfId="18089" xr:uid="{00000000-0005-0000-0000-0000B7AD0000}"/>
    <cellStyle name="Normal 4 5 2 4 3 2 2 4 2" xfId="45001" xr:uid="{00000000-0005-0000-0000-0000B8AD0000}"/>
    <cellStyle name="Normal 4 5 2 4 3 2 2 5" xfId="31567" xr:uid="{00000000-0005-0000-0000-0000B9AD0000}"/>
    <cellStyle name="Normal 4 5 2 4 3 2 3" xfId="11375" xr:uid="{00000000-0005-0000-0000-0000BAAD0000}"/>
    <cellStyle name="Normal 4 5 2 4 3 2 3 2" xfId="24809" xr:uid="{00000000-0005-0000-0000-0000BBAD0000}"/>
    <cellStyle name="Normal 4 5 2 4 3 2 3 2 2" xfId="51721" xr:uid="{00000000-0005-0000-0000-0000BCAD0000}"/>
    <cellStyle name="Normal 4 5 2 4 3 2 3 3" xfId="38287" xr:uid="{00000000-0005-0000-0000-0000BDAD0000}"/>
    <cellStyle name="Normal 4 5 2 4 3 2 4" xfId="6897" xr:uid="{00000000-0005-0000-0000-0000BEAD0000}"/>
    <cellStyle name="Normal 4 5 2 4 3 2 4 2" xfId="20331" xr:uid="{00000000-0005-0000-0000-0000BFAD0000}"/>
    <cellStyle name="Normal 4 5 2 4 3 2 4 2 2" xfId="47243" xr:uid="{00000000-0005-0000-0000-0000C0AD0000}"/>
    <cellStyle name="Normal 4 5 2 4 3 2 4 3" xfId="33809" xr:uid="{00000000-0005-0000-0000-0000C1AD0000}"/>
    <cellStyle name="Normal 4 5 2 4 3 2 5" xfId="15852" xr:uid="{00000000-0005-0000-0000-0000C2AD0000}"/>
    <cellStyle name="Normal 4 5 2 4 3 2 5 2" xfId="42764" xr:uid="{00000000-0005-0000-0000-0000C3AD0000}"/>
    <cellStyle name="Normal 4 5 2 4 3 2 6" xfId="29330" xr:uid="{00000000-0005-0000-0000-0000C4AD0000}"/>
    <cellStyle name="Normal 4 5 2 4 3 3" xfId="3537" xr:uid="{00000000-0005-0000-0000-0000C5AD0000}"/>
    <cellStyle name="Normal 4 5 2 4 3 3 2" xfId="12494" xr:uid="{00000000-0005-0000-0000-0000C6AD0000}"/>
    <cellStyle name="Normal 4 5 2 4 3 3 2 2" xfId="25928" xr:uid="{00000000-0005-0000-0000-0000C7AD0000}"/>
    <cellStyle name="Normal 4 5 2 4 3 3 2 2 2" xfId="52840" xr:uid="{00000000-0005-0000-0000-0000C8AD0000}"/>
    <cellStyle name="Normal 4 5 2 4 3 3 2 3" xfId="39406" xr:uid="{00000000-0005-0000-0000-0000C9AD0000}"/>
    <cellStyle name="Normal 4 5 2 4 3 3 3" xfId="8016" xr:uid="{00000000-0005-0000-0000-0000CAAD0000}"/>
    <cellStyle name="Normal 4 5 2 4 3 3 3 2" xfId="21450" xr:uid="{00000000-0005-0000-0000-0000CBAD0000}"/>
    <cellStyle name="Normal 4 5 2 4 3 3 3 2 2" xfId="48362" xr:uid="{00000000-0005-0000-0000-0000CCAD0000}"/>
    <cellStyle name="Normal 4 5 2 4 3 3 3 3" xfId="34928" xr:uid="{00000000-0005-0000-0000-0000CDAD0000}"/>
    <cellStyle name="Normal 4 5 2 4 3 3 4" xfId="16971" xr:uid="{00000000-0005-0000-0000-0000CEAD0000}"/>
    <cellStyle name="Normal 4 5 2 4 3 3 4 2" xfId="43883" xr:uid="{00000000-0005-0000-0000-0000CFAD0000}"/>
    <cellStyle name="Normal 4 5 2 4 3 3 5" xfId="30449" xr:uid="{00000000-0005-0000-0000-0000D0AD0000}"/>
    <cellStyle name="Normal 4 5 2 4 3 4" xfId="10257" xr:uid="{00000000-0005-0000-0000-0000D1AD0000}"/>
    <cellStyle name="Normal 4 5 2 4 3 4 2" xfId="23691" xr:uid="{00000000-0005-0000-0000-0000D2AD0000}"/>
    <cellStyle name="Normal 4 5 2 4 3 4 2 2" xfId="50603" xr:uid="{00000000-0005-0000-0000-0000D3AD0000}"/>
    <cellStyle name="Normal 4 5 2 4 3 4 3" xfId="37169" xr:uid="{00000000-0005-0000-0000-0000D4AD0000}"/>
    <cellStyle name="Normal 4 5 2 4 3 5" xfId="5779" xr:uid="{00000000-0005-0000-0000-0000D5AD0000}"/>
    <cellStyle name="Normal 4 5 2 4 3 5 2" xfId="19213" xr:uid="{00000000-0005-0000-0000-0000D6AD0000}"/>
    <cellStyle name="Normal 4 5 2 4 3 5 2 2" xfId="46125" xr:uid="{00000000-0005-0000-0000-0000D7AD0000}"/>
    <cellStyle name="Normal 4 5 2 4 3 5 3" xfId="32691" xr:uid="{00000000-0005-0000-0000-0000D8AD0000}"/>
    <cellStyle name="Normal 4 5 2 4 3 6" xfId="14734" xr:uid="{00000000-0005-0000-0000-0000D9AD0000}"/>
    <cellStyle name="Normal 4 5 2 4 3 6 2" xfId="41646" xr:uid="{00000000-0005-0000-0000-0000DAAD0000}"/>
    <cellStyle name="Normal 4 5 2 4 3 7" xfId="28212" xr:uid="{00000000-0005-0000-0000-0000DBAD0000}"/>
    <cellStyle name="Normal 4 5 2 4 4" xfId="1523" xr:uid="{00000000-0005-0000-0000-0000DCAD0000}"/>
    <cellStyle name="Normal 4 5 2 4 4 2" xfId="2641" xr:uid="{00000000-0005-0000-0000-0000DDAD0000}"/>
    <cellStyle name="Normal 4 5 2 4 4 2 2" xfId="4878" xr:uid="{00000000-0005-0000-0000-0000DEAD0000}"/>
    <cellStyle name="Normal 4 5 2 4 4 2 2 2" xfId="13835" xr:uid="{00000000-0005-0000-0000-0000DFAD0000}"/>
    <cellStyle name="Normal 4 5 2 4 4 2 2 2 2" xfId="27269" xr:uid="{00000000-0005-0000-0000-0000E0AD0000}"/>
    <cellStyle name="Normal 4 5 2 4 4 2 2 2 2 2" xfId="54181" xr:uid="{00000000-0005-0000-0000-0000E1AD0000}"/>
    <cellStyle name="Normal 4 5 2 4 4 2 2 2 3" xfId="40747" xr:uid="{00000000-0005-0000-0000-0000E2AD0000}"/>
    <cellStyle name="Normal 4 5 2 4 4 2 2 3" xfId="9357" xr:uid="{00000000-0005-0000-0000-0000E3AD0000}"/>
    <cellStyle name="Normal 4 5 2 4 4 2 2 3 2" xfId="22791" xr:uid="{00000000-0005-0000-0000-0000E4AD0000}"/>
    <cellStyle name="Normal 4 5 2 4 4 2 2 3 2 2" xfId="49703" xr:uid="{00000000-0005-0000-0000-0000E5AD0000}"/>
    <cellStyle name="Normal 4 5 2 4 4 2 2 3 3" xfId="36269" xr:uid="{00000000-0005-0000-0000-0000E6AD0000}"/>
    <cellStyle name="Normal 4 5 2 4 4 2 2 4" xfId="18312" xr:uid="{00000000-0005-0000-0000-0000E7AD0000}"/>
    <cellStyle name="Normal 4 5 2 4 4 2 2 4 2" xfId="45224" xr:uid="{00000000-0005-0000-0000-0000E8AD0000}"/>
    <cellStyle name="Normal 4 5 2 4 4 2 2 5" xfId="31790" xr:uid="{00000000-0005-0000-0000-0000E9AD0000}"/>
    <cellStyle name="Normal 4 5 2 4 4 2 3" xfId="11598" xr:uid="{00000000-0005-0000-0000-0000EAAD0000}"/>
    <cellStyle name="Normal 4 5 2 4 4 2 3 2" xfId="25032" xr:uid="{00000000-0005-0000-0000-0000EBAD0000}"/>
    <cellStyle name="Normal 4 5 2 4 4 2 3 2 2" xfId="51944" xr:uid="{00000000-0005-0000-0000-0000ECAD0000}"/>
    <cellStyle name="Normal 4 5 2 4 4 2 3 3" xfId="38510" xr:uid="{00000000-0005-0000-0000-0000EDAD0000}"/>
    <cellStyle name="Normal 4 5 2 4 4 2 4" xfId="7120" xr:uid="{00000000-0005-0000-0000-0000EEAD0000}"/>
    <cellStyle name="Normal 4 5 2 4 4 2 4 2" xfId="20554" xr:uid="{00000000-0005-0000-0000-0000EFAD0000}"/>
    <cellStyle name="Normal 4 5 2 4 4 2 4 2 2" xfId="47466" xr:uid="{00000000-0005-0000-0000-0000F0AD0000}"/>
    <cellStyle name="Normal 4 5 2 4 4 2 4 3" xfId="34032" xr:uid="{00000000-0005-0000-0000-0000F1AD0000}"/>
    <cellStyle name="Normal 4 5 2 4 4 2 5" xfId="16075" xr:uid="{00000000-0005-0000-0000-0000F2AD0000}"/>
    <cellStyle name="Normal 4 5 2 4 4 2 5 2" xfId="42987" xr:uid="{00000000-0005-0000-0000-0000F3AD0000}"/>
    <cellStyle name="Normal 4 5 2 4 4 2 6" xfId="29553" xr:uid="{00000000-0005-0000-0000-0000F4AD0000}"/>
    <cellStyle name="Normal 4 5 2 4 4 3" xfId="3760" xr:uid="{00000000-0005-0000-0000-0000F5AD0000}"/>
    <cellStyle name="Normal 4 5 2 4 4 3 2" xfId="12717" xr:uid="{00000000-0005-0000-0000-0000F6AD0000}"/>
    <cellStyle name="Normal 4 5 2 4 4 3 2 2" xfId="26151" xr:uid="{00000000-0005-0000-0000-0000F7AD0000}"/>
    <cellStyle name="Normal 4 5 2 4 4 3 2 2 2" xfId="53063" xr:uid="{00000000-0005-0000-0000-0000F8AD0000}"/>
    <cellStyle name="Normal 4 5 2 4 4 3 2 3" xfId="39629" xr:uid="{00000000-0005-0000-0000-0000F9AD0000}"/>
    <cellStyle name="Normal 4 5 2 4 4 3 3" xfId="8239" xr:uid="{00000000-0005-0000-0000-0000FAAD0000}"/>
    <cellStyle name="Normal 4 5 2 4 4 3 3 2" xfId="21673" xr:uid="{00000000-0005-0000-0000-0000FBAD0000}"/>
    <cellStyle name="Normal 4 5 2 4 4 3 3 2 2" xfId="48585" xr:uid="{00000000-0005-0000-0000-0000FCAD0000}"/>
    <cellStyle name="Normal 4 5 2 4 4 3 3 3" xfId="35151" xr:uid="{00000000-0005-0000-0000-0000FDAD0000}"/>
    <cellStyle name="Normal 4 5 2 4 4 3 4" xfId="17194" xr:uid="{00000000-0005-0000-0000-0000FEAD0000}"/>
    <cellStyle name="Normal 4 5 2 4 4 3 4 2" xfId="44106" xr:uid="{00000000-0005-0000-0000-0000FFAD0000}"/>
    <cellStyle name="Normal 4 5 2 4 4 3 5" xfId="30672" xr:uid="{00000000-0005-0000-0000-000000AE0000}"/>
    <cellStyle name="Normal 4 5 2 4 4 4" xfId="10480" xr:uid="{00000000-0005-0000-0000-000001AE0000}"/>
    <cellStyle name="Normal 4 5 2 4 4 4 2" xfId="23914" xr:uid="{00000000-0005-0000-0000-000002AE0000}"/>
    <cellStyle name="Normal 4 5 2 4 4 4 2 2" xfId="50826" xr:uid="{00000000-0005-0000-0000-000003AE0000}"/>
    <cellStyle name="Normal 4 5 2 4 4 4 3" xfId="37392" xr:uid="{00000000-0005-0000-0000-000004AE0000}"/>
    <cellStyle name="Normal 4 5 2 4 4 5" xfId="6002" xr:uid="{00000000-0005-0000-0000-000005AE0000}"/>
    <cellStyle name="Normal 4 5 2 4 4 5 2" xfId="19436" xr:uid="{00000000-0005-0000-0000-000006AE0000}"/>
    <cellStyle name="Normal 4 5 2 4 4 5 2 2" xfId="46348" xr:uid="{00000000-0005-0000-0000-000007AE0000}"/>
    <cellStyle name="Normal 4 5 2 4 4 5 3" xfId="32914" xr:uid="{00000000-0005-0000-0000-000008AE0000}"/>
    <cellStyle name="Normal 4 5 2 4 4 6" xfId="14957" xr:uid="{00000000-0005-0000-0000-000009AE0000}"/>
    <cellStyle name="Normal 4 5 2 4 4 6 2" xfId="41869" xr:uid="{00000000-0005-0000-0000-00000AAE0000}"/>
    <cellStyle name="Normal 4 5 2 4 4 7" xfId="28435" xr:uid="{00000000-0005-0000-0000-00000BAE0000}"/>
    <cellStyle name="Normal 4 5 2 4 5" xfId="1971" xr:uid="{00000000-0005-0000-0000-00000CAE0000}"/>
    <cellStyle name="Normal 4 5 2 4 5 2" xfId="4208" xr:uid="{00000000-0005-0000-0000-00000DAE0000}"/>
    <cellStyle name="Normal 4 5 2 4 5 2 2" xfId="13165" xr:uid="{00000000-0005-0000-0000-00000EAE0000}"/>
    <cellStyle name="Normal 4 5 2 4 5 2 2 2" xfId="26599" xr:uid="{00000000-0005-0000-0000-00000FAE0000}"/>
    <cellStyle name="Normal 4 5 2 4 5 2 2 2 2" xfId="53511" xr:uid="{00000000-0005-0000-0000-000010AE0000}"/>
    <cellStyle name="Normal 4 5 2 4 5 2 2 3" xfId="40077" xr:uid="{00000000-0005-0000-0000-000011AE0000}"/>
    <cellStyle name="Normal 4 5 2 4 5 2 3" xfId="8687" xr:uid="{00000000-0005-0000-0000-000012AE0000}"/>
    <cellStyle name="Normal 4 5 2 4 5 2 3 2" xfId="22121" xr:uid="{00000000-0005-0000-0000-000013AE0000}"/>
    <cellStyle name="Normal 4 5 2 4 5 2 3 2 2" xfId="49033" xr:uid="{00000000-0005-0000-0000-000014AE0000}"/>
    <cellStyle name="Normal 4 5 2 4 5 2 3 3" xfId="35599" xr:uid="{00000000-0005-0000-0000-000015AE0000}"/>
    <cellStyle name="Normal 4 5 2 4 5 2 4" xfId="17642" xr:uid="{00000000-0005-0000-0000-000016AE0000}"/>
    <cellStyle name="Normal 4 5 2 4 5 2 4 2" xfId="44554" xr:uid="{00000000-0005-0000-0000-000017AE0000}"/>
    <cellStyle name="Normal 4 5 2 4 5 2 5" xfId="31120" xr:uid="{00000000-0005-0000-0000-000018AE0000}"/>
    <cellStyle name="Normal 4 5 2 4 5 3" xfId="10928" xr:uid="{00000000-0005-0000-0000-000019AE0000}"/>
    <cellStyle name="Normal 4 5 2 4 5 3 2" xfId="24362" xr:uid="{00000000-0005-0000-0000-00001AAE0000}"/>
    <cellStyle name="Normal 4 5 2 4 5 3 2 2" xfId="51274" xr:uid="{00000000-0005-0000-0000-00001BAE0000}"/>
    <cellStyle name="Normal 4 5 2 4 5 3 3" xfId="37840" xr:uid="{00000000-0005-0000-0000-00001CAE0000}"/>
    <cellStyle name="Normal 4 5 2 4 5 4" xfId="6450" xr:uid="{00000000-0005-0000-0000-00001DAE0000}"/>
    <cellStyle name="Normal 4 5 2 4 5 4 2" xfId="19884" xr:uid="{00000000-0005-0000-0000-00001EAE0000}"/>
    <cellStyle name="Normal 4 5 2 4 5 4 2 2" xfId="46796" xr:uid="{00000000-0005-0000-0000-00001FAE0000}"/>
    <cellStyle name="Normal 4 5 2 4 5 4 3" xfId="33362" xr:uid="{00000000-0005-0000-0000-000020AE0000}"/>
    <cellStyle name="Normal 4 5 2 4 5 5" xfId="15405" xr:uid="{00000000-0005-0000-0000-000021AE0000}"/>
    <cellStyle name="Normal 4 5 2 4 5 5 2" xfId="42317" xr:uid="{00000000-0005-0000-0000-000022AE0000}"/>
    <cellStyle name="Normal 4 5 2 4 5 6" xfId="28883" xr:uid="{00000000-0005-0000-0000-000023AE0000}"/>
    <cellStyle name="Normal 4 5 2 4 6" xfId="3090" xr:uid="{00000000-0005-0000-0000-000024AE0000}"/>
    <cellStyle name="Normal 4 5 2 4 6 2" xfId="12047" xr:uid="{00000000-0005-0000-0000-000025AE0000}"/>
    <cellStyle name="Normal 4 5 2 4 6 2 2" xfId="25481" xr:uid="{00000000-0005-0000-0000-000026AE0000}"/>
    <cellStyle name="Normal 4 5 2 4 6 2 2 2" xfId="52393" xr:uid="{00000000-0005-0000-0000-000027AE0000}"/>
    <cellStyle name="Normal 4 5 2 4 6 2 3" xfId="38959" xr:uid="{00000000-0005-0000-0000-000028AE0000}"/>
    <cellStyle name="Normal 4 5 2 4 6 3" xfId="7569" xr:uid="{00000000-0005-0000-0000-000029AE0000}"/>
    <cellStyle name="Normal 4 5 2 4 6 3 2" xfId="21003" xr:uid="{00000000-0005-0000-0000-00002AAE0000}"/>
    <cellStyle name="Normal 4 5 2 4 6 3 2 2" xfId="47915" xr:uid="{00000000-0005-0000-0000-00002BAE0000}"/>
    <cellStyle name="Normal 4 5 2 4 6 3 3" xfId="34481" xr:uid="{00000000-0005-0000-0000-00002CAE0000}"/>
    <cellStyle name="Normal 4 5 2 4 6 4" xfId="16524" xr:uid="{00000000-0005-0000-0000-00002DAE0000}"/>
    <cellStyle name="Normal 4 5 2 4 6 4 2" xfId="43436" xr:uid="{00000000-0005-0000-0000-00002EAE0000}"/>
    <cellStyle name="Normal 4 5 2 4 6 5" xfId="30002" xr:uid="{00000000-0005-0000-0000-00002FAE0000}"/>
    <cellStyle name="Normal 4 5 2 4 7" xfId="9810" xr:uid="{00000000-0005-0000-0000-000030AE0000}"/>
    <cellStyle name="Normal 4 5 2 4 7 2" xfId="23244" xr:uid="{00000000-0005-0000-0000-000031AE0000}"/>
    <cellStyle name="Normal 4 5 2 4 7 2 2" xfId="50156" xr:uid="{00000000-0005-0000-0000-000032AE0000}"/>
    <cellStyle name="Normal 4 5 2 4 7 3" xfId="36722" xr:uid="{00000000-0005-0000-0000-000033AE0000}"/>
    <cellStyle name="Normal 4 5 2 4 8" xfId="5332" xr:uid="{00000000-0005-0000-0000-000034AE0000}"/>
    <cellStyle name="Normal 4 5 2 4 8 2" xfId="18766" xr:uid="{00000000-0005-0000-0000-000035AE0000}"/>
    <cellStyle name="Normal 4 5 2 4 8 2 2" xfId="45678" xr:uid="{00000000-0005-0000-0000-000036AE0000}"/>
    <cellStyle name="Normal 4 5 2 4 8 3" xfId="32244" xr:uid="{00000000-0005-0000-0000-000037AE0000}"/>
    <cellStyle name="Normal 4 5 2 4 9" xfId="14287" xr:uid="{00000000-0005-0000-0000-000038AE0000}"/>
    <cellStyle name="Normal 4 5 2 4 9 2" xfId="41199" xr:uid="{00000000-0005-0000-0000-000039AE0000}"/>
    <cellStyle name="Normal 4 5 2 5" xfId="735" xr:uid="{00000000-0005-0000-0000-00003AAE0000}"/>
    <cellStyle name="Normal 4 5 2 5 10" xfId="27693" xr:uid="{00000000-0005-0000-0000-00003BAE0000}"/>
    <cellStyle name="Normal 4 5 2 5 2" xfId="1003" xr:uid="{00000000-0005-0000-0000-00003CAE0000}"/>
    <cellStyle name="Normal 4 5 2 5 2 2" xfId="1674" xr:uid="{00000000-0005-0000-0000-00003DAE0000}"/>
    <cellStyle name="Normal 4 5 2 5 2 2 2" xfId="2792" xr:uid="{00000000-0005-0000-0000-00003EAE0000}"/>
    <cellStyle name="Normal 4 5 2 5 2 2 2 2" xfId="5029" xr:uid="{00000000-0005-0000-0000-00003FAE0000}"/>
    <cellStyle name="Normal 4 5 2 5 2 2 2 2 2" xfId="13986" xr:uid="{00000000-0005-0000-0000-000040AE0000}"/>
    <cellStyle name="Normal 4 5 2 5 2 2 2 2 2 2" xfId="27420" xr:uid="{00000000-0005-0000-0000-000041AE0000}"/>
    <cellStyle name="Normal 4 5 2 5 2 2 2 2 2 2 2" xfId="54332" xr:uid="{00000000-0005-0000-0000-000042AE0000}"/>
    <cellStyle name="Normal 4 5 2 5 2 2 2 2 2 3" xfId="40898" xr:uid="{00000000-0005-0000-0000-000043AE0000}"/>
    <cellStyle name="Normal 4 5 2 5 2 2 2 2 3" xfId="9508" xr:uid="{00000000-0005-0000-0000-000044AE0000}"/>
    <cellStyle name="Normal 4 5 2 5 2 2 2 2 3 2" xfId="22942" xr:uid="{00000000-0005-0000-0000-000045AE0000}"/>
    <cellStyle name="Normal 4 5 2 5 2 2 2 2 3 2 2" xfId="49854" xr:uid="{00000000-0005-0000-0000-000046AE0000}"/>
    <cellStyle name="Normal 4 5 2 5 2 2 2 2 3 3" xfId="36420" xr:uid="{00000000-0005-0000-0000-000047AE0000}"/>
    <cellStyle name="Normal 4 5 2 5 2 2 2 2 4" xfId="18463" xr:uid="{00000000-0005-0000-0000-000048AE0000}"/>
    <cellStyle name="Normal 4 5 2 5 2 2 2 2 4 2" xfId="45375" xr:uid="{00000000-0005-0000-0000-000049AE0000}"/>
    <cellStyle name="Normal 4 5 2 5 2 2 2 2 5" xfId="31941" xr:uid="{00000000-0005-0000-0000-00004AAE0000}"/>
    <cellStyle name="Normal 4 5 2 5 2 2 2 3" xfId="11749" xr:uid="{00000000-0005-0000-0000-00004BAE0000}"/>
    <cellStyle name="Normal 4 5 2 5 2 2 2 3 2" xfId="25183" xr:uid="{00000000-0005-0000-0000-00004CAE0000}"/>
    <cellStyle name="Normal 4 5 2 5 2 2 2 3 2 2" xfId="52095" xr:uid="{00000000-0005-0000-0000-00004DAE0000}"/>
    <cellStyle name="Normal 4 5 2 5 2 2 2 3 3" xfId="38661" xr:uid="{00000000-0005-0000-0000-00004EAE0000}"/>
    <cellStyle name="Normal 4 5 2 5 2 2 2 4" xfId="7271" xr:uid="{00000000-0005-0000-0000-00004FAE0000}"/>
    <cellStyle name="Normal 4 5 2 5 2 2 2 4 2" xfId="20705" xr:uid="{00000000-0005-0000-0000-000050AE0000}"/>
    <cellStyle name="Normal 4 5 2 5 2 2 2 4 2 2" xfId="47617" xr:uid="{00000000-0005-0000-0000-000051AE0000}"/>
    <cellStyle name="Normal 4 5 2 5 2 2 2 4 3" xfId="34183" xr:uid="{00000000-0005-0000-0000-000052AE0000}"/>
    <cellStyle name="Normal 4 5 2 5 2 2 2 5" xfId="16226" xr:uid="{00000000-0005-0000-0000-000053AE0000}"/>
    <cellStyle name="Normal 4 5 2 5 2 2 2 5 2" xfId="43138" xr:uid="{00000000-0005-0000-0000-000054AE0000}"/>
    <cellStyle name="Normal 4 5 2 5 2 2 2 6" xfId="29704" xr:uid="{00000000-0005-0000-0000-000055AE0000}"/>
    <cellStyle name="Normal 4 5 2 5 2 2 3" xfId="3911" xr:uid="{00000000-0005-0000-0000-000056AE0000}"/>
    <cellStyle name="Normal 4 5 2 5 2 2 3 2" xfId="12868" xr:uid="{00000000-0005-0000-0000-000057AE0000}"/>
    <cellStyle name="Normal 4 5 2 5 2 2 3 2 2" xfId="26302" xr:uid="{00000000-0005-0000-0000-000058AE0000}"/>
    <cellStyle name="Normal 4 5 2 5 2 2 3 2 2 2" xfId="53214" xr:uid="{00000000-0005-0000-0000-000059AE0000}"/>
    <cellStyle name="Normal 4 5 2 5 2 2 3 2 3" xfId="39780" xr:uid="{00000000-0005-0000-0000-00005AAE0000}"/>
    <cellStyle name="Normal 4 5 2 5 2 2 3 3" xfId="8390" xr:uid="{00000000-0005-0000-0000-00005BAE0000}"/>
    <cellStyle name="Normal 4 5 2 5 2 2 3 3 2" xfId="21824" xr:uid="{00000000-0005-0000-0000-00005CAE0000}"/>
    <cellStyle name="Normal 4 5 2 5 2 2 3 3 2 2" xfId="48736" xr:uid="{00000000-0005-0000-0000-00005DAE0000}"/>
    <cellStyle name="Normal 4 5 2 5 2 2 3 3 3" xfId="35302" xr:uid="{00000000-0005-0000-0000-00005EAE0000}"/>
    <cellStyle name="Normal 4 5 2 5 2 2 3 4" xfId="17345" xr:uid="{00000000-0005-0000-0000-00005FAE0000}"/>
    <cellStyle name="Normal 4 5 2 5 2 2 3 4 2" xfId="44257" xr:uid="{00000000-0005-0000-0000-000060AE0000}"/>
    <cellStyle name="Normal 4 5 2 5 2 2 3 5" xfId="30823" xr:uid="{00000000-0005-0000-0000-000061AE0000}"/>
    <cellStyle name="Normal 4 5 2 5 2 2 4" xfId="10631" xr:uid="{00000000-0005-0000-0000-000062AE0000}"/>
    <cellStyle name="Normal 4 5 2 5 2 2 4 2" xfId="24065" xr:uid="{00000000-0005-0000-0000-000063AE0000}"/>
    <cellStyle name="Normal 4 5 2 5 2 2 4 2 2" xfId="50977" xr:uid="{00000000-0005-0000-0000-000064AE0000}"/>
    <cellStyle name="Normal 4 5 2 5 2 2 4 3" xfId="37543" xr:uid="{00000000-0005-0000-0000-000065AE0000}"/>
    <cellStyle name="Normal 4 5 2 5 2 2 5" xfId="6153" xr:uid="{00000000-0005-0000-0000-000066AE0000}"/>
    <cellStyle name="Normal 4 5 2 5 2 2 5 2" xfId="19587" xr:uid="{00000000-0005-0000-0000-000067AE0000}"/>
    <cellStyle name="Normal 4 5 2 5 2 2 5 2 2" xfId="46499" xr:uid="{00000000-0005-0000-0000-000068AE0000}"/>
    <cellStyle name="Normal 4 5 2 5 2 2 5 3" xfId="33065" xr:uid="{00000000-0005-0000-0000-000069AE0000}"/>
    <cellStyle name="Normal 4 5 2 5 2 2 6" xfId="15108" xr:uid="{00000000-0005-0000-0000-00006AAE0000}"/>
    <cellStyle name="Normal 4 5 2 5 2 2 6 2" xfId="42020" xr:uid="{00000000-0005-0000-0000-00006BAE0000}"/>
    <cellStyle name="Normal 4 5 2 5 2 2 7" xfId="28586" xr:uid="{00000000-0005-0000-0000-00006CAE0000}"/>
    <cellStyle name="Normal 4 5 2 5 2 3" xfId="2122" xr:uid="{00000000-0005-0000-0000-00006DAE0000}"/>
    <cellStyle name="Normal 4 5 2 5 2 3 2" xfId="4359" xr:uid="{00000000-0005-0000-0000-00006EAE0000}"/>
    <cellStyle name="Normal 4 5 2 5 2 3 2 2" xfId="13316" xr:uid="{00000000-0005-0000-0000-00006FAE0000}"/>
    <cellStyle name="Normal 4 5 2 5 2 3 2 2 2" xfId="26750" xr:uid="{00000000-0005-0000-0000-000070AE0000}"/>
    <cellStyle name="Normal 4 5 2 5 2 3 2 2 2 2" xfId="53662" xr:uid="{00000000-0005-0000-0000-000071AE0000}"/>
    <cellStyle name="Normal 4 5 2 5 2 3 2 2 3" xfId="40228" xr:uid="{00000000-0005-0000-0000-000072AE0000}"/>
    <cellStyle name="Normal 4 5 2 5 2 3 2 3" xfId="8838" xr:uid="{00000000-0005-0000-0000-000073AE0000}"/>
    <cellStyle name="Normal 4 5 2 5 2 3 2 3 2" xfId="22272" xr:uid="{00000000-0005-0000-0000-000074AE0000}"/>
    <cellStyle name="Normal 4 5 2 5 2 3 2 3 2 2" xfId="49184" xr:uid="{00000000-0005-0000-0000-000075AE0000}"/>
    <cellStyle name="Normal 4 5 2 5 2 3 2 3 3" xfId="35750" xr:uid="{00000000-0005-0000-0000-000076AE0000}"/>
    <cellStyle name="Normal 4 5 2 5 2 3 2 4" xfId="17793" xr:uid="{00000000-0005-0000-0000-000077AE0000}"/>
    <cellStyle name="Normal 4 5 2 5 2 3 2 4 2" xfId="44705" xr:uid="{00000000-0005-0000-0000-000078AE0000}"/>
    <cellStyle name="Normal 4 5 2 5 2 3 2 5" xfId="31271" xr:uid="{00000000-0005-0000-0000-000079AE0000}"/>
    <cellStyle name="Normal 4 5 2 5 2 3 3" xfId="11079" xr:uid="{00000000-0005-0000-0000-00007AAE0000}"/>
    <cellStyle name="Normal 4 5 2 5 2 3 3 2" xfId="24513" xr:uid="{00000000-0005-0000-0000-00007BAE0000}"/>
    <cellStyle name="Normal 4 5 2 5 2 3 3 2 2" xfId="51425" xr:uid="{00000000-0005-0000-0000-00007CAE0000}"/>
    <cellStyle name="Normal 4 5 2 5 2 3 3 3" xfId="37991" xr:uid="{00000000-0005-0000-0000-00007DAE0000}"/>
    <cellStyle name="Normal 4 5 2 5 2 3 4" xfId="6601" xr:uid="{00000000-0005-0000-0000-00007EAE0000}"/>
    <cellStyle name="Normal 4 5 2 5 2 3 4 2" xfId="20035" xr:uid="{00000000-0005-0000-0000-00007FAE0000}"/>
    <cellStyle name="Normal 4 5 2 5 2 3 4 2 2" xfId="46947" xr:uid="{00000000-0005-0000-0000-000080AE0000}"/>
    <cellStyle name="Normal 4 5 2 5 2 3 4 3" xfId="33513" xr:uid="{00000000-0005-0000-0000-000081AE0000}"/>
    <cellStyle name="Normal 4 5 2 5 2 3 5" xfId="15556" xr:uid="{00000000-0005-0000-0000-000082AE0000}"/>
    <cellStyle name="Normal 4 5 2 5 2 3 5 2" xfId="42468" xr:uid="{00000000-0005-0000-0000-000083AE0000}"/>
    <cellStyle name="Normal 4 5 2 5 2 3 6" xfId="29034" xr:uid="{00000000-0005-0000-0000-000084AE0000}"/>
    <cellStyle name="Normal 4 5 2 5 2 4" xfId="3241" xr:uid="{00000000-0005-0000-0000-000085AE0000}"/>
    <cellStyle name="Normal 4 5 2 5 2 4 2" xfId="12198" xr:uid="{00000000-0005-0000-0000-000086AE0000}"/>
    <cellStyle name="Normal 4 5 2 5 2 4 2 2" xfId="25632" xr:uid="{00000000-0005-0000-0000-000087AE0000}"/>
    <cellStyle name="Normal 4 5 2 5 2 4 2 2 2" xfId="52544" xr:uid="{00000000-0005-0000-0000-000088AE0000}"/>
    <cellStyle name="Normal 4 5 2 5 2 4 2 3" xfId="39110" xr:uid="{00000000-0005-0000-0000-000089AE0000}"/>
    <cellStyle name="Normal 4 5 2 5 2 4 3" xfId="7720" xr:uid="{00000000-0005-0000-0000-00008AAE0000}"/>
    <cellStyle name="Normal 4 5 2 5 2 4 3 2" xfId="21154" xr:uid="{00000000-0005-0000-0000-00008BAE0000}"/>
    <cellStyle name="Normal 4 5 2 5 2 4 3 2 2" xfId="48066" xr:uid="{00000000-0005-0000-0000-00008CAE0000}"/>
    <cellStyle name="Normal 4 5 2 5 2 4 3 3" xfId="34632" xr:uid="{00000000-0005-0000-0000-00008DAE0000}"/>
    <cellStyle name="Normal 4 5 2 5 2 4 4" xfId="16675" xr:uid="{00000000-0005-0000-0000-00008EAE0000}"/>
    <cellStyle name="Normal 4 5 2 5 2 4 4 2" xfId="43587" xr:uid="{00000000-0005-0000-0000-00008FAE0000}"/>
    <cellStyle name="Normal 4 5 2 5 2 4 5" xfId="30153" xr:uid="{00000000-0005-0000-0000-000090AE0000}"/>
    <cellStyle name="Normal 4 5 2 5 2 5" xfId="9961" xr:uid="{00000000-0005-0000-0000-000091AE0000}"/>
    <cellStyle name="Normal 4 5 2 5 2 5 2" xfId="23395" xr:uid="{00000000-0005-0000-0000-000092AE0000}"/>
    <cellStyle name="Normal 4 5 2 5 2 5 2 2" xfId="50307" xr:uid="{00000000-0005-0000-0000-000093AE0000}"/>
    <cellStyle name="Normal 4 5 2 5 2 5 3" xfId="36873" xr:uid="{00000000-0005-0000-0000-000094AE0000}"/>
    <cellStyle name="Normal 4 5 2 5 2 6" xfId="5483" xr:uid="{00000000-0005-0000-0000-000095AE0000}"/>
    <cellStyle name="Normal 4 5 2 5 2 6 2" xfId="18917" xr:uid="{00000000-0005-0000-0000-000096AE0000}"/>
    <cellStyle name="Normal 4 5 2 5 2 6 2 2" xfId="45829" xr:uid="{00000000-0005-0000-0000-000097AE0000}"/>
    <cellStyle name="Normal 4 5 2 5 2 6 3" xfId="32395" xr:uid="{00000000-0005-0000-0000-000098AE0000}"/>
    <cellStyle name="Normal 4 5 2 5 2 7" xfId="14438" xr:uid="{00000000-0005-0000-0000-000099AE0000}"/>
    <cellStyle name="Normal 4 5 2 5 2 7 2" xfId="41350" xr:uid="{00000000-0005-0000-0000-00009AAE0000}"/>
    <cellStyle name="Normal 4 5 2 5 2 8" xfId="27916" xr:uid="{00000000-0005-0000-0000-00009BAE0000}"/>
    <cellStyle name="Normal 4 5 2 5 3" xfId="1228" xr:uid="{00000000-0005-0000-0000-00009CAE0000}"/>
    <cellStyle name="Normal 4 5 2 5 3 2" xfId="2346" xr:uid="{00000000-0005-0000-0000-00009DAE0000}"/>
    <cellStyle name="Normal 4 5 2 5 3 2 2" xfId="4583" xr:uid="{00000000-0005-0000-0000-00009EAE0000}"/>
    <cellStyle name="Normal 4 5 2 5 3 2 2 2" xfId="13540" xr:uid="{00000000-0005-0000-0000-00009FAE0000}"/>
    <cellStyle name="Normal 4 5 2 5 3 2 2 2 2" xfId="26974" xr:uid="{00000000-0005-0000-0000-0000A0AE0000}"/>
    <cellStyle name="Normal 4 5 2 5 3 2 2 2 2 2" xfId="53886" xr:uid="{00000000-0005-0000-0000-0000A1AE0000}"/>
    <cellStyle name="Normal 4 5 2 5 3 2 2 2 3" xfId="40452" xr:uid="{00000000-0005-0000-0000-0000A2AE0000}"/>
    <cellStyle name="Normal 4 5 2 5 3 2 2 3" xfId="9062" xr:uid="{00000000-0005-0000-0000-0000A3AE0000}"/>
    <cellStyle name="Normal 4 5 2 5 3 2 2 3 2" xfId="22496" xr:uid="{00000000-0005-0000-0000-0000A4AE0000}"/>
    <cellStyle name="Normal 4 5 2 5 3 2 2 3 2 2" xfId="49408" xr:uid="{00000000-0005-0000-0000-0000A5AE0000}"/>
    <cellStyle name="Normal 4 5 2 5 3 2 2 3 3" xfId="35974" xr:uid="{00000000-0005-0000-0000-0000A6AE0000}"/>
    <cellStyle name="Normal 4 5 2 5 3 2 2 4" xfId="18017" xr:uid="{00000000-0005-0000-0000-0000A7AE0000}"/>
    <cellStyle name="Normal 4 5 2 5 3 2 2 4 2" xfId="44929" xr:uid="{00000000-0005-0000-0000-0000A8AE0000}"/>
    <cellStyle name="Normal 4 5 2 5 3 2 2 5" xfId="31495" xr:uid="{00000000-0005-0000-0000-0000A9AE0000}"/>
    <cellStyle name="Normal 4 5 2 5 3 2 3" xfId="11303" xr:uid="{00000000-0005-0000-0000-0000AAAE0000}"/>
    <cellStyle name="Normal 4 5 2 5 3 2 3 2" xfId="24737" xr:uid="{00000000-0005-0000-0000-0000ABAE0000}"/>
    <cellStyle name="Normal 4 5 2 5 3 2 3 2 2" xfId="51649" xr:uid="{00000000-0005-0000-0000-0000ACAE0000}"/>
    <cellStyle name="Normal 4 5 2 5 3 2 3 3" xfId="38215" xr:uid="{00000000-0005-0000-0000-0000ADAE0000}"/>
    <cellStyle name="Normal 4 5 2 5 3 2 4" xfId="6825" xr:uid="{00000000-0005-0000-0000-0000AEAE0000}"/>
    <cellStyle name="Normal 4 5 2 5 3 2 4 2" xfId="20259" xr:uid="{00000000-0005-0000-0000-0000AFAE0000}"/>
    <cellStyle name="Normal 4 5 2 5 3 2 4 2 2" xfId="47171" xr:uid="{00000000-0005-0000-0000-0000B0AE0000}"/>
    <cellStyle name="Normal 4 5 2 5 3 2 4 3" xfId="33737" xr:uid="{00000000-0005-0000-0000-0000B1AE0000}"/>
    <cellStyle name="Normal 4 5 2 5 3 2 5" xfId="15780" xr:uid="{00000000-0005-0000-0000-0000B2AE0000}"/>
    <cellStyle name="Normal 4 5 2 5 3 2 5 2" xfId="42692" xr:uid="{00000000-0005-0000-0000-0000B3AE0000}"/>
    <cellStyle name="Normal 4 5 2 5 3 2 6" xfId="29258" xr:uid="{00000000-0005-0000-0000-0000B4AE0000}"/>
    <cellStyle name="Normal 4 5 2 5 3 3" xfId="3465" xr:uid="{00000000-0005-0000-0000-0000B5AE0000}"/>
    <cellStyle name="Normal 4 5 2 5 3 3 2" xfId="12422" xr:uid="{00000000-0005-0000-0000-0000B6AE0000}"/>
    <cellStyle name="Normal 4 5 2 5 3 3 2 2" xfId="25856" xr:uid="{00000000-0005-0000-0000-0000B7AE0000}"/>
    <cellStyle name="Normal 4 5 2 5 3 3 2 2 2" xfId="52768" xr:uid="{00000000-0005-0000-0000-0000B8AE0000}"/>
    <cellStyle name="Normal 4 5 2 5 3 3 2 3" xfId="39334" xr:uid="{00000000-0005-0000-0000-0000B9AE0000}"/>
    <cellStyle name="Normal 4 5 2 5 3 3 3" xfId="7944" xr:uid="{00000000-0005-0000-0000-0000BAAE0000}"/>
    <cellStyle name="Normal 4 5 2 5 3 3 3 2" xfId="21378" xr:uid="{00000000-0005-0000-0000-0000BBAE0000}"/>
    <cellStyle name="Normal 4 5 2 5 3 3 3 2 2" xfId="48290" xr:uid="{00000000-0005-0000-0000-0000BCAE0000}"/>
    <cellStyle name="Normal 4 5 2 5 3 3 3 3" xfId="34856" xr:uid="{00000000-0005-0000-0000-0000BDAE0000}"/>
    <cellStyle name="Normal 4 5 2 5 3 3 4" xfId="16899" xr:uid="{00000000-0005-0000-0000-0000BEAE0000}"/>
    <cellStyle name="Normal 4 5 2 5 3 3 4 2" xfId="43811" xr:uid="{00000000-0005-0000-0000-0000BFAE0000}"/>
    <cellStyle name="Normal 4 5 2 5 3 3 5" xfId="30377" xr:uid="{00000000-0005-0000-0000-0000C0AE0000}"/>
    <cellStyle name="Normal 4 5 2 5 3 4" xfId="10185" xr:uid="{00000000-0005-0000-0000-0000C1AE0000}"/>
    <cellStyle name="Normal 4 5 2 5 3 4 2" xfId="23619" xr:uid="{00000000-0005-0000-0000-0000C2AE0000}"/>
    <cellStyle name="Normal 4 5 2 5 3 4 2 2" xfId="50531" xr:uid="{00000000-0005-0000-0000-0000C3AE0000}"/>
    <cellStyle name="Normal 4 5 2 5 3 4 3" xfId="37097" xr:uid="{00000000-0005-0000-0000-0000C4AE0000}"/>
    <cellStyle name="Normal 4 5 2 5 3 5" xfId="5707" xr:uid="{00000000-0005-0000-0000-0000C5AE0000}"/>
    <cellStyle name="Normal 4 5 2 5 3 5 2" xfId="19141" xr:uid="{00000000-0005-0000-0000-0000C6AE0000}"/>
    <cellStyle name="Normal 4 5 2 5 3 5 2 2" xfId="46053" xr:uid="{00000000-0005-0000-0000-0000C7AE0000}"/>
    <cellStyle name="Normal 4 5 2 5 3 5 3" xfId="32619" xr:uid="{00000000-0005-0000-0000-0000C8AE0000}"/>
    <cellStyle name="Normal 4 5 2 5 3 6" xfId="14662" xr:uid="{00000000-0005-0000-0000-0000C9AE0000}"/>
    <cellStyle name="Normal 4 5 2 5 3 6 2" xfId="41574" xr:uid="{00000000-0005-0000-0000-0000CAAE0000}"/>
    <cellStyle name="Normal 4 5 2 5 3 7" xfId="28140" xr:uid="{00000000-0005-0000-0000-0000CBAE0000}"/>
    <cellStyle name="Normal 4 5 2 5 4" xfId="1451" xr:uid="{00000000-0005-0000-0000-0000CCAE0000}"/>
    <cellStyle name="Normal 4 5 2 5 4 2" xfId="2569" xr:uid="{00000000-0005-0000-0000-0000CDAE0000}"/>
    <cellStyle name="Normal 4 5 2 5 4 2 2" xfId="4806" xr:uid="{00000000-0005-0000-0000-0000CEAE0000}"/>
    <cellStyle name="Normal 4 5 2 5 4 2 2 2" xfId="13763" xr:uid="{00000000-0005-0000-0000-0000CFAE0000}"/>
    <cellStyle name="Normal 4 5 2 5 4 2 2 2 2" xfId="27197" xr:uid="{00000000-0005-0000-0000-0000D0AE0000}"/>
    <cellStyle name="Normal 4 5 2 5 4 2 2 2 2 2" xfId="54109" xr:uid="{00000000-0005-0000-0000-0000D1AE0000}"/>
    <cellStyle name="Normal 4 5 2 5 4 2 2 2 3" xfId="40675" xr:uid="{00000000-0005-0000-0000-0000D2AE0000}"/>
    <cellStyle name="Normal 4 5 2 5 4 2 2 3" xfId="9285" xr:uid="{00000000-0005-0000-0000-0000D3AE0000}"/>
    <cellStyle name="Normal 4 5 2 5 4 2 2 3 2" xfId="22719" xr:uid="{00000000-0005-0000-0000-0000D4AE0000}"/>
    <cellStyle name="Normal 4 5 2 5 4 2 2 3 2 2" xfId="49631" xr:uid="{00000000-0005-0000-0000-0000D5AE0000}"/>
    <cellStyle name="Normal 4 5 2 5 4 2 2 3 3" xfId="36197" xr:uid="{00000000-0005-0000-0000-0000D6AE0000}"/>
    <cellStyle name="Normal 4 5 2 5 4 2 2 4" xfId="18240" xr:uid="{00000000-0005-0000-0000-0000D7AE0000}"/>
    <cellStyle name="Normal 4 5 2 5 4 2 2 4 2" xfId="45152" xr:uid="{00000000-0005-0000-0000-0000D8AE0000}"/>
    <cellStyle name="Normal 4 5 2 5 4 2 2 5" xfId="31718" xr:uid="{00000000-0005-0000-0000-0000D9AE0000}"/>
    <cellStyle name="Normal 4 5 2 5 4 2 3" xfId="11526" xr:uid="{00000000-0005-0000-0000-0000DAAE0000}"/>
    <cellStyle name="Normal 4 5 2 5 4 2 3 2" xfId="24960" xr:uid="{00000000-0005-0000-0000-0000DBAE0000}"/>
    <cellStyle name="Normal 4 5 2 5 4 2 3 2 2" xfId="51872" xr:uid="{00000000-0005-0000-0000-0000DCAE0000}"/>
    <cellStyle name="Normal 4 5 2 5 4 2 3 3" xfId="38438" xr:uid="{00000000-0005-0000-0000-0000DDAE0000}"/>
    <cellStyle name="Normal 4 5 2 5 4 2 4" xfId="7048" xr:uid="{00000000-0005-0000-0000-0000DEAE0000}"/>
    <cellStyle name="Normal 4 5 2 5 4 2 4 2" xfId="20482" xr:uid="{00000000-0005-0000-0000-0000DFAE0000}"/>
    <cellStyle name="Normal 4 5 2 5 4 2 4 2 2" xfId="47394" xr:uid="{00000000-0005-0000-0000-0000E0AE0000}"/>
    <cellStyle name="Normal 4 5 2 5 4 2 4 3" xfId="33960" xr:uid="{00000000-0005-0000-0000-0000E1AE0000}"/>
    <cellStyle name="Normal 4 5 2 5 4 2 5" xfId="16003" xr:uid="{00000000-0005-0000-0000-0000E2AE0000}"/>
    <cellStyle name="Normal 4 5 2 5 4 2 5 2" xfId="42915" xr:uid="{00000000-0005-0000-0000-0000E3AE0000}"/>
    <cellStyle name="Normal 4 5 2 5 4 2 6" xfId="29481" xr:uid="{00000000-0005-0000-0000-0000E4AE0000}"/>
    <cellStyle name="Normal 4 5 2 5 4 3" xfId="3688" xr:uid="{00000000-0005-0000-0000-0000E5AE0000}"/>
    <cellStyle name="Normal 4 5 2 5 4 3 2" xfId="12645" xr:uid="{00000000-0005-0000-0000-0000E6AE0000}"/>
    <cellStyle name="Normal 4 5 2 5 4 3 2 2" xfId="26079" xr:uid="{00000000-0005-0000-0000-0000E7AE0000}"/>
    <cellStyle name="Normal 4 5 2 5 4 3 2 2 2" xfId="52991" xr:uid="{00000000-0005-0000-0000-0000E8AE0000}"/>
    <cellStyle name="Normal 4 5 2 5 4 3 2 3" xfId="39557" xr:uid="{00000000-0005-0000-0000-0000E9AE0000}"/>
    <cellStyle name="Normal 4 5 2 5 4 3 3" xfId="8167" xr:uid="{00000000-0005-0000-0000-0000EAAE0000}"/>
    <cellStyle name="Normal 4 5 2 5 4 3 3 2" xfId="21601" xr:uid="{00000000-0005-0000-0000-0000EBAE0000}"/>
    <cellStyle name="Normal 4 5 2 5 4 3 3 2 2" xfId="48513" xr:uid="{00000000-0005-0000-0000-0000ECAE0000}"/>
    <cellStyle name="Normal 4 5 2 5 4 3 3 3" xfId="35079" xr:uid="{00000000-0005-0000-0000-0000EDAE0000}"/>
    <cellStyle name="Normal 4 5 2 5 4 3 4" xfId="17122" xr:uid="{00000000-0005-0000-0000-0000EEAE0000}"/>
    <cellStyle name="Normal 4 5 2 5 4 3 4 2" xfId="44034" xr:uid="{00000000-0005-0000-0000-0000EFAE0000}"/>
    <cellStyle name="Normal 4 5 2 5 4 3 5" xfId="30600" xr:uid="{00000000-0005-0000-0000-0000F0AE0000}"/>
    <cellStyle name="Normal 4 5 2 5 4 4" xfId="10408" xr:uid="{00000000-0005-0000-0000-0000F1AE0000}"/>
    <cellStyle name="Normal 4 5 2 5 4 4 2" xfId="23842" xr:uid="{00000000-0005-0000-0000-0000F2AE0000}"/>
    <cellStyle name="Normal 4 5 2 5 4 4 2 2" xfId="50754" xr:uid="{00000000-0005-0000-0000-0000F3AE0000}"/>
    <cellStyle name="Normal 4 5 2 5 4 4 3" xfId="37320" xr:uid="{00000000-0005-0000-0000-0000F4AE0000}"/>
    <cellStyle name="Normal 4 5 2 5 4 5" xfId="5930" xr:uid="{00000000-0005-0000-0000-0000F5AE0000}"/>
    <cellStyle name="Normal 4 5 2 5 4 5 2" xfId="19364" xr:uid="{00000000-0005-0000-0000-0000F6AE0000}"/>
    <cellStyle name="Normal 4 5 2 5 4 5 2 2" xfId="46276" xr:uid="{00000000-0005-0000-0000-0000F7AE0000}"/>
    <cellStyle name="Normal 4 5 2 5 4 5 3" xfId="32842" xr:uid="{00000000-0005-0000-0000-0000F8AE0000}"/>
    <cellStyle name="Normal 4 5 2 5 4 6" xfId="14885" xr:uid="{00000000-0005-0000-0000-0000F9AE0000}"/>
    <cellStyle name="Normal 4 5 2 5 4 6 2" xfId="41797" xr:uid="{00000000-0005-0000-0000-0000FAAE0000}"/>
    <cellStyle name="Normal 4 5 2 5 4 7" xfId="28363" xr:uid="{00000000-0005-0000-0000-0000FBAE0000}"/>
    <cellStyle name="Normal 4 5 2 5 5" xfId="1899" xr:uid="{00000000-0005-0000-0000-0000FCAE0000}"/>
    <cellStyle name="Normal 4 5 2 5 5 2" xfId="4136" xr:uid="{00000000-0005-0000-0000-0000FDAE0000}"/>
    <cellStyle name="Normal 4 5 2 5 5 2 2" xfId="13093" xr:uid="{00000000-0005-0000-0000-0000FEAE0000}"/>
    <cellStyle name="Normal 4 5 2 5 5 2 2 2" xfId="26527" xr:uid="{00000000-0005-0000-0000-0000FFAE0000}"/>
    <cellStyle name="Normal 4 5 2 5 5 2 2 2 2" xfId="53439" xr:uid="{00000000-0005-0000-0000-000000AF0000}"/>
    <cellStyle name="Normal 4 5 2 5 5 2 2 3" xfId="40005" xr:uid="{00000000-0005-0000-0000-000001AF0000}"/>
    <cellStyle name="Normal 4 5 2 5 5 2 3" xfId="8615" xr:uid="{00000000-0005-0000-0000-000002AF0000}"/>
    <cellStyle name="Normal 4 5 2 5 5 2 3 2" xfId="22049" xr:uid="{00000000-0005-0000-0000-000003AF0000}"/>
    <cellStyle name="Normal 4 5 2 5 5 2 3 2 2" xfId="48961" xr:uid="{00000000-0005-0000-0000-000004AF0000}"/>
    <cellStyle name="Normal 4 5 2 5 5 2 3 3" xfId="35527" xr:uid="{00000000-0005-0000-0000-000005AF0000}"/>
    <cellStyle name="Normal 4 5 2 5 5 2 4" xfId="17570" xr:uid="{00000000-0005-0000-0000-000006AF0000}"/>
    <cellStyle name="Normal 4 5 2 5 5 2 4 2" xfId="44482" xr:uid="{00000000-0005-0000-0000-000007AF0000}"/>
    <cellStyle name="Normal 4 5 2 5 5 2 5" xfId="31048" xr:uid="{00000000-0005-0000-0000-000008AF0000}"/>
    <cellStyle name="Normal 4 5 2 5 5 3" xfId="10856" xr:uid="{00000000-0005-0000-0000-000009AF0000}"/>
    <cellStyle name="Normal 4 5 2 5 5 3 2" xfId="24290" xr:uid="{00000000-0005-0000-0000-00000AAF0000}"/>
    <cellStyle name="Normal 4 5 2 5 5 3 2 2" xfId="51202" xr:uid="{00000000-0005-0000-0000-00000BAF0000}"/>
    <cellStyle name="Normal 4 5 2 5 5 3 3" xfId="37768" xr:uid="{00000000-0005-0000-0000-00000CAF0000}"/>
    <cellStyle name="Normal 4 5 2 5 5 4" xfId="6378" xr:uid="{00000000-0005-0000-0000-00000DAF0000}"/>
    <cellStyle name="Normal 4 5 2 5 5 4 2" xfId="19812" xr:uid="{00000000-0005-0000-0000-00000EAF0000}"/>
    <cellStyle name="Normal 4 5 2 5 5 4 2 2" xfId="46724" xr:uid="{00000000-0005-0000-0000-00000FAF0000}"/>
    <cellStyle name="Normal 4 5 2 5 5 4 3" xfId="33290" xr:uid="{00000000-0005-0000-0000-000010AF0000}"/>
    <cellStyle name="Normal 4 5 2 5 5 5" xfId="15333" xr:uid="{00000000-0005-0000-0000-000011AF0000}"/>
    <cellStyle name="Normal 4 5 2 5 5 5 2" xfId="42245" xr:uid="{00000000-0005-0000-0000-000012AF0000}"/>
    <cellStyle name="Normal 4 5 2 5 5 6" xfId="28811" xr:uid="{00000000-0005-0000-0000-000013AF0000}"/>
    <cellStyle name="Normal 4 5 2 5 6" xfId="3018" xr:uid="{00000000-0005-0000-0000-000014AF0000}"/>
    <cellStyle name="Normal 4 5 2 5 6 2" xfId="11975" xr:uid="{00000000-0005-0000-0000-000015AF0000}"/>
    <cellStyle name="Normal 4 5 2 5 6 2 2" xfId="25409" xr:uid="{00000000-0005-0000-0000-000016AF0000}"/>
    <cellStyle name="Normal 4 5 2 5 6 2 2 2" xfId="52321" xr:uid="{00000000-0005-0000-0000-000017AF0000}"/>
    <cellStyle name="Normal 4 5 2 5 6 2 3" xfId="38887" xr:uid="{00000000-0005-0000-0000-000018AF0000}"/>
    <cellStyle name="Normal 4 5 2 5 6 3" xfId="7497" xr:uid="{00000000-0005-0000-0000-000019AF0000}"/>
    <cellStyle name="Normal 4 5 2 5 6 3 2" xfId="20931" xr:uid="{00000000-0005-0000-0000-00001AAF0000}"/>
    <cellStyle name="Normal 4 5 2 5 6 3 2 2" xfId="47843" xr:uid="{00000000-0005-0000-0000-00001BAF0000}"/>
    <cellStyle name="Normal 4 5 2 5 6 3 3" xfId="34409" xr:uid="{00000000-0005-0000-0000-00001CAF0000}"/>
    <cellStyle name="Normal 4 5 2 5 6 4" xfId="16452" xr:uid="{00000000-0005-0000-0000-00001DAF0000}"/>
    <cellStyle name="Normal 4 5 2 5 6 4 2" xfId="43364" xr:uid="{00000000-0005-0000-0000-00001EAF0000}"/>
    <cellStyle name="Normal 4 5 2 5 6 5" xfId="29930" xr:uid="{00000000-0005-0000-0000-00001FAF0000}"/>
    <cellStyle name="Normal 4 5 2 5 7" xfId="9738" xr:uid="{00000000-0005-0000-0000-000020AF0000}"/>
    <cellStyle name="Normal 4 5 2 5 7 2" xfId="23172" xr:uid="{00000000-0005-0000-0000-000021AF0000}"/>
    <cellStyle name="Normal 4 5 2 5 7 2 2" xfId="50084" xr:uid="{00000000-0005-0000-0000-000022AF0000}"/>
    <cellStyle name="Normal 4 5 2 5 7 3" xfId="36650" xr:uid="{00000000-0005-0000-0000-000023AF0000}"/>
    <cellStyle name="Normal 4 5 2 5 8" xfId="5260" xr:uid="{00000000-0005-0000-0000-000024AF0000}"/>
    <cellStyle name="Normal 4 5 2 5 8 2" xfId="18694" xr:uid="{00000000-0005-0000-0000-000025AF0000}"/>
    <cellStyle name="Normal 4 5 2 5 8 2 2" xfId="45606" xr:uid="{00000000-0005-0000-0000-000026AF0000}"/>
    <cellStyle name="Normal 4 5 2 5 8 3" xfId="32172" xr:uid="{00000000-0005-0000-0000-000027AF0000}"/>
    <cellStyle name="Normal 4 5 2 5 9" xfId="14215" xr:uid="{00000000-0005-0000-0000-000028AF0000}"/>
    <cellStyle name="Normal 4 5 2 5 9 2" xfId="41127" xr:uid="{00000000-0005-0000-0000-000029AF0000}"/>
    <cellStyle name="Normal 4 5 2 6" xfId="931" xr:uid="{00000000-0005-0000-0000-00002AAF0000}"/>
    <cellStyle name="Normal 4 5 2 6 2" xfId="1602" xr:uid="{00000000-0005-0000-0000-00002BAF0000}"/>
    <cellStyle name="Normal 4 5 2 6 2 2" xfId="2720" xr:uid="{00000000-0005-0000-0000-00002CAF0000}"/>
    <cellStyle name="Normal 4 5 2 6 2 2 2" xfId="4957" xr:uid="{00000000-0005-0000-0000-00002DAF0000}"/>
    <cellStyle name="Normal 4 5 2 6 2 2 2 2" xfId="13914" xr:uid="{00000000-0005-0000-0000-00002EAF0000}"/>
    <cellStyle name="Normal 4 5 2 6 2 2 2 2 2" xfId="27348" xr:uid="{00000000-0005-0000-0000-00002FAF0000}"/>
    <cellStyle name="Normal 4 5 2 6 2 2 2 2 2 2" xfId="54260" xr:uid="{00000000-0005-0000-0000-000030AF0000}"/>
    <cellStyle name="Normal 4 5 2 6 2 2 2 2 3" xfId="40826" xr:uid="{00000000-0005-0000-0000-000031AF0000}"/>
    <cellStyle name="Normal 4 5 2 6 2 2 2 3" xfId="9436" xr:uid="{00000000-0005-0000-0000-000032AF0000}"/>
    <cellStyle name="Normal 4 5 2 6 2 2 2 3 2" xfId="22870" xr:uid="{00000000-0005-0000-0000-000033AF0000}"/>
    <cellStyle name="Normal 4 5 2 6 2 2 2 3 2 2" xfId="49782" xr:uid="{00000000-0005-0000-0000-000034AF0000}"/>
    <cellStyle name="Normal 4 5 2 6 2 2 2 3 3" xfId="36348" xr:uid="{00000000-0005-0000-0000-000035AF0000}"/>
    <cellStyle name="Normal 4 5 2 6 2 2 2 4" xfId="18391" xr:uid="{00000000-0005-0000-0000-000036AF0000}"/>
    <cellStyle name="Normal 4 5 2 6 2 2 2 4 2" xfId="45303" xr:uid="{00000000-0005-0000-0000-000037AF0000}"/>
    <cellStyle name="Normal 4 5 2 6 2 2 2 5" xfId="31869" xr:uid="{00000000-0005-0000-0000-000038AF0000}"/>
    <cellStyle name="Normal 4 5 2 6 2 2 3" xfId="11677" xr:uid="{00000000-0005-0000-0000-000039AF0000}"/>
    <cellStyle name="Normal 4 5 2 6 2 2 3 2" xfId="25111" xr:uid="{00000000-0005-0000-0000-00003AAF0000}"/>
    <cellStyle name="Normal 4 5 2 6 2 2 3 2 2" xfId="52023" xr:uid="{00000000-0005-0000-0000-00003BAF0000}"/>
    <cellStyle name="Normal 4 5 2 6 2 2 3 3" xfId="38589" xr:uid="{00000000-0005-0000-0000-00003CAF0000}"/>
    <cellStyle name="Normal 4 5 2 6 2 2 4" xfId="7199" xr:uid="{00000000-0005-0000-0000-00003DAF0000}"/>
    <cellStyle name="Normal 4 5 2 6 2 2 4 2" xfId="20633" xr:uid="{00000000-0005-0000-0000-00003EAF0000}"/>
    <cellStyle name="Normal 4 5 2 6 2 2 4 2 2" xfId="47545" xr:uid="{00000000-0005-0000-0000-00003FAF0000}"/>
    <cellStyle name="Normal 4 5 2 6 2 2 4 3" xfId="34111" xr:uid="{00000000-0005-0000-0000-000040AF0000}"/>
    <cellStyle name="Normal 4 5 2 6 2 2 5" xfId="16154" xr:uid="{00000000-0005-0000-0000-000041AF0000}"/>
    <cellStyle name="Normal 4 5 2 6 2 2 5 2" xfId="43066" xr:uid="{00000000-0005-0000-0000-000042AF0000}"/>
    <cellStyle name="Normal 4 5 2 6 2 2 6" xfId="29632" xr:uid="{00000000-0005-0000-0000-000043AF0000}"/>
    <cellStyle name="Normal 4 5 2 6 2 3" xfId="3839" xr:uid="{00000000-0005-0000-0000-000044AF0000}"/>
    <cellStyle name="Normal 4 5 2 6 2 3 2" xfId="12796" xr:uid="{00000000-0005-0000-0000-000045AF0000}"/>
    <cellStyle name="Normal 4 5 2 6 2 3 2 2" xfId="26230" xr:uid="{00000000-0005-0000-0000-000046AF0000}"/>
    <cellStyle name="Normal 4 5 2 6 2 3 2 2 2" xfId="53142" xr:uid="{00000000-0005-0000-0000-000047AF0000}"/>
    <cellStyle name="Normal 4 5 2 6 2 3 2 3" xfId="39708" xr:uid="{00000000-0005-0000-0000-000048AF0000}"/>
    <cellStyle name="Normal 4 5 2 6 2 3 3" xfId="8318" xr:uid="{00000000-0005-0000-0000-000049AF0000}"/>
    <cellStyle name="Normal 4 5 2 6 2 3 3 2" xfId="21752" xr:uid="{00000000-0005-0000-0000-00004AAF0000}"/>
    <cellStyle name="Normal 4 5 2 6 2 3 3 2 2" xfId="48664" xr:uid="{00000000-0005-0000-0000-00004BAF0000}"/>
    <cellStyle name="Normal 4 5 2 6 2 3 3 3" xfId="35230" xr:uid="{00000000-0005-0000-0000-00004CAF0000}"/>
    <cellStyle name="Normal 4 5 2 6 2 3 4" xfId="17273" xr:uid="{00000000-0005-0000-0000-00004DAF0000}"/>
    <cellStyle name="Normal 4 5 2 6 2 3 4 2" xfId="44185" xr:uid="{00000000-0005-0000-0000-00004EAF0000}"/>
    <cellStyle name="Normal 4 5 2 6 2 3 5" xfId="30751" xr:uid="{00000000-0005-0000-0000-00004FAF0000}"/>
    <cellStyle name="Normal 4 5 2 6 2 4" xfId="10559" xr:uid="{00000000-0005-0000-0000-000050AF0000}"/>
    <cellStyle name="Normal 4 5 2 6 2 4 2" xfId="23993" xr:uid="{00000000-0005-0000-0000-000051AF0000}"/>
    <cellStyle name="Normal 4 5 2 6 2 4 2 2" xfId="50905" xr:uid="{00000000-0005-0000-0000-000052AF0000}"/>
    <cellStyle name="Normal 4 5 2 6 2 4 3" xfId="37471" xr:uid="{00000000-0005-0000-0000-000053AF0000}"/>
    <cellStyle name="Normal 4 5 2 6 2 5" xfId="6081" xr:uid="{00000000-0005-0000-0000-000054AF0000}"/>
    <cellStyle name="Normal 4 5 2 6 2 5 2" xfId="19515" xr:uid="{00000000-0005-0000-0000-000055AF0000}"/>
    <cellStyle name="Normal 4 5 2 6 2 5 2 2" xfId="46427" xr:uid="{00000000-0005-0000-0000-000056AF0000}"/>
    <cellStyle name="Normal 4 5 2 6 2 5 3" xfId="32993" xr:uid="{00000000-0005-0000-0000-000057AF0000}"/>
    <cellStyle name="Normal 4 5 2 6 2 6" xfId="15036" xr:uid="{00000000-0005-0000-0000-000058AF0000}"/>
    <cellStyle name="Normal 4 5 2 6 2 6 2" xfId="41948" xr:uid="{00000000-0005-0000-0000-000059AF0000}"/>
    <cellStyle name="Normal 4 5 2 6 2 7" xfId="28514" xr:uid="{00000000-0005-0000-0000-00005AAF0000}"/>
    <cellStyle name="Normal 4 5 2 6 3" xfId="2050" xr:uid="{00000000-0005-0000-0000-00005BAF0000}"/>
    <cellStyle name="Normal 4 5 2 6 3 2" xfId="4287" xr:uid="{00000000-0005-0000-0000-00005CAF0000}"/>
    <cellStyle name="Normal 4 5 2 6 3 2 2" xfId="13244" xr:uid="{00000000-0005-0000-0000-00005DAF0000}"/>
    <cellStyle name="Normal 4 5 2 6 3 2 2 2" xfId="26678" xr:uid="{00000000-0005-0000-0000-00005EAF0000}"/>
    <cellStyle name="Normal 4 5 2 6 3 2 2 2 2" xfId="53590" xr:uid="{00000000-0005-0000-0000-00005FAF0000}"/>
    <cellStyle name="Normal 4 5 2 6 3 2 2 3" xfId="40156" xr:uid="{00000000-0005-0000-0000-000060AF0000}"/>
    <cellStyle name="Normal 4 5 2 6 3 2 3" xfId="8766" xr:uid="{00000000-0005-0000-0000-000061AF0000}"/>
    <cellStyle name="Normal 4 5 2 6 3 2 3 2" xfId="22200" xr:uid="{00000000-0005-0000-0000-000062AF0000}"/>
    <cellStyle name="Normal 4 5 2 6 3 2 3 2 2" xfId="49112" xr:uid="{00000000-0005-0000-0000-000063AF0000}"/>
    <cellStyle name="Normal 4 5 2 6 3 2 3 3" xfId="35678" xr:uid="{00000000-0005-0000-0000-000064AF0000}"/>
    <cellStyle name="Normal 4 5 2 6 3 2 4" xfId="17721" xr:uid="{00000000-0005-0000-0000-000065AF0000}"/>
    <cellStyle name="Normal 4 5 2 6 3 2 4 2" xfId="44633" xr:uid="{00000000-0005-0000-0000-000066AF0000}"/>
    <cellStyle name="Normal 4 5 2 6 3 2 5" xfId="31199" xr:uid="{00000000-0005-0000-0000-000067AF0000}"/>
    <cellStyle name="Normal 4 5 2 6 3 3" xfId="11007" xr:uid="{00000000-0005-0000-0000-000068AF0000}"/>
    <cellStyle name="Normal 4 5 2 6 3 3 2" xfId="24441" xr:uid="{00000000-0005-0000-0000-000069AF0000}"/>
    <cellStyle name="Normal 4 5 2 6 3 3 2 2" xfId="51353" xr:uid="{00000000-0005-0000-0000-00006AAF0000}"/>
    <cellStyle name="Normal 4 5 2 6 3 3 3" xfId="37919" xr:uid="{00000000-0005-0000-0000-00006BAF0000}"/>
    <cellStyle name="Normal 4 5 2 6 3 4" xfId="6529" xr:uid="{00000000-0005-0000-0000-00006CAF0000}"/>
    <cellStyle name="Normal 4 5 2 6 3 4 2" xfId="19963" xr:uid="{00000000-0005-0000-0000-00006DAF0000}"/>
    <cellStyle name="Normal 4 5 2 6 3 4 2 2" xfId="46875" xr:uid="{00000000-0005-0000-0000-00006EAF0000}"/>
    <cellStyle name="Normal 4 5 2 6 3 4 3" xfId="33441" xr:uid="{00000000-0005-0000-0000-00006FAF0000}"/>
    <cellStyle name="Normal 4 5 2 6 3 5" xfId="15484" xr:uid="{00000000-0005-0000-0000-000070AF0000}"/>
    <cellStyle name="Normal 4 5 2 6 3 5 2" xfId="42396" xr:uid="{00000000-0005-0000-0000-000071AF0000}"/>
    <cellStyle name="Normal 4 5 2 6 3 6" xfId="28962" xr:uid="{00000000-0005-0000-0000-000072AF0000}"/>
    <cellStyle name="Normal 4 5 2 6 4" xfId="3169" xr:uid="{00000000-0005-0000-0000-000073AF0000}"/>
    <cellStyle name="Normal 4 5 2 6 4 2" xfId="12126" xr:uid="{00000000-0005-0000-0000-000074AF0000}"/>
    <cellStyle name="Normal 4 5 2 6 4 2 2" xfId="25560" xr:uid="{00000000-0005-0000-0000-000075AF0000}"/>
    <cellStyle name="Normal 4 5 2 6 4 2 2 2" xfId="52472" xr:uid="{00000000-0005-0000-0000-000076AF0000}"/>
    <cellStyle name="Normal 4 5 2 6 4 2 3" xfId="39038" xr:uid="{00000000-0005-0000-0000-000077AF0000}"/>
    <cellStyle name="Normal 4 5 2 6 4 3" xfId="7648" xr:uid="{00000000-0005-0000-0000-000078AF0000}"/>
    <cellStyle name="Normal 4 5 2 6 4 3 2" xfId="21082" xr:uid="{00000000-0005-0000-0000-000079AF0000}"/>
    <cellStyle name="Normal 4 5 2 6 4 3 2 2" xfId="47994" xr:uid="{00000000-0005-0000-0000-00007AAF0000}"/>
    <cellStyle name="Normal 4 5 2 6 4 3 3" xfId="34560" xr:uid="{00000000-0005-0000-0000-00007BAF0000}"/>
    <cellStyle name="Normal 4 5 2 6 4 4" xfId="16603" xr:uid="{00000000-0005-0000-0000-00007CAF0000}"/>
    <cellStyle name="Normal 4 5 2 6 4 4 2" xfId="43515" xr:uid="{00000000-0005-0000-0000-00007DAF0000}"/>
    <cellStyle name="Normal 4 5 2 6 4 5" xfId="30081" xr:uid="{00000000-0005-0000-0000-00007EAF0000}"/>
    <cellStyle name="Normal 4 5 2 6 5" xfId="9889" xr:uid="{00000000-0005-0000-0000-00007FAF0000}"/>
    <cellStyle name="Normal 4 5 2 6 5 2" xfId="23323" xr:uid="{00000000-0005-0000-0000-000080AF0000}"/>
    <cellStyle name="Normal 4 5 2 6 5 2 2" xfId="50235" xr:uid="{00000000-0005-0000-0000-000081AF0000}"/>
    <cellStyle name="Normal 4 5 2 6 5 3" xfId="36801" xr:uid="{00000000-0005-0000-0000-000082AF0000}"/>
    <cellStyle name="Normal 4 5 2 6 6" xfId="5411" xr:uid="{00000000-0005-0000-0000-000083AF0000}"/>
    <cellStyle name="Normal 4 5 2 6 6 2" xfId="18845" xr:uid="{00000000-0005-0000-0000-000084AF0000}"/>
    <cellStyle name="Normal 4 5 2 6 6 2 2" xfId="45757" xr:uid="{00000000-0005-0000-0000-000085AF0000}"/>
    <cellStyle name="Normal 4 5 2 6 6 3" xfId="32323" xr:uid="{00000000-0005-0000-0000-000086AF0000}"/>
    <cellStyle name="Normal 4 5 2 6 7" xfId="14366" xr:uid="{00000000-0005-0000-0000-000087AF0000}"/>
    <cellStyle name="Normal 4 5 2 6 7 2" xfId="41278" xr:uid="{00000000-0005-0000-0000-000088AF0000}"/>
    <cellStyle name="Normal 4 5 2 6 8" xfId="27844" xr:uid="{00000000-0005-0000-0000-000089AF0000}"/>
    <cellStyle name="Normal 4 5 2 7" xfId="1156" xr:uid="{00000000-0005-0000-0000-00008AAF0000}"/>
    <cellStyle name="Normal 4 5 2 7 2" xfId="2274" xr:uid="{00000000-0005-0000-0000-00008BAF0000}"/>
    <cellStyle name="Normal 4 5 2 7 2 2" xfId="4511" xr:uid="{00000000-0005-0000-0000-00008CAF0000}"/>
    <cellStyle name="Normal 4 5 2 7 2 2 2" xfId="13468" xr:uid="{00000000-0005-0000-0000-00008DAF0000}"/>
    <cellStyle name="Normal 4 5 2 7 2 2 2 2" xfId="26902" xr:uid="{00000000-0005-0000-0000-00008EAF0000}"/>
    <cellStyle name="Normal 4 5 2 7 2 2 2 2 2" xfId="53814" xr:uid="{00000000-0005-0000-0000-00008FAF0000}"/>
    <cellStyle name="Normal 4 5 2 7 2 2 2 3" xfId="40380" xr:uid="{00000000-0005-0000-0000-000090AF0000}"/>
    <cellStyle name="Normal 4 5 2 7 2 2 3" xfId="8990" xr:uid="{00000000-0005-0000-0000-000091AF0000}"/>
    <cellStyle name="Normal 4 5 2 7 2 2 3 2" xfId="22424" xr:uid="{00000000-0005-0000-0000-000092AF0000}"/>
    <cellStyle name="Normal 4 5 2 7 2 2 3 2 2" xfId="49336" xr:uid="{00000000-0005-0000-0000-000093AF0000}"/>
    <cellStyle name="Normal 4 5 2 7 2 2 3 3" xfId="35902" xr:uid="{00000000-0005-0000-0000-000094AF0000}"/>
    <cellStyle name="Normal 4 5 2 7 2 2 4" xfId="17945" xr:uid="{00000000-0005-0000-0000-000095AF0000}"/>
    <cellStyle name="Normal 4 5 2 7 2 2 4 2" xfId="44857" xr:uid="{00000000-0005-0000-0000-000096AF0000}"/>
    <cellStyle name="Normal 4 5 2 7 2 2 5" xfId="31423" xr:uid="{00000000-0005-0000-0000-000097AF0000}"/>
    <cellStyle name="Normal 4 5 2 7 2 3" xfId="11231" xr:uid="{00000000-0005-0000-0000-000098AF0000}"/>
    <cellStyle name="Normal 4 5 2 7 2 3 2" xfId="24665" xr:uid="{00000000-0005-0000-0000-000099AF0000}"/>
    <cellStyle name="Normal 4 5 2 7 2 3 2 2" xfId="51577" xr:uid="{00000000-0005-0000-0000-00009AAF0000}"/>
    <cellStyle name="Normal 4 5 2 7 2 3 3" xfId="38143" xr:uid="{00000000-0005-0000-0000-00009BAF0000}"/>
    <cellStyle name="Normal 4 5 2 7 2 4" xfId="6753" xr:uid="{00000000-0005-0000-0000-00009CAF0000}"/>
    <cellStyle name="Normal 4 5 2 7 2 4 2" xfId="20187" xr:uid="{00000000-0005-0000-0000-00009DAF0000}"/>
    <cellStyle name="Normal 4 5 2 7 2 4 2 2" xfId="47099" xr:uid="{00000000-0005-0000-0000-00009EAF0000}"/>
    <cellStyle name="Normal 4 5 2 7 2 4 3" xfId="33665" xr:uid="{00000000-0005-0000-0000-00009FAF0000}"/>
    <cellStyle name="Normal 4 5 2 7 2 5" xfId="15708" xr:uid="{00000000-0005-0000-0000-0000A0AF0000}"/>
    <cellStyle name="Normal 4 5 2 7 2 5 2" xfId="42620" xr:uid="{00000000-0005-0000-0000-0000A1AF0000}"/>
    <cellStyle name="Normal 4 5 2 7 2 6" xfId="29186" xr:uid="{00000000-0005-0000-0000-0000A2AF0000}"/>
    <cellStyle name="Normal 4 5 2 7 3" xfId="3393" xr:uid="{00000000-0005-0000-0000-0000A3AF0000}"/>
    <cellStyle name="Normal 4 5 2 7 3 2" xfId="12350" xr:uid="{00000000-0005-0000-0000-0000A4AF0000}"/>
    <cellStyle name="Normal 4 5 2 7 3 2 2" xfId="25784" xr:uid="{00000000-0005-0000-0000-0000A5AF0000}"/>
    <cellStyle name="Normal 4 5 2 7 3 2 2 2" xfId="52696" xr:uid="{00000000-0005-0000-0000-0000A6AF0000}"/>
    <cellStyle name="Normal 4 5 2 7 3 2 3" xfId="39262" xr:uid="{00000000-0005-0000-0000-0000A7AF0000}"/>
    <cellStyle name="Normal 4 5 2 7 3 3" xfId="7872" xr:uid="{00000000-0005-0000-0000-0000A8AF0000}"/>
    <cellStyle name="Normal 4 5 2 7 3 3 2" xfId="21306" xr:uid="{00000000-0005-0000-0000-0000A9AF0000}"/>
    <cellStyle name="Normal 4 5 2 7 3 3 2 2" xfId="48218" xr:uid="{00000000-0005-0000-0000-0000AAAF0000}"/>
    <cellStyle name="Normal 4 5 2 7 3 3 3" xfId="34784" xr:uid="{00000000-0005-0000-0000-0000ABAF0000}"/>
    <cellStyle name="Normal 4 5 2 7 3 4" xfId="16827" xr:uid="{00000000-0005-0000-0000-0000ACAF0000}"/>
    <cellStyle name="Normal 4 5 2 7 3 4 2" xfId="43739" xr:uid="{00000000-0005-0000-0000-0000ADAF0000}"/>
    <cellStyle name="Normal 4 5 2 7 3 5" xfId="30305" xr:uid="{00000000-0005-0000-0000-0000AEAF0000}"/>
    <cellStyle name="Normal 4 5 2 7 4" xfId="10113" xr:uid="{00000000-0005-0000-0000-0000AFAF0000}"/>
    <cellStyle name="Normal 4 5 2 7 4 2" xfId="23547" xr:uid="{00000000-0005-0000-0000-0000B0AF0000}"/>
    <cellStyle name="Normal 4 5 2 7 4 2 2" xfId="50459" xr:uid="{00000000-0005-0000-0000-0000B1AF0000}"/>
    <cellStyle name="Normal 4 5 2 7 4 3" xfId="37025" xr:uid="{00000000-0005-0000-0000-0000B2AF0000}"/>
    <cellStyle name="Normal 4 5 2 7 5" xfId="5635" xr:uid="{00000000-0005-0000-0000-0000B3AF0000}"/>
    <cellStyle name="Normal 4 5 2 7 5 2" xfId="19069" xr:uid="{00000000-0005-0000-0000-0000B4AF0000}"/>
    <cellStyle name="Normal 4 5 2 7 5 2 2" xfId="45981" xr:uid="{00000000-0005-0000-0000-0000B5AF0000}"/>
    <cellStyle name="Normal 4 5 2 7 5 3" xfId="32547" xr:uid="{00000000-0005-0000-0000-0000B6AF0000}"/>
    <cellStyle name="Normal 4 5 2 7 6" xfId="14590" xr:uid="{00000000-0005-0000-0000-0000B7AF0000}"/>
    <cellStyle name="Normal 4 5 2 7 6 2" xfId="41502" xr:uid="{00000000-0005-0000-0000-0000B8AF0000}"/>
    <cellStyle name="Normal 4 5 2 7 7" xfId="28068" xr:uid="{00000000-0005-0000-0000-0000B9AF0000}"/>
    <cellStyle name="Normal 4 5 2 8" xfId="1379" xr:uid="{00000000-0005-0000-0000-0000BAAF0000}"/>
    <cellStyle name="Normal 4 5 2 8 2" xfId="2497" xr:uid="{00000000-0005-0000-0000-0000BBAF0000}"/>
    <cellStyle name="Normal 4 5 2 8 2 2" xfId="4734" xr:uid="{00000000-0005-0000-0000-0000BCAF0000}"/>
    <cellStyle name="Normal 4 5 2 8 2 2 2" xfId="13691" xr:uid="{00000000-0005-0000-0000-0000BDAF0000}"/>
    <cellStyle name="Normal 4 5 2 8 2 2 2 2" xfId="27125" xr:uid="{00000000-0005-0000-0000-0000BEAF0000}"/>
    <cellStyle name="Normal 4 5 2 8 2 2 2 2 2" xfId="54037" xr:uid="{00000000-0005-0000-0000-0000BFAF0000}"/>
    <cellStyle name="Normal 4 5 2 8 2 2 2 3" xfId="40603" xr:uid="{00000000-0005-0000-0000-0000C0AF0000}"/>
    <cellStyle name="Normal 4 5 2 8 2 2 3" xfId="9213" xr:uid="{00000000-0005-0000-0000-0000C1AF0000}"/>
    <cellStyle name="Normal 4 5 2 8 2 2 3 2" xfId="22647" xr:uid="{00000000-0005-0000-0000-0000C2AF0000}"/>
    <cellStyle name="Normal 4 5 2 8 2 2 3 2 2" xfId="49559" xr:uid="{00000000-0005-0000-0000-0000C3AF0000}"/>
    <cellStyle name="Normal 4 5 2 8 2 2 3 3" xfId="36125" xr:uid="{00000000-0005-0000-0000-0000C4AF0000}"/>
    <cellStyle name="Normal 4 5 2 8 2 2 4" xfId="18168" xr:uid="{00000000-0005-0000-0000-0000C5AF0000}"/>
    <cellStyle name="Normal 4 5 2 8 2 2 4 2" xfId="45080" xr:uid="{00000000-0005-0000-0000-0000C6AF0000}"/>
    <cellStyle name="Normal 4 5 2 8 2 2 5" xfId="31646" xr:uid="{00000000-0005-0000-0000-0000C7AF0000}"/>
    <cellStyle name="Normal 4 5 2 8 2 3" xfId="11454" xr:uid="{00000000-0005-0000-0000-0000C8AF0000}"/>
    <cellStyle name="Normal 4 5 2 8 2 3 2" xfId="24888" xr:uid="{00000000-0005-0000-0000-0000C9AF0000}"/>
    <cellStyle name="Normal 4 5 2 8 2 3 2 2" xfId="51800" xr:uid="{00000000-0005-0000-0000-0000CAAF0000}"/>
    <cellStyle name="Normal 4 5 2 8 2 3 3" xfId="38366" xr:uid="{00000000-0005-0000-0000-0000CBAF0000}"/>
    <cellStyle name="Normal 4 5 2 8 2 4" xfId="6976" xr:uid="{00000000-0005-0000-0000-0000CCAF0000}"/>
    <cellStyle name="Normal 4 5 2 8 2 4 2" xfId="20410" xr:uid="{00000000-0005-0000-0000-0000CDAF0000}"/>
    <cellStyle name="Normal 4 5 2 8 2 4 2 2" xfId="47322" xr:uid="{00000000-0005-0000-0000-0000CEAF0000}"/>
    <cellStyle name="Normal 4 5 2 8 2 4 3" xfId="33888" xr:uid="{00000000-0005-0000-0000-0000CFAF0000}"/>
    <cellStyle name="Normal 4 5 2 8 2 5" xfId="15931" xr:uid="{00000000-0005-0000-0000-0000D0AF0000}"/>
    <cellStyle name="Normal 4 5 2 8 2 5 2" xfId="42843" xr:uid="{00000000-0005-0000-0000-0000D1AF0000}"/>
    <cellStyle name="Normal 4 5 2 8 2 6" xfId="29409" xr:uid="{00000000-0005-0000-0000-0000D2AF0000}"/>
    <cellStyle name="Normal 4 5 2 8 3" xfId="3616" xr:uid="{00000000-0005-0000-0000-0000D3AF0000}"/>
    <cellStyle name="Normal 4 5 2 8 3 2" xfId="12573" xr:uid="{00000000-0005-0000-0000-0000D4AF0000}"/>
    <cellStyle name="Normal 4 5 2 8 3 2 2" xfId="26007" xr:uid="{00000000-0005-0000-0000-0000D5AF0000}"/>
    <cellStyle name="Normal 4 5 2 8 3 2 2 2" xfId="52919" xr:uid="{00000000-0005-0000-0000-0000D6AF0000}"/>
    <cellStyle name="Normal 4 5 2 8 3 2 3" xfId="39485" xr:uid="{00000000-0005-0000-0000-0000D7AF0000}"/>
    <cellStyle name="Normal 4 5 2 8 3 3" xfId="8095" xr:uid="{00000000-0005-0000-0000-0000D8AF0000}"/>
    <cellStyle name="Normal 4 5 2 8 3 3 2" xfId="21529" xr:uid="{00000000-0005-0000-0000-0000D9AF0000}"/>
    <cellStyle name="Normal 4 5 2 8 3 3 2 2" xfId="48441" xr:uid="{00000000-0005-0000-0000-0000DAAF0000}"/>
    <cellStyle name="Normal 4 5 2 8 3 3 3" xfId="35007" xr:uid="{00000000-0005-0000-0000-0000DBAF0000}"/>
    <cellStyle name="Normal 4 5 2 8 3 4" xfId="17050" xr:uid="{00000000-0005-0000-0000-0000DCAF0000}"/>
    <cellStyle name="Normal 4 5 2 8 3 4 2" xfId="43962" xr:uid="{00000000-0005-0000-0000-0000DDAF0000}"/>
    <cellStyle name="Normal 4 5 2 8 3 5" xfId="30528" xr:uid="{00000000-0005-0000-0000-0000DEAF0000}"/>
    <cellStyle name="Normal 4 5 2 8 4" xfId="10336" xr:uid="{00000000-0005-0000-0000-0000DFAF0000}"/>
    <cellStyle name="Normal 4 5 2 8 4 2" xfId="23770" xr:uid="{00000000-0005-0000-0000-0000E0AF0000}"/>
    <cellStyle name="Normal 4 5 2 8 4 2 2" xfId="50682" xr:uid="{00000000-0005-0000-0000-0000E1AF0000}"/>
    <cellStyle name="Normal 4 5 2 8 4 3" xfId="37248" xr:uid="{00000000-0005-0000-0000-0000E2AF0000}"/>
    <cellStyle name="Normal 4 5 2 8 5" xfId="5858" xr:uid="{00000000-0005-0000-0000-0000E3AF0000}"/>
    <cellStyle name="Normal 4 5 2 8 5 2" xfId="19292" xr:uid="{00000000-0005-0000-0000-0000E4AF0000}"/>
    <cellStyle name="Normal 4 5 2 8 5 2 2" xfId="46204" xr:uid="{00000000-0005-0000-0000-0000E5AF0000}"/>
    <cellStyle name="Normal 4 5 2 8 5 3" xfId="32770" xr:uid="{00000000-0005-0000-0000-0000E6AF0000}"/>
    <cellStyle name="Normal 4 5 2 8 6" xfId="14813" xr:uid="{00000000-0005-0000-0000-0000E7AF0000}"/>
    <cellStyle name="Normal 4 5 2 8 6 2" xfId="41725" xr:uid="{00000000-0005-0000-0000-0000E8AF0000}"/>
    <cellStyle name="Normal 4 5 2 8 7" xfId="28291" xr:uid="{00000000-0005-0000-0000-0000E9AF0000}"/>
    <cellStyle name="Normal 4 5 2 9" xfId="1827" xr:uid="{00000000-0005-0000-0000-0000EAAF0000}"/>
    <cellStyle name="Normal 4 5 2 9 2" xfId="4064" xr:uid="{00000000-0005-0000-0000-0000EBAF0000}"/>
    <cellStyle name="Normal 4 5 2 9 2 2" xfId="13021" xr:uid="{00000000-0005-0000-0000-0000ECAF0000}"/>
    <cellStyle name="Normal 4 5 2 9 2 2 2" xfId="26455" xr:uid="{00000000-0005-0000-0000-0000EDAF0000}"/>
    <cellStyle name="Normal 4 5 2 9 2 2 2 2" xfId="53367" xr:uid="{00000000-0005-0000-0000-0000EEAF0000}"/>
    <cellStyle name="Normal 4 5 2 9 2 2 3" xfId="39933" xr:uid="{00000000-0005-0000-0000-0000EFAF0000}"/>
    <cellStyle name="Normal 4 5 2 9 2 3" xfId="8543" xr:uid="{00000000-0005-0000-0000-0000F0AF0000}"/>
    <cellStyle name="Normal 4 5 2 9 2 3 2" xfId="21977" xr:uid="{00000000-0005-0000-0000-0000F1AF0000}"/>
    <cellStyle name="Normal 4 5 2 9 2 3 2 2" xfId="48889" xr:uid="{00000000-0005-0000-0000-0000F2AF0000}"/>
    <cellStyle name="Normal 4 5 2 9 2 3 3" xfId="35455" xr:uid="{00000000-0005-0000-0000-0000F3AF0000}"/>
    <cellStyle name="Normal 4 5 2 9 2 4" xfId="17498" xr:uid="{00000000-0005-0000-0000-0000F4AF0000}"/>
    <cellStyle name="Normal 4 5 2 9 2 4 2" xfId="44410" xr:uid="{00000000-0005-0000-0000-0000F5AF0000}"/>
    <cellStyle name="Normal 4 5 2 9 2 5" xfId="30976" xr:uid="{00000000-0005-0000-0000-0000F6AF0000}"/>
    <cellStyle name="Normal 4 5 2 9 3" xfId="10784" xr:uid="{00000000-0005-0000-0000-0000F7AF0000}"/>
    <cellStyle name="Normal 4 5 2 9 3 2" xfId="24218" xr:uid="{00000000-0005-0000-0000-0000F8AF0000}"/>
    <cellStyle name="Normal 4 5 2 9 3 2 2" xfId="51130" xr:uid="{00000000-0005-0000-0000-0000F9AF0000}"/>
    <cellStyle name="Normal 4 5 2 9 3 3" xfId="37696" xr:uid="{00000000-0005-0000-0000-0000FAAF0000}"/>
    <cellStyle name="Normal 4 5 2 9 4" xfId="6306" xr:uid="{00000000-0005-0000-0000-0000FBAF0000}"/>
    <cellStyle name="Normal 4 5 2 9 4 2" xfId="19740" xr:uid="{00000000-0005-0000-0000-0000FCAF0000}"/>
    <cellStyle name="Normal 4 5 2 9 4 2 2" xfId="46652" xr:uid="{00000000-0005-0000-0000-0000FDAF0000}"/>
    <cellStyle name="Normal 4 5 2 9 4 3" xfId="33218" xr:uid="{00000000-0005-0000-0000-0000FEAF0000}"/>
    <cellStyle name="Normal 4 5 2 9 5" xfId="15261" xr:uid="{00000000-0005-0000-0000-0000FFAF0000}"/>
    <cellStyle name="Normal 4 5 2 9 5 2" xfId="42173" xr:uid="{00000000-0005-0000-0000-000000B00000}"/>
    <cellStyle name="Normal 4 5 2 9 6" xfId="28739" xr:uid="{00000000-0005-0000-0000-000001B00000}"/>
    <cellStyle name="Normal 4 5 3" xfId="697" xr:uid="{00000000-0005-0000-0000-000002B00000}"/>
    <cellStyle name="Normal 4 5 3 10" xfId="9700" xr:uid="{00000000-0005-0000-0000-000003B00000}"/>
    <cellStyle name="Normal 4 5 3 10 2" xfId="23134" xr:uid="{00000000-0005-0000-0000-000004B00000}"/>
    <cellStyle name="Normal 4 5 3 10 2 2" xfId="50046" xr:uid="{00000000-0005-0000-0000-000005B00000}"/>
    <cellStyle name="Normal 4 5 3 10 3" xfId="36612" xr:uid="{00000000-0005-0000-0000-000006B00000}"/>
    <cellStyle name="Normal 4 5 3 11" xfId="5222" xr:uid="{00000000-0005-0000-0000-000007B00000}"/>
    <cellStyle name="Normal 4 5 3 11 2" xfId="18656" xr:uid="{00000000-0005-0000-0000-000008B00000}"/>
    <cellStyle name="Normal 4 5 3 11 2 2" xfId="45568" xr:uid="{00000000-0005-0000-0000-000009B00000}"/>
    <cellStyle name="Normal 4 5 3 11 3" xfId="32134" xr:uid="{00000000-0005-0000-0000-00000AB00000}"/>
    <cellStyle name="Normal 4 5 3 12" xfId="14177" xr:uid="{00000000-0005-0000-0000-00000BB00000}"/>
    <cellStyle name="Normal 4 5 3 12 2" xfId="41089" xr:uid="{00000000-0005-0000-0000-00000CB00000}"/>
    <cellStyle name="Normal 4 5 3 13" xfId="27655" xr:uid="{00000000-0005-0000-0000-00000DB00000}"/>
    <cellStyle name="Normal 4 5 3 2" xfId="722" xr:uid="{00000000-0005-0000-0000-00000EB00000}"/>
    <cellStyle name="Normal 4 5 3 2 10" xfId="5247" xr:uid="{00000000-0005-0000-0000-00000FB00000}"/>
    <cellStyle name="Normal 4 5 3 2 10 2" xfId="18681" xr:uid="{00000000-0005-0000-0000-000010B00000}"/>
    <cellStyle name="Normal 4 5 3 2 10 2 2" xfId="45593" xr:uid="{00000000-0005-0000-0000-000011B00000}"/>
    <cellStyle name="Normal 4 5 3 2 10 3" xfId="32159" xr:uid="{00000000-0005-0000-0000-000012B00000}"/>
    <cellStyle name="Normal 4 5 3 2 11" xfId="14202" xr:uid="{00000000-0005-0000-0000-000013B00000}"/>
    <cellStyle name="Normal 4 5 3 2 11 2" xfId="41114" xr:uid="{00000000-0005-0000-0000-000014B00000}"/>
    <cellStyle name="Normal 4 5 3 2 12" xfId="27680" xr:uid="{00000000-0005-0000-0000-000015B00000}"/>
    <cellStyle name="Normal 4 5 3 2 2" xfId="866" xr:uid="{00000000-0005-0000-0000-000016B00000}"/>
    <cellStyle name="Normal 4 5 3 2 2 10" xfId="27824" xr:uid="{00000000-0005-0000-0000-000017B00000}"/>
    <cellStyle name="Normal 4 5 3 2 2 2" xfId="1134" xr:uid="{00000000-0005-0000-0000-000018B00000}"/>
    <cellStyle name="Normal 4 5 3 2 2 2 2" xfId="1805" xr:uid="{00000000-0005-0000-0000-000019B00000}"/>
    <cellStyle name="Normal 4 5 3 2 2 2 2 2" xfId="2923" xr:uid="{00000000-0005-0000-0000-00001AB00000}"/>
    <cellStyle name="Normal 4 5 3 2 2 2 2 2 2" xfId="5160" xr:uid="{00000000-0005-0000-0000-00001BB00000}"/>
    <cellStyle name="Normal 4 5 3 2 2 2 2 2 2 2" xfId="14117" xr:uid="{00000000-0005-0000-0000-00001CB00000}"/>
    <cellStyle name="Normal 4 5 3 2 2 2 2 2 2 2 2" xfId="27551" xr:uid="{00000000-0005-0000-0000-00001DB00000}"/>
    <cellStyle name="Normal 4 5 3 2 2 2 2 2 2 2 2 2" xfId="54463" xr:uid="{00000000-0005-0000-0000-00001EB00000}"/>
    <cellStyle name="Normal 4 5 3 2 2 2 2 2 2 2 3" xfId="41029" xr:uid="{00000000-0005-0000-0000-00001FB00000}"/>
    <cellStyle name="Normal 4 5 3 2 2 2 2 2 2 3" xfId="9639" xr:uid="{00000000-0005-0000-0000-000020B00000}"/>
    <cellStyle name="Normal 4 5 3 2 2 2 2 2 2 3 2" xfId="23073" xr:uid="{00000000-0005-0000-0000-000021B00000}"/>
    <cellStyle name="Normal 4 5 3 2 2 2 2 2 2 3 2 2" xfId="49985" xr:uid="{00000000-0005-0000-0000-000022B00000}"/>
    <cellStyle name="Normal 4 5 3 2 2 2 2 2 2 3 3" xfId="36551" xr:uid="{00000000-0005-0000-0000-000023B00000}"/>
    <cellStyle name="Normal 4 5 3 2 2 2 2 2 2 4" xfId="18594" xr:uid="{00000000-0005-0000-0000-000024B00000}"/>
    <cellStyle name="Normal 4 5 3 2 2 2 2 2 2 4 2" xfId="45506" xr:uid="{00000000-0005-0000-0000-000025B00000}"/>
    <cellStyle name="Normal 4 5 3 2 2 2 2 2 2 5" xfId="32072" xr:uid="{00000000-0005-0000-0000-000026B00000}"/>
    <cellStyle name="Normal 4 5 3 2 2 2 2 2 3" xfId="11880" xr:uid="{00000000-0005-0000-0000-000027B00000}"/>
    <cellStyle name="Normal 4 5 3 2 2 2 2 2 3 2" xfId="25314" xr:uid="{00000000-0005-0000-0000-000028B00000}"/>
    <cellStyle name="Normal 4 5 3 2 2 2 2 2 3 2 2" xfId="52226" xr:uid="{00000000-0005-0000-0000-000029B00000}"/>
    <cellStyle name="Normal 4 5 3 2 2 2 2 2 3 3" xfId="38792" xr:uid="{00000000-0005-0000-0000-00002AB00000}"/>
    <cellStyle name="Normal 4 5 3 2 2 2 2 2 4" xfId="7402" xr:uid="{00000000-0005-0000-0000-00002BB00000}"/>
    <cellStyle name="Normal 4 5 3 2 2 2 2 2 4 2" xfId="20836" xr:uid="{00000000-0005-0000-0000-00002CB00000}"/>
    <cellStyle name="Normal 4 5 3 2 2 2 2 2 4 2 2" xfId="47748" xr:uid="{00000000-0005-0000-0000-00002DB00000}"/>
    <cellStyle name="Normal 4 5 3 2 2 2 2 2 4 3" xfId="34314" xr:uid="{00000000-0005-0000-0000-00002EB00000}"/>
    <cellStyle name="Normal 4 5 3 2 2 2 2 2 5" xfId="16357" xr:uid="{00000000-0005-0000-0000-00002FB00000}"/>
    <cellStyle name="Normal 4 5 3 2 2 2 2 2 5 2" xfId="43269" xr:uid="{00000000-0005-0000-0000-000030B00000}"/>
    <cellStyle name="Normal 4 5 3 2 2 2 2 2 6" xfId="29835" xr:uid="{00000000-0005-0000-0000-000031B00000}"/>
    <cellStyle name="Normal 4 5 3 2 2 2 2 3" xfId="4042" xr:uid="{00000000-0005-0000-0000-000032B00000}"/>
    <cellStyle name="Normal 4 5 3 2 2 2 2 3 2" xfId="12999" xr:uid="{00000000-0005-0000-0000-000033B00000}"/>
    <cellStyle name="Normal 4 5 3 2 2 2 2 3 2 2" xfId="26433" xr:uid="{00000000-0005-0000-0000-000034B00000}"/>
    <cellStyle name="Normal 4 5 3 2 2 2 2 3 2 2 2" xfId="53345" xr:uid="{00000000-0005-0000-0000-000035B00000}"/>
    <cellStyle name="Normal 4 5 3 2 2 2 2 3 2 3" xfId="39911" xr:uid="{00000000-0005-0000-0000-000036B00000}"/>
    <cellStyle name="Normal 4 5 3 2 2 2 2 3 3" xfId="8521" xr:uid="{00000000-0005-0000-0000-000037B00000}"/>
    <cellStyle name="Normal 4 5 3 2 2 2 2 3 3 2" xfId="21955" xr:uid="{00000000-0005-0000-0000-000038B00000}"/>
    <cellStyle name="Normal 4 5 3 2 2 2 2 3 3 2 2" xfId="48867" xr:uid="{00000000-0005-0000-0000-000039B00000}"/>
    <cellStyle name="Normal 4 5 3 2 2 2 2 3 3 3" xfId="35433" xr:uid="{00000000-0005-0000-0000-00003AB00000}"/>
    <cellStyle name="Normal 4 5 3 2 2 2 2 3 4" xfId="17476" xr:uid="{00000000-0005-0000-0000-00003BB00000}"/>
    <cellStyle name="Normal 4 5 3 2 2 2 2 3 4 2" xfId="44388" xr:uid="{00000000-0005-0000-0000-00003CB00000}"/>
    <cellStyle name="Normal 4 5 3 2 2 2 2 3 5" xfId="30954" xr:uid="{00000000-0005-0000-0000-00003DB00000}"/>
    <cellStyle name="Normal 4 5 3 2 2 2 2 4" xfId="10762" xr:uid="{00000000-0005-0000-0000-00003EB00000}"/>
    <cellStyle name="Normal 4 5 3 2 2 2 2 4 2" xfId="24196" xr:uid="{00000000-0005-0000-0000-00003FB00000}"/>
    <cellStyle name="Normal 4 5 3 2 2 2 2 4 2 2" xfId="51108" xr:uid="{00000000-0005-0000-0000-000040B00000}"/>
    <cellStyle name="Normal 4 5 3 2 2 2 2 4 3" xfId="37674" xr:uid="{00000000-0005-0000-0000-000041B00000}"/>
    <cellStyle name="Normal 4 5 3 2 2 2 2 5" xfId="6284" xr:uid="{00000000-0005-0000-0000-000042B00000}"/>
    <cellStyle name="Normal 4 5 3 2 2 2 2 5 2" xfId="19718" xr:uid="{00000000-0005-0000-0000-000043B00000}"/>
    <cellStyle name="Normal 4 5 3 2 2 2 2 5 2 2" xfId="46630" xr:uid="{00000000-0005-0000-0000-000044B00000}"/>
    <cellStyle name="Normal 4 5 3 2 2 2 2 5 3" xfId="33196" xr:uid="{00000000-0005-0000-0000-000045B00000}"/>
    <cellStyle name="Normal 4 5 3 2 2 2 2 6" xfId="15239" xr:uid="{00000000-0005-0000-0000-000046B00000}"/>
    <cellStyle name="Normal 4 5 3 2 2 2 2 6 2" xfId="42151" xr:uid="{00000000-0005-0000-0000-000047B00000}"/>
    <cellStyle name="Normal 4 5 3 2 2 2 2 7" xfId="28717" xr:uid="{00000000-0005-0000-0000-000048B00000}"/>
    <cellStyle name="Normal 4 5 3 2 2 2 3" xfId="2253" xr:uid="{00000000-0005-0000-0000-000049B00000}"/>
    <cellStyle name="Normal 4 5 3 2 2 2 3 2" xfId="4490" xr:uid="{00000000-0005-0000-0000-00004AB00000}"/>
    <cellStyle name="Normal 4 5 3 2 2 2 3 2 2" xfId="13447" xr:uid="{00000000-0005-0000-0000-00004BB00000}"/>
    <cellStyle name="Normal 4 5 3 2 2 2 3 2 2 2" xfId="26881" xr:uid="{00000000-0005-0000-0000-00004CB00000}"/>
    <cellStyle name="Normal 4 5 3 2 2 2 3 2 2 2 2" xfId="53793" xr:uid="{00000000-0005-0000-0000-00004DB00000}"/>
    <cellStyle name="Normal 4 5 3 2 2 2 3 2 2 3" xfId="40359" xr:uid="{00000000-0005-0000-0000-00004EB00000}"/>
    <cellStyle name="Normal 4 5 3 2 2 2 3 2 3" xfId="8969" xr:uid="{00000000-0005-0000-0000-00004FB00000}"/>
    <cellStyle name="Normal 4 5 3 2 2 2 3 2 3 2" xfId="22403" xr:uid="{00000000-0005-0000-0000-000050B00000}"/>
    <cellStyle name="Normal 4 5 3 2 2 2 3 2 3 2 2" xfId="49315" xr:uid="{00000000-0005-0000-0000-000051B00000}"/>
    <cellStyle name="Normal 4 5 3 2 2 2 3 2 3 3" xfId="35881" xr:uid="{00000000-0005-0000-0000-000052B00000}"/>
    <cellStyle name="Normal 4 5 3 2 2 2 3 2 4" xfId="17924" xr:uid="{00000000-0005-0000-0000-000053B00000}"/>
    <cellStyle name="Normal 4 5 3 2 2 2 3 2 4 2" xfId="44836" xr:uid="{00000000-0005-0000-0000-000054B00000}"/>
    <cellStyle name="Normal 4 5 3 2 2 2 3 2 5" xfId="31402" xr:uid="{00000000-0005-0000-0000-000055B00000}"/>
    <cellStyle name="Normal 4 5 3 2 2 2 3 3" xfId="11210" xr:uid="{00000000-0005-0000-0000-000056B00000}"/>
    <cellStyle name="Normal 4 5 3 2 2 2 3 3 2" xfId="24644" xr:uid="{00000000-0005-0000-0000-000057B00000}"/>
    <cellStyle name="Normal 4 5 3 2 2 2 3 3 2 2" xfId="51556" xr:uid="{00000000-0005-0000-0000-000058B00000}"/>
    <cellStyle name="Normal 4 5 3 2 2 2 3 3 3" xfId="38122" xr:uid="{00000000-0005-0000-0000-000059B00000}"/>
    <cellStyle name="Normal 4 5 3 2 2 2 3 4" xfId="6732" xr:uid="{00000000-0005-0000-0000-00005AB00000}"/>
    <cellStyle name="Normal 4 5 3 2 2 2 3 4 2" xfId="20166" xr:uid="{00000000-0005-0000-0000-00005BB00000}"/>
    <cellStyle name="Normal 4 5 3 2 2 2 3 4 2 2" xfId="47078" xr:uid="{00000000-0005-0000-0000-00005CB00000}"/>
    <cellStyle name="Normal 4 5 3 2 2 2 3 4 3" xfId="33644" xr:uid="{00000000-0005-0000-0000-00005DB00000}"/>
    <cellStyle name="Normal 4 5 3 2 2 2 3 5" xfId="15687" xr:uid="{00000000-0005-0000-0000-00005EB00000}"/>
    <cellStyle name="Normal 4 5 3 2 2 2 3 5 2" xfId="42599" xr:uid="{00000000-0005-0000-0000-00005FB00000}"/>
    <cellStyle name="Normal 4 5 3 2 2 2 3 6" xfId="29165" xr:uid="{00000000-0005-0000-0000-000060B00000}"/>
    <cellStyle name="Normal 4 5 3 2 2 2 4" xfId="3372" xr:uid="{00000000-0005-0000-0000-000061B00000}"/>
    <cellStyle name="Normal 4 5 3 2 2 2 4 2" xfId="12329" xr:uid="{00000000-0005-0000-0000-000062B00000}"/>
    <cellStyle name="Normal 4 5 3 2 2 2 4 2 2" xfId="25763" xr:uid="{00000000-0005-0000-0000-000063B00000}"/>
    <cellStyle name="Normal 4 5 3 2 2 2 4 2 2 2" xfId="52675" xr:uid="{00000000-0005-0000-0000-000064B00000}"/>
    <cellStyle name="Normal 4 5 3 2 2 2 4 2 3" xfId="39241" xr:uid="{00000000-0005-0000-0000-000065B00000}"/>
    <cellStyle name="Normal 4 5 3 2 2 2 4 3" xfId="7851" xr:uid="{00000000-0005-0000-0000-000066B00000}"/>
    <cellStyle name="Normal 4 5 3 2 2 2 4 3 2" xfId="21285" xr:uid="{00000000-0005-0000-0000-000067B00000}"/>
    <cellStyle name="Normal 4 5 3 2 2 2 4 3 2 2" xfId="48197" xr:uid="{00000000-0005-0000-0000-000068B00000}"/>
    <cellStyle name="Normal 4 5 3 2 2 2 4 3 3" xfId="34763" xr:uid="{00000000-0005-0000-0000-000069B00000}"/>
    <cellStyle name="Normal 4 5 3 2 2 2 4 4" xfId="16806" xr:uid="{00000000-0005-0000-0000-00006AB00000}"/>
    <cellStyle name="Normal 4 5 3 2 2 2 4 4 2" xfId="43718" xr:uid="{00000000-0005-0000-0000-00006BB00000}"/>
    <cellStyle name="Normal 4 5 3 2 2 2 4 5" xfId="30284" xr:uid="{00000000-0005-0000-0000-00006CB00000}"/>
    <cellStyle name="Normal 4 5 3 2 2 2 5" xfId="10092" xr:uid="{00000000-0005-0000-0000-00006DB00000}"/>
    <cellStyle name="Normal 4 5 3 2 2 2 5 2" xfId="23526" xr:uid="{00000000-0005-0000-0000-00006EB00000}"/>
    <cellStyle name="Normal 4 5 3 2 2 2 5 2 2" xfId="50438" xr:uid="{00000000-0005-0000-0000-00006FB00000}"/>
    <cellStyle name="Normal 4 5 3 2 2 2 5 3" xfId="37004" xr:uid="{00000000-0005-0000-0000-000070B00000}"/>
    <cellStyle name="Normal 4 5 3 2 2 2 6" xfId="5614" xr:uid="{00000000-0005-0000-0000-000071B00000}"/>
    <cellStyle name="Normal 4 5 3 2 2 2 6 2" xfId="19048" xr:uid="{00000000-0005-0000-0000-000072B00000}"/>
    <cellStyle name="Normal 4 5 3 2 2 2 6 2 2" xfId="45960" xr:uid="{00000000-0005-0000-0000-000073B00000}"/>
    <cellStyle name="Normal 4 5 3 2 2 2 6 3" xfId="32526" xr:uid="{00000000-0005-0000-0000-000074B00000}"/>
    <cellStyle name="Normal 4 5 3 2 2 2 7" xfId="14569" xr:uid="{00000000-0005-0000-0000-000075B00000}"/>
    <cellStyle name="Normal 4 5 3 2 2 2 7 2" xfId="41481" xr:uid="{00000000-0005-0000-0000-000076B00000}"/>
    <cellStyle name="Normal 4 5 3 2 2 2 8" xfId="28047" xr:uid="{00000000-0005-0000-0000-000077B00000}"/>
    <cellStyle name="Normal 4 5 3 2 2 3" xfId="1359" xr:uid="{00000000-0005-0000-0000-000078B00000}"/>
    <cellStyle name="Normal 4 5 3 2 2 3 2" xfId="2477" xr:uid="{00000000-0005-0000-0000-000079B00000}"/>
    <cellStyle name="Normal 4 5 3 2 2 3 2 2" xfId="4714" xr:uid="{00000000-0005-0000-0000-00007AB00000}"/>
    <cellStyle name="Normal 4 5 3 2 2 3 2 2 2" xfId="13671" xr:uid="{00000000-0005-0000-0000-00007BB00000}"/>
    <cellStyle name="Normal 4 5 3 2 2 3 2 2 2 2" xfId="27105" xr:uid="{00000000-0005-0000-0000-00007CB00000}"/>
    <cellStyle name="Normal 4 5 3 2 2 3 2 2 2 2 2" xfId="54017" xr:uid="{00000000-0005-0000-0000-00007DB00000}"/>
    <cellStyle name="Normal 4 5 3 2 2 3 2 2 2 3" xfId="40583" xr:uid="{00000000-0005-0000-0000-00007EB00000}"/>
    <cellStyle name="Normal 4 5 3 2 2 3 2 2 3" xfId="9193" xr:uid="{00000000-0005-0000-0000-00007FB00000}"/>
    <cellStyle name="Normal 4 5 3 2 2 3 2 2 3 2" xfId="22627" xr:uid="{00000000-0005-0000-0000-000080B00000}"/>
    <cellStyle name="Normal 4 5 3 2 2 3 2 2 3 2 2" xfId="49539" xr:uid="{00000000-0005-0000-0000-000081B00000}"/>
    <cellStyle name="Normal 4 5 3 2 2 3 2 2 3 3" xfId="36105" xr:uid="{00000000-0005-0000-0000-000082B00000}"/>
    <cellStyle name="Normal 4 5 3 2 2 3 2 2 4" xfId="18148" xr:uid="{00000000-0005-0000-0000-000083B00000}"/>
    <cellStyle name="Normal 4 5 3 2 2 3 2 2 4 2" xfId="45060" xr:uid="{00000000-0005-0000-0000-000084B00000}"/>
    <cellStyle name="Normal 4 5 3 2 2 3 2 2 5" xfId="31626" xr:uid="{00000000-0005-0000-0000-000085B00000}"/>
    <cellStyle name="Normal 4 5 3 2 2 3 2 3" xfId="11434" xr:uid="{00000000-0005-0000-0000-000086B00000}"/>
    <cellStyle name="Normal 4 5 3 2 2 3 2 3 2" xfId="24868" xr:uid="{00000000-0005-0000-0000-000087B00000}"/>
    <cellStyle name="Normal 4 5 3 2 2 3 2 3 2 2" xfId="51780" xr:uid="{00000000-0005-0000-0000-000088B00000}"/>
    <cellStyle name="Normal 4 5 3 2 2 3 2 3 3" xfId="38346" xr:uid="{00000000-0005-0000-0000-000089B00000}"/>
    <cellStyle name="Normal 4 5 3 2 2 3 2 4" xfId="6956" xr:uid="{00000000-0005-0000-0000-00008AB00000}"/>
    <cellStyle name="Normal 4 5 3 2 2 3 2 4 2" xfId="20390" xr:uid="{00000000-0005-0000-0000-00008BB00000}"/>
    <cellStyle name="Normal 4 5 3 2 2 3 2 4 2 2" xfId="47302" xr:uid="{00000000-0005-0000-0000-00008CB00000}"/>
    <cellStyle name="Normal 4 5 3 2 2 3 2 4 3" xfId="33868" xr:uid="{00000000-0005-0000-0000-00008DB00000}"/>
    <cellStyle name="Normal 4 5 3 2 2 3 2 5" xfId="15911" xr:uid="{00000000-0005-0000-0000-00008EB00000}"/>
    <cellStyle name="Normal 4 5 3 2 2 3 2 5 2" xfId="42823" xr:uid="{00000000-0005-0000-0000-00008FB00000}"/>
    <cellStyle name="Normal 4 5 3 2 2 3 2 6" xfId="29389" xr:uid="{00000000-0005-0000-0000-000090B00000}"/>
    <cellStyle name="Normal 4 5 3 2 2 3 3" xfId="3596" xr:uid="{00000000-0005-0000-0000-000091B00000}"/>
    <cellStyle name="Normal 4 5 3 2 2 3 3 2" xfId="12553" xr:uid="{00000000-0005-0000-0000-000092B00000}"/>
    <cellStyle name="Normal 4 5 3 2 2 3 3 2 2" xfId="25987" xr:uid="{00000000-0005-0000-0000-000093B00000}"/>
    <cellStyle name="Normal 4 5 3 2 2 3 3 2 2 2" xfId="52899" xr:uid="{00000000-0005-0000-0000-000094B00000}"/>
    <cellStyle name="Normal 4 5 3 2 2 3 3 2 3" xfId="39465" xr:uid="{00000000-0005-0000-0000-000095B00000}"/>
    <cellStyle name="Normal 4 5 3 2 2 3 3 3" xfId="8075" xr:uid="{00000000-0005-0000-0000-000096B00000}"/>
    <cellStyle name="Normal 4 5 3 2 2 3 3 3 2" xfId="21509" xr:uid="{00000000-0005-0000-0000-000097B00000}"/>
    <cellStyle name="Normal 4 5 3 2 2 3 3 3 2 2" xfId="48421" xr:uid="{00000000-0005-0000-0000-000098B00000}"/>
    <cellStyle name="Normal 4 5 3 2 2 3 3 3 3" xfId="34987" xr:uid="{00000000-0005-0000-0000-000099B00000}"/>
    <cellStyle name="Normal 4 5 3 2 2 3 3 4" xfId="17030" xr:uid="{00000000-0005-0000-0000-00009AB00000}"/>
    <cellStyle name="Normal 4 5 3 2 2 3 3 4 2" xfId="43942" xr:uid="{00000000-0005-0000-0000-00009BB00000}"/>
    <cellStyle name="Normal 4 5 3 2 2 3 3 5" xfId="30508" xr:uid="{00000000-0005-0000-0000-00009CB00000}"/>
    <cellStyle name="Normal 4 5 3 2 2 3 4" xfId="10316" xr:uid="{00000000-0005-0000-0000-00009DB00000}"/>
    <cellStyle name="Normal 4 5 3 2 2 3 4 2" xfId="23750" xr:uid="{00000000-0005-0000-0000-00009EB00000}"/>
    <cellStyle name="Normal 4 5 3 2 2 3 4 2 2" xfId="50662" xr:uid="{00000000-0005-0000-0000-00009FB00000}"/>
    <cellStyle name="Normal 4 5 3 2 2 3 4 3" xfId="37228" xr:uid="{00000000-0005-0000-0000-0000A0B00000}"/>
    <cellStyle name="Normal 4 5 3 2 2 3 5" xfId="5838" xr:uid="{00000000-0005-0000-0000-0000A1B00000}"/>
    <cellStyle name="Normal 4 5 3 2 2 3 5 2" xfId="19272" xr:uid="{00000000-0005-0000-0000-0000A2B00000}"/>
    <cellStyle name="Normal 4 5 3 2 2 3 5 2 2" xfId="46184" xr:uid="{00000000-0005-0000-0000-0000A3B00000}"/>
    <cellStyle name="Normal 4 5 3 2 2 3 5 3" xfId="32750" xr:uid="{00000000-0005-0000-0000-0000A4B00000}"/>
    <cellStyle name="Normal 4 5 3 2 2 3 6" xfId="14793" xr:uid="{00000000-0005-0000-0000-0000A5B00000}"/>
    <cellStyle name="Normal 4 5 3 2 2 3 6 2" xfId="41705" xr:uid="{00000000-0005-0000-0000-0000A6B00000}"/>
    <cellStyle name="Normal 4 5 3 2 2 3 7" xfId="28271" xr:uid="{00000000-0005-0000-0000-0000A7B00000}"/>
    <cellStyle name="Normal 4 5 3 2 2 4" xfId="1582" xr:uid="{00000000-0005-0000-0000-0000A8B00000}"/>
    <cellStyle name="Normal 4 5 3 2 2 4 2" xfId="2700" xr:uid="{00000000-0005-0000-0000-0000A9B00000}"/>
    <cellStyle name="Normal 4 5 3 2 2 4 2 2" xfId="4937" xr:uid="{00000000-0005-0000-0000-0000AAB00000}"/>
    <cellStyle name="Normal 4 5 3 2 2 4 2 2 2" xfId="13894" xr:uid="{00000000-0005-0000-0000-0000ABB00000}"/>
    <cellStyle name="Normal 4 5 3 2 2 4 2 2 2 2" xfId="27328" xr:uid="{00000000-0005-0000-0000-0000ACB00000}"/>
    <cellStyle name="Normal 4 5 3 2 2 4 2 2 2 2 2" xfId="54240" xr:uid="{00000000-0005-0000-0000-0000ADB00000}"/>
    <cellStyle name="Normal 4 5 3 2 2 4 2 2 2 3" xfId="40806" xr:uid="{00000000-0005-0000-0000-0000AEB00000}"/>
    <cellStyle name="Normal 4 5 3 2 2 4 2 2 3" xfId="9416" xr:uid="{00000000-0005-0000-0000-0000AFB00000}"/>
    <cellStyle name="Normal 4 5 3 2 2 4 2 2 3 2" xfId="22850" xr:uid="{00000000-0005-0000-0000-0000B0B00000}"/>
    <cellStyle name="Normal 4 5 3 2 2 4 2 2 3 2 2" xfId="49762" xr:uid="{00000000-0005-0000-0000-0000B1B00000}"/>
    <cellStyle name="Normal 4 5 3 2 2 4 2 2 3 3" xfId="36328" xr:uid="{00000000-0005-0000-0000-0000B2B00000}"/>
    <cellStyle name="Normal 4 5 3 2 2 4 2 2 4" xfId="18371" xr:uid="{00000000-0005-0000-0000-0000B3B00000}"/>
    <cellStyle name="Normal 4 5 3 2 2 4 2 2 4 2" xfId="45283" xr:uid="{00000000-0005-0000-0000-0000B4B00000}"/>
    <cellStyle name="Normal 4 5 3 2 2 4 2 2 5" xfId="31849" xr:uid="{00000000-0005-0000-0000-0000B5B00000}"/>
    <cellStyle name="Normal 4 5 3 2 2 4 2 3" xfId="11657" xr:uid="{00000000-0005-0000-0000-0000B6B00000}"/>
    <cellStyle name="Normal 4 5 3 2 2 4 2 3 2" xfId="25091" xr:uid="{00000000-0005-0000-0000-0000B7B00000}"/>
    <cellStyle name="Normal 4 5 3 2 2 4 2 3 2 2" xfId="52003" xr:uid="{00000000-0005-0000-0000-0000B8B00000}"/>
    <cellStyle name="Normal 4 5 3 2 2 4 2 3 3" xfId="38569" xr:uid="{00000000-0005-0000-0000-0000B9B00000}"/>
    <cellStyle name="Normal 4 5 3 2 2 4 2 4" xfId="7179" xr:uid="{00000000-0005-0000-0000-0000BAB00000}"/>
    <cellStyle name="Normal 4 5 3 2 2 4 2 4 2" xfId="20613" xr:uid="{00000000-0005-0000-0000-0000BBB00000}"/>
    <cellStyle name="Normal 4 5 3 2 2 4 2 4 2 2" xfId="47525" xr:uid="{00000000-0005-0000-0000-0000BCB00000}"/>
    <cellStyle name="Normal 4 5 3 2 2 4 2 4 3" xfId="34091" xr:uid="{00000000-0005-0000-0000-0000BDB00000}"/>
    <cellStyle name="Normal 4 5 3 2 2 4 2 5" xfId="16134" xr:uid="{00000000-0005-0000-0000-0000BEB00000}"/>
    <cellStyle name="Normal 4 5 3 2 2 4 2 5 2" xfId="43046" xr:uid="{00000000-0005-0000-0000-0000BFB00000}"/>
    <cellStyle name="Normal 4 5 3 2 2 4 2 6" xfId="29612" xr:uid="{00000000-0005-0000-0000-0000C0B00000}"/>
    <cellStyle name="Normal 4 5 3 2 2 4 3" xfId="3819" xr:uid="{00000000-0005-0000-0000-0000C1B00000}"/>
    <cellStyle name="Normal 4 5 3 2 2 4 3 2" xfId="12776" xr:uid="{00000000-0005-0000-0000-0000C2B00000}"/>
    <cellStyle name="Normal 4 5 3 2 2 4 3 2 2" xfId="26210" xr:uid="{00000000-0005-0000-0000-0000C3B00000}"/>
    <cellStyle name="Normal 4 5 3 2 2 4 3 2 2 2" xfId="53122" xr:uid="{00000000-0005-0000-0000-0000C4B00000}"/>
    <cellStyle name="Normal 4 5 3 2 2 4 3 2 3" xfId="39688" xr:uid="{00000000-0005-0000-0000-0000C5B00000}"/>
    <cellStyle name="Normal 4 5 3 2 2 4 3 3" xfId="8298" xr:uid="{00000000-0005-0000-0000-0000C6B00000}"/>
    <cellStyle name="Normal 4 5 3 2 2 4 3 3 2" xfId="21732" xr:uid="{00000000-0005-0000-0000-0000C7B00000}"/>
    <cellStyle name="Normal 4 5 3 2 2 4 3 3 2 2" xfId="48644" xr:uid="{00000000-0005-0000-0000-0000C8B00000}"/>
    <cellStyle name="Normal 4 5 3 2 2 4 3 3 3" xfId="35210" xr:uid="{00000000-0005-0000-0000-0000C9B00000}"/>
    <cellStyle name="Normal 4 5 3 2 2 4 3 4" xfId="17253" xr:uid="{00000000-0005-0000-0000-0000CAB00000}"/>
    <cellStyle name="Normal 4 5 3 2 2 4 3 4 2" xfId="44165" xr:uid="{00000000-0005-0000-0000-0000CBB00000}"/>
    <cellStyle name="Normal 4 5 3 2 2 4 3 5" xfId="30731" xr:uid="{00000000-0005-0000-0000-0000CCB00000}"/>
    <cellStyle name="Normal 4 5 3 2 2 4 4" xfId="10539" xr:uid="{00000000-0005-0000-0000-0000CDB00000}"/>
    <cellStyle name="Normal 4 5 3 2 2 4 4 2" xfId="23973" xr:uid="{00000000-0005-0000-0000-0000CEB00000}"/>
    <cellStyle name="Normal 4 5 3 2 2 4 4 2 2" xfId="50885" xr:uid="{00000000-0005-0000-0000-0000CFB00000}"/>
    <cellStyle name="Normal 4 5 3 2 2 4 4 3" xfId="37451" xr:uid="{00000000-0005-0000-0000-0000D0B00000}"/>
    <cellStyle name="Normal 4 5 3 2 2 4 5" xfId="6061" xr:uid="{00000000-0005-0000-0000-0000D1B00000}"/>
    <cellStyle name="Normal 4 5 3 2 2 4 5 2" xfId="19495" xr:uid="{00000000-0005-0000-0000-0000D2B00000}"/>
    <cellStyle name="Normal 4 5 3 2 2 4 5 2 2" xfId="46407" xr:uid="{00000000-0005-0000-0000-0000D3B00000}"/>
    <cellStyle name="Normal 4 5 3 2 2 4 5 3" xfId="32973" xr:uid="{00000000-0005-0000-0000-0000D4B00000}"/>
    <cellStyle name="Normal 4 5 3 2 2 4 6" xfId="15016" xr:uid="{00000000-0005-0000-0000-0000D5B00000}"/>
    <cellStyle name="Normal 4 5 3 2 2 4 6 2" xfId="41928" xr:uid="{00000000-0005-0000-0000-0000D6B00000}"/>
    <cellStyle name="Normal 4 5 3 2 2 4 7" xfId="28494" xr:uid="{00000000-0005-0000-0000-0000D7B00000}"/>
    <cellStyle name="Normal 4 5 3 2 2 5" xfId="2030" xr:uid="{00000000-0005-0000-0000-0000D8B00000}"/>
    <cellStyle name="Normal 4 5 3 2 2 5 2" xfId="4267" xr:uid="{00000000-0005-0000-0000-0000D9B00000}"/>
    <cellStyle name="Normal 4 5 3 2 2 5 2 2" xfId="13224" xr:uid="{00000000-0005-0000-0000-0000DAB00000}"/>
    <cellStyle name="Normal 4 5 3 2 2 5 2 2 2" xfId="26658" xr:uid="{00000000-0005-0000-0000-0000DBB00000}"/>
    <cellStyle name="Normal 4 5 3 2 2 5 2 2 2 2" xfId="53570" xr:uid="{00000000-0005-0000-0000-0000DCB00000}"/>
    <cellStyle name="Normal 4 5 3 2 2 5 2 2 3" xfId="40136" xr:uid="{00000000-0005-0000-0000-0000DDB00000}"/>
    <cellStyle name="Normal 4 5 3 2 2 5 2 3" xfId="8746" xr:uid="{00000000-0005-0000-0000-0000DEB00000}"/>
    <cellStyle name="Normal 4 5 3 2 2 5 2 3 2" xfId="22180" xr:uid="{00000000-0005-0000-0000-0000DFB00000}"/>
    <cellStyle name="Normal 4 5 3 2 2 5 2 3 2 2" xfId="49092" xr:uid="{00000000-0005-0000-0000-0000E0B00000}"/>
    <cellStyle name="Normal 4 5 3 2 2 5 2 3 3" xfId="35658" xr:uid="{00000000-0005-0000-0000-0000E1B00000}"/>
    <cellStyle name="Normal 4 5 3 2 2 5 2 4" xfId="17701" xr:uid="{00000000-0005-0000-0000-0000E2B00000}"/>
    <cellStyle name="Normal 4 5 3 2 2 5 2 4 2" xfId="44613" xr:uid="{00000000-0005-0000-0000-0000E3B00000}"/>
    <cellStyle name="Normal 4 5 3 2 2 5 2 5" xfId="31179" xr:uid="{00000000-0005-0000-0000-0000E4B00000}"/>
    <cellStyle name="Normal 4 5 3 2 2 5 3" xfId="10987" xr:uid="{00000000-0005-0000-0000-0000E5B00000}"/>
    <cellStyle name="Normal 4 5 3 2 2 5 3 2" xfId="24421" xr:uid="{00000000-0005-0000-0000-0000E6B00000}"/>
    <cellStyle name="Normal 4 5 3 2 2 5 3 2 2" xfId="51333" xr:uid="{00000000-0005-0000-0000-0000E7B00000}"/>
    <cellStyle name="Normal 4 5 3 2 2 5 3 3" xfId="37899" xr:uid="{00000000-0005-0000-0000-0000E8B00000}"/>
    <cellStyle name="Normal 4 5 3 2 2 5 4" xfId="6509" xr:uid="{00000000-0005-0000-0000-0000E9B00000}"/>
    <cellStyle name="Normal 4 5 3 2 2 5 4 2" xfId="19943" xr:uid="{00000000-0005-0000-0000-0000EAB00000}"/>
    <cellStyle name="Normal 4 5 3 2 2 5 4 2 2" xfId="46855" xr:uid="{00000000-0005-0000-0000-0000EBB00000}"/>
    <cellStyle name="Normal 4 5 3 2 2 5 4 3" xfId="33421" xr:uid="{00000000-0005-0000-0000-0000ECB00000}"/>
    <cellStyle name="Normal 4 5 3 2 2 5 5" xfId="15464" xr:uid="{00000000-0005-0000-0000-0000EDB00000}"/>
    <cellStyle name="Normal 4 5 3 2 2 5 5 2" xfId="42376" xr:uid="{00000000-0005-0000-0000-0000EEB00000}"/>
    <cellStyle name="Normal 4 5 3 2 2 5 6" xfId="28942" xr:uid="{00000000-0005-0000-0000-0000EFB00000}"/>
    <cellStyle name="Normal 4 5 3 2 2 6" xfId="3149" xr:uid="{00000000-0005-0000-0000-0000F0B00000}"/>
    <cellStyle name="Normal 4 5 3 2 2 6 2" xfId="12106" xr:uid="{00000000-0005-0000-0000-0000F1B00000}"/>
    <cellStyle name="Normal 4 5 3 2 2 6 2 2" xfId="25540" xr:uid="{00000000-0005-0000-0000-0000F2B00000}"/>
    <cellStyle name="Normal 4 5 3 2 2 6 2 2 2" xfId="52452" xr:uid="{00000000-0005-0000-0000-0000F3B00000}"/>
    <cellStyle name="Normal 4 5 3 2 2 6 2 3" xfId="39018" xr:uid="{00000000-0005-0000-0000-0000F4B00000}"/>
    <cellStyle name="Normal 4 5 3 2 2 6 3" xfId="7628" xr:uid="{00000000-0005-0000-0000-0000F5B00000}"/>
    <cellStyle name="Normal 4 5 3 2 2 6 3 2" xfId="21062" xr:uid="{00000000-0005-0000-0000-0000F6B00000}"/>
    <cellStyle name="Normal 4 5 3 2 2 6 3 2 2" xfId="47974" xr:uid="{00000000-0005-0000-0000-0000F7B00000}"/>
    <cellStyle name="Normal 4 5 3 2 2 6 3 3" xfId="34540" xr:uid="{00000000-0005-0000-0000-0000F8B00000}"/>
    <cellStyle name="Normal 4 5 3 2 2 6 4" xfId="16583" xr:uid="{00000000-0005-0000-0000-0000F9B00000}"/>
    <cellStyle name="Normal 4 5 3 2 2 6 4 2" xfId="43495" xr:uid="{00000000-0005-0000-0000-0000FAB00000}"/>
    <cellStyle name="Normal 4 5 3 2 2 6 5" xfId="30061" xr:uid="{00000000-0005-0000-0000-0000FBB00000}"/>
    <cellStyle name="Normal 4 5 3 2 2 7" xfId="9869" xr:uid="{00000000-0005-0000-0000-0000FCB00000}"/>
    <cellStyle name="Normal 4 5 3 2 2 7 2" xfId="23303" xr:uid="{00000000-0005-0000-0000-0000FDB00000}"/>
    <cellStyle name="Normal 4 5 3 2 2 7 2 2" xfId="50215" xr:uid="{00000000-0005-0000-0000-0000FEB00000}"/>
    <cellStyle name="Normal 4 5 3 2 2 7 3" xfId="36781" xr:uid="{00000000-0005-0000-0000-0000FFB00000}"/>
    <cellStyle name="Normal 4 5 3 2 2 8" xfId="5391" xr:uid="{00000000-0005-0000-0000-000000B10000}"/>
    <cellStyle name="Normal 4 5 3 2 2 8 2" xfId="18825" xr:uid="{00000000-0005-0000-0000-000001B10000}"/>
    <cellStyle name="Normal 4 5 3 2 2 8 2 2" xfId="45737" xr:uid="{00000000-0005-0000-0000-000002B10000}"/>
    <cellStyle name="Normal 4 5 3 2 2 8 3" xfId="32303" xr:uid="{00000000-0005-0000-0000-000003B10000}"/>
    <cellStyle name="Normal 4 5 3 2 2 9" xfId="14346" xr:uid="{00000000-0005-0000-0000-000004B10000}"/>
    <cellStyle name="Normal 4 5 3 2 2 9 2" xfId="41258" xr:uid="{00000000-0005-0000-0000-000005B10000}"/>
    <cellStyle name="Normal 4 5 3 2 3" xfId="794" xr:uid="{00000000-0005-0000-0000-000006B10000}"/>
    <cellStyle name="Normal 4 5 3 2 3 10" xfId="27752" xr:uid="{00000000-0005-0000-0000-000007B10000}"/>
    <cellStyle name="Normal 4 5 3 2 3 2" xfId="1062" xr:uid="{00000000-0005-0000-0000-000008B10000}"/>
    <cellStyle name="Normal 4 5 3 2 3 2 2" xfId="1733" xr:uid="{00000000-0005-0000-0000-000009B10000}"/>
    <cellStyle name="Normal 4 5 3 2 3 2 2 2" xfId="2851" xr:uid="{00000000-0005-0000-0000-00000AB10000}"/>
    <cellStyle name="Normal 4 5 3 2 3 2 2 2 2" xfId="5088" xr:uid="{00000000-0005-0000-0000-00000BB10000}"/>
    <cellStyle name="Normal 4 5 3 2 3 2 2 2 2 2" xfId="14045" xr:uid="{00000000-0005-0000-0000-00000CB10000}"/>
    <cellStyle name="Normal 4 5 3 2 3 2 2 2 2 2 2" xfId="27479" xr:uid="{00000000-0005-0000-0000-00000DB10000}"/>
    <cellStyle name="Normal 4 5 3 2 3 2 2 2 2 2 2 2" xfId="54391" xr:uid="{00000000-0005-0000-0000-00000EB10000}"/>
    <cellStyle name="Normal 4 5 3 2 3 2 2 2 2 2 3" xfId="40957" xr:uid="{00000000-0005-0000-0000-00000FB10000}"/>
    <cellStyle name="Normal 4 5 3 2 3 2 2 2 2 3" xfId="9567" xr:uid="{00000000-0005-0000-0000-000010B10000}"/>
    <cellStyle name="Normal 4 5 3 2 3 2 2 2 2 3 2" xfId="23001" xr:uid="{00000000-0005-0000-0000-000011B10000}"/>
    <cellStyle name="Normal 4 5 3 2 3 2 2 2 2 3 2 2" xfId="49913" xr:uid="{00000000-0005-0000-0000-000012B10000}"/>
    <cellStyle name="Normal 4 5 3 2 3 2 2 2 2 3 3" xfId="36479" xr:uid="{00000000-0005-0000-0000-000013B10000}"/>
    <cellStyle name="Normal 4 5 3 2 3 2 2 2 2 4" xfId="18522" xr:uid="{00000000-0005-0000-0000-000014B10000}"/>
    <cellStyle name="Normal 4 5 3 2 3 2 2 2 2 4 2" xfId="45434" xr:uid="{00000000-0005-0000-0000-000015B10000}"/>
    <cellStyle name="Normal 4 5 3 2 3 2 2 2 2 5" xfId="32000" xr:uid="{00000000-0005-0000-0000-000016B10000}"/>
    <cellStyle name="Normal 4 5 3 2 3 2 2 2 3" xfId="11808" xr:uid="{00000000-0005-0000-0000-000017B10000}"/>
    <cellStyle name="Normal 4 5 3 2 3 2 2 2 3 2" xfId="25242" xr:uid="{00000000-0005-0000-0000-000018B10000}"/>
    <cellStyle name="Normal 4 5 3 2 3 2 2 2 3 2 2" xfId="52154" xr:uid="{00000000-0005-0000-0000-000019B10000}"/>
    <cellStyle name="Normal 4 5 3 2 3 2 2 2 3 3" xfId="38720" xr:uid="{00000000-0005-0000-0000-00001AB10000}"/>
    <cellStyle name="Normal 4 5 3 2 3 2 2 2 4" xfId="7330" xr:uid="{00000000-0005-0000-0000-00001BB10000}"/>
    <cellStyle name="Normal 4 5 3 2 3 2 2 2 4 2" xfId="20764" xr:uid="{00000000-0005-0000-0000-00001CB10000}"/>
    <cellStyle name="Normal 4 5 3 2 3 2 2 2 4 2 2" xfId="47676" xr:uid="{00000000-0005-0000-0000-00001DB10000}"/>
    <cellStyle name="Normal 4 5 3 2 3 2 2 2 4 3" xfId="34242" xr:uid="{00000000-0005-0000-0000-00001EB10000}"/>
    <cellStyle name="Normal 4 5 3 2 3 2 2 2 5" xfId="16285" xr:uid="{00000000-0005-0000-0000-00001FB10000}"/>
    <cellStyle name="Normal 4 5 3 2 3 2 2 2 5 2" xfId="43197" xr:uid="{00000000-0005-0000-0000-000020B10000}"/>
    <cellStyle name="Normal 4 5 3 2 3 2 2 2 6" xfId="29763" xr:uid="{00000000-0005-0000-0000-000021B10000}"/>
    <cellStyle name="Normal 4 5 3 2 3 2 2 3" xfId="3970" xr:uid="{00000000-0005-0000-0000-000022B10000}"/>
    <cellStyle name="Normal 4 5 3 2 3 2 2 3 2" xfId="12927" xr:uid="{00000000-0005-0000-0000-000023B10000}"/>
    <cellStyle name="Normal 4 5 3 2 3 2 2 3 2 2" xfId="26361" xr:uid="{00000000-0005-0000-0000-000024B10000}"/>
    <cellStyle name="Normal 4 5 3 2 3 2 2 3 2 2 2" xfId="53273" xr:uid="{00000000-0005-0000-0000-000025B10000}"/>
    <cellStyle name="Normal 4 5 3 2 3 2 2 3 2 3" xfId="39839" xr:uid="{00000000-0005-0000-0000-000026B10000}"/>
    <cellStyle name="Normal 4 5 3 2 3 2 2 3 3" xfId="8449" xr:uid="{00000000-0005-0000-0000-000027B10000}"/>
    <cellStyle name="Normal 4 5 3 2 3 2 2 3 3 2" xfId="21883" xr:uid="{00000000-0005-0000-0000-000028B10000}"/>
    <cellStyle name="Normal 4 5 3 2 3 2 2 3 3 2 2" xfId="48795" xr:uid="{00000000-0005-0000-0000-000029B10000}"/>
    <cellStyle name="Normal 4 5 3 2 3 2 2 3 3 3" xfId="35361" xr:uid="{00000000-0005-0000-0000-00002AB10000}"/>
    <cellStyle name="Normal 4 5 3 2 3 2 2 3 4" xfId="17404" xr:uid="{00000000-0005-0000-0000-00002BB10000}"/>
    <cellStyle name="Normal 4 5 3 2 3 2 2 3 4 2" xfId="44316" xr:uid="{00000000-0005-0000-0000-00002CB10000}"/>
    <cellStyle name="Normal 4 5 3 2 3 2 2 3 5" xfId="30882" xr:uid="{00000000-0005-0000-0000-00002DB10000}"/>
    <cellStyle name="Normal 4 5 3 2 3 2 2 4" xfId="10690" xr:uid="{00000000-0005-0000-0000-00002EB10000}"/>
    <cellStyle name="Normal 4 5 3 2 3 2 2 4 2" xfId="24124" xr:uid="{00000000-0005-0000-0000-00002FB10000}"/>
    <cellStyle name="Normal 4 5 3 2 3 2 2 4 2 2" xfId="51036" xr:uid="{00000000-0005-0000-0000-000030B10000}"/>
    <cellStyle name="Normal 4 5 3 2 3 2 2 4 3" xfId="37602" xr:uid="{00000000-0005-0000-0000-000031B10000}"/>
    <cellStyle name="Normal 4 5 3 2 3 2 2 5" xfId="6212" xr:uid="{00000000-0005-0000-0000-000032B10000}"/>
    <cellStyle name="Normal 4 5 3 2 3 2 2 5 2" xfId="19646" xr:uid="{00000000-0005-0000-0000-000033B10000}"/>
    <cellStyle name="Normal 4 5 3 2 3 2 2 5 2 2" xfId="46558" xr:uid="{00000000-0005-0000-0000-000034B10000}"/>
    <cellStyle name="Normal 4 5 3 2 3 2 2 5 3" xfId="33124" xr:uid="{00000000-0005-0000-0000-000035B10000}"/>
    <cellStyle name="Normal 4 5 3 2 3 2 2 6" xfId="15167" xr:uid="{00000000-0005-0000-0000-000036B10000}"/>
    <cellStyle name="Normal 4 5 3 2 3 2 2 6 2" xfId="42079" xr:uid="{00000000-0005-0000-0000-000037B10000}"/>
    <cellStyle name="Normal 4 5 3 2 3 2 2 7" xfId="28645" xr:uid="{00000000-0005-0000-0000-000038B10000}"/>
    <cellStyle name="Normal 4 5 3 2 3 2 3" xfId="2181" xr:uid="{00000000-0005-0000-0000-000039B10000}"/>
    <cellStyle name="Normal 4 5 3 2 3 2 3 2" xfId="4418" xr:uid="{00000000-0005-0000-0000-00003AB10000}"/>
    <cellStyle name="Normal 4 5 3 2 3 2 3 2 2" xfId="13375" xr:uid="{00000000-0005-0000-0000-00003BB10000}"/>
    <cellStyle name="Normal 4 5 3 2 3 2 3 2 2 2" xfId="26809" xr:uid="{00000000-0005-0000-0000-00003CB10000}"/>
    <cellStyle name="Normal 4 5 3 2 3 2 3 2 2 2 2" xfId="53721" xr:uid="{00000000-0005-0000-0000-00003DB10000}"/>
    <cellStyle name="Normal 4 5 3 2 3 2 3 2 2 3" xfId="40287" xr:uid="{00000000-0005-0000-0000-00003EB10000}"/>
    <cellStyle name="Normal 4 5 3 2 3 2 3 2 3" xfId="8897" xr:uid="{00000000-0005-0000-0000-00003FB10000}"/>
    <cellStyle name="Normal 4 5 3 2 3 2 3 2 3 2" xfId="22331" xr:uid="{00000000-0005-0000-0000-000040B10000}"/>
    <cellStyle name="Normal 4 5 3 2 3 2 3 2 3 2 2" xfId="49243" xr:uid="{00000000-0005-0000-0000-000041B10000}"/>
    <cellStyle name="Normal 4 5 3 2 3 2 3 2 3 3" xfId="35809" xr:uid="{00000000-0005-0000-0000-000042B10000}"/>
    <cellStyle name="Normal 4 5 3 2 3 2 3 2 4" xfId="17852" xr:uid="{00000000-0005-0000-0000-000043B10000}"/>
    <cellStyle name="Normal 4 5 3 2 3 2 3 2 4 2" xfId="44764" xr:uid="{00000000-0005-0000-0000-000044B10000}"/>
    <cellStyle name="Normal 4 5 3 2 3 2 3 2 5" xfId="31330" xr:uid="{00000000-0005-0000-0000-000045B10000}"/>
    <cellStyle name="Normal 4 5 3 2 3 2 3 3" xfId="11138" xr:uid="{00000000-0005-0000-0000-000046B10000}"/>
    <cellStyle name="Normal 4 5 3 2 3 2 3 3 2" xfId="24572" xr:uid="{00000000-0005-0000-0000-000047B10000}"/>
    <cellStyle name="Normal 4 5 3 2 3 2 3 3 2 2" xfId="51484" xr:uid="{00000000-0005-0000-0000-000048B10000}"/>
    <cellStyle name="Normal 4 5 3 2 3 2 3 3 3" xfId="38050" xr:uid="{00000000-0005-0000-0000-000049B10000}"/>
    <cellStyle name="Normal 4 5 3 2 3 2 3 4" xfId="6660" xr:uid="{00000000-0005-0000-0000-00004AB10000}"/>
    <cellStyle name="Normal 4 5 3 2 3 2 3 4 2" xfId="20094" xr:uid="{00000000-0005-0000-0000-00004BB10000}"/>
    <cellStyle name="Normal 4 5 3 2 3 2 3 4 2 2" xfId="47006" xr:uid="{00000000-0005-0000-0000-00004CB10000}"/>
    <cellStyle name="Normal 4 5 3 2 3 2 3 4 3" xfId="33572" xr:uid="{00000000-0005-0000-0000-00004DB10000}"/>
    <cellStyle name="Normal 4 5 3 2 3 2 3 5" xfId="15615" xr:uid="{00000000-0005-0000-0000-00004EB10000}"/>
    <cellStyle name="Normal 4 5 3 2 3 2 3 5 2" xfId="42527" xr:uid="{00000000-0005-0000-0000-00004FB10000}"/>
    <cellStyle name="Normal 4 5 3 2 3 2 3 6" xfId="29093" xr:uid="{00000000-0005-0000-0000-000050B10000}"/>
    <cellStyle name="Normal 4 5 3 2 3 2 4" xfId="3300" xr:uid="{00000000-0005-0000-0000-000051B10000}"/>
    <cellStyle name="Normal 4 5 3 2 3 2 4 2" xfId="12257" xr:uid="{00000000-0005-0000-0000-000052B10000}"/>
    <cellStyle name="Normal 4 5 3 2 3 2 4 2 2" xfId="25691" xr:uid="{00000000-0005-0000-0000-000053B10000}"/>
    <cellStyle name="Normal 4 5 3 2 3 2 4 2 2 2" xfId="52603" xr:uid="{00000000-0005-0000-0000-000054B10000}"/>
    <cellStyle name="Normal 4 5 3 2 3 2 4 2 3" xfId="39169" xr:uid="{00000000-0005-0000-0000-000055B10000}"/>
    <cellStyle name="Normal 4 5 3 2 3 2 4 3" xfId="7779" xr:uid="{00000000-0005-0000-0000-000056B10000}"/>
    <cellStyle name="Normal 4 5 3 2 3 2 4 3 2" xfId="21213" xr:uid="{00000000-0005-0000-0000-000057B10000}"/>
    <cellStyle name="Normal 4 5 3 2 3 2 4 3 2 2" xfId="48125" xr:uid="{00000000-0005-0000-0000-000058B10000}"/>
    <cellStyle name="Normal 4 5 3 2 3 2 4 3 3" xfId="34691" xr:uid="{00000000-0005-0000-0000-000059B10000}"/>
    <cellStyle name="Normal 4 5 3 2 3 2 4 4" xfId="16734" xr:uid="{00000000-0005-0000-0000-00005AB10000}"/>
    <cellStyle name="Normal 4 5 3 2 3 2 4 4 2" xfId="43646" xr:uid="{00000000-0005-0000-0000-00005BB10000}"/>
    <cellStyle name="Normal 4 5 3 2 3 2 4 5" xfId="30212" xr:uid="{00000000-0005-0000-0000-00005CB10000}"/>
    <cellStyle name="Normal 4 5 3 2 3 2 5" xfId="10020" xr:uid="{00000000-0005-0000-0000-00005DB10000}"/>
    <cellStyle name="Normal 4 5 3 2 3 2 5 2" xfId="23454" xr:uid="{00000000-0005-0000-0000-00005EB10000}"/>
    <cellStyle name="Normal 4 5 3 2 3 2 5 2 2" xfId="50366" xr:uid="{00000000-0005-0000-0000-00005FB10000}"/>
    <cellStyle name="Normal 4 5 3 2 3 2 5 3" xfId="36932" xr:uid="{00000000-0005-0000-0000-000060B10000}"/>
    <cellStyle name="Normal 4 5 3 2 3 2 6" xfId="5542" xr:uid="{00000000-0005-0000-0000-000061B10000}"/>
    <cellStyle name="Normal 4 5 3 2 3 2 6 2" xfId="18976" xr:uid="{00000000-0005-0000-0000-000062B10000}"/>
    <cellStyle name="Normal 4 5 3 2 3 2 6 2 2" xfId="45888" xr:uid="{00000000-0005-0000-0000-000063B10000}"/>
    <cellStyle name="Normal 4 5 3 2 3 2 6 3" xfId="32454" xr:uid="{00000000-0005-0000-0000-000064B10000}"/>
    <cellStyle name="Normal 4 5 3 2 3 2 7" xfId="14497" xr:uid="{00000000-0005-0000-0000-000065B10000}"/>
    <cellStyle name="Normal 4 5 3 2 3 2 7 2" xfId="41409" xr:uid="{00000000-0005-0000-0000-000066B10000}"/>
    <cellStyle name="Normal 4 5 3 2 3 2 8" xfId="27975" xr:uid="{00000000-0005-0000-0000-000067B10000}"/>
    <cellStyle name="Normal 4 5 3 2 3 3" xfId="1287" xr:uid="{00000000-0005-0000-0000-000068B10000}"/>
    <cellStyle name="Normal 4 5 3 2 3 3 2" xfId="2405" xr:uid="{00000000-0005-0000-0000-000069B10000}"/>
    <cellStyle name="Normal 4 5 3 2 3 3 2 2" xfId="4642" xr:uid="{00000000-0005-0000-0000-00006AB10000}"/>
    <cellStyle name="Normal 4 5 3 2 3 3 2 2 2" xfId="13599" xr:uid="{00000000-0005-0000-0000-00006BB10000}"/>
    <cellStyle name="Normal 4 5 3 2 3 3 2 2 2 2" xfId="27033" xr:uid="{00000000-0005-0000-0000-00006CB10000}"/>
    <cellStyle name="Normal 4 5 3 2 3 3 2 2 2 2 2" xfId="53945" xr:uid="{00000000-0005-0000-0000-00006DB10000}"/>
    <cellStyle name="Normal 4 5 3 2 3 3 2 2 2 3" xfId="40511" xr:uid="{00000000-0005-0000-0000-00006EB10000}"/>
    <cellStyle name="Normal 4 5 3 2 3 3 2 2 3" xfId="9121" xr:uid="{00000000-0005-0000-0000-00006FB10000}"/>
    <cellStyle name="Normal 4 5 3 2 3 3 2 2 3 2" xfId="22555" xr:uid="{00000000-0005-0000-0000-000070B10000}"/>
    <cellStyle name="Normal 4 5 3 2 3 3 2 2 3 2 2" xfId="49467" xr:uid="{00000000-0005-0000-0000-000071B10000}"/>
    <cellStyle name="Normal 4 5 3 2 3 3 2 2 3 3" xfId="36033" xr:uid="{00000000-0005-0000-0000-000072B10000}"/>
    <cellStyle name="Normal 4 5 3 2 3 3 2 2 4" xfId="18076" xr:uid="{00000000-0005-0000-0000-000073B10000}"/>
    <cellStyle name="Normal 4 5 3 2 3 3 2 2 4 2" xfId="44988" xr:uid="{00000000-0005-0000-0000-000074B10000}"/>
    <cellStyle name="Normal 4 5 3 2 3 3 2 2 5" xfId="31554" xr:uid="{00000000-0005-0000-0000-000075B10000}"/>
    <cellStyle name="Normal 4 5 3 2 3 3 2 3" xfId="11362" xr:uid="{00000000-0005-0000-0000-000076B10000}"/>
    <cellStyle name="Normal 4 5 3 2 3 3 2 3 2" xfId="24796" xr:uid="{00000000-0005-0000-0000-000077B10000}"/>
    <cellStyle name="Normal 4 5 3 2 3 3 2 3 2 2" xfId="51708" xr:uid="{00000000-0005-0000-0000-000078B10000}"/>
    <cellStyle name="Normal 4 5 3 2 3 3 2 3 3" xfId="38274" xr:uid="{00000000-0005-0000-0000-000079B10000}"/>
    <cellStyle name="Normal 4 5 3 2 3 3 2 4" xfId="6884" xr:uid="{00000000-0005-0000-0000-00007AB10000}"/>
    <cellStyle name="Normal 4 5 3 2 3 3 2 4 2" xfId="20318" xr:uid="{00000000-0005-0000-0000-00007BB10000}"/>
    <cellStyle name="Normal 4 5 3 2 3 3 2 4 2 2" xfId="47230" xr:uid="{00000000-0005-0000-0000-00007CB10000}"/>
    <cellStyle name="Normal 4 5 3 2 3 3 2 4 3" xfId="33796" xr:uid="{00000000-0005-0000-0000-00007DB10000}"/>
    <cellStyle name="Normal 4 5 3 2 3 3 2 5" xfId="15839" xr:uid="{00000000-0005-0000-0000-00007EB10000}"/>
    <cellStyle name="Normal 4 5 3 2 3 3 2 5 2" xfId="42751" xr:uid="{00000000-0005-0000-0000-00007FB10000}"/>
    <cellStyle name="Normal 4 5 3 2 3 3 2 6" xfId="29317" xr:uid="{00000000-0005-0000-0000-000080B10000}"/>
    <cellStyle name="Normal 4 5 3 2 3 3 3" xfId="3524" xr:uid="{00000000-0005-0000-0000-000081B10000}"/>
    <cellStyle name="Normal 4 5 3 2 3 3 3 2" xfId="12481" xr:uid="{00000000-0005-0000-0000-000082B10000}"/>
    <cellStyle name="Normal 4 5 3 2 3 3 3 2 2" xfId="25915" xr:uid="{00000000-0005-0000-0000-000083B10000}"/>
    <cellStyle name="Normal 4 5 3 2 3 3 3 2 2 2" xfId="52827" xr:uid="{00000000-0005-0000-0000-000084B10000}"/>
    <cellStyle name="Normal 4 5 3 2 3 3 3 2 3" xfId="39393" xr:uid="{00000000-0005-0000-0000-000085B10000}"/>
    <cellStyle name="Normal 4 5 3 2 3 3 3 3" xfId="8003" xr:uid="{00000000-0005-0000-0000-000086B10000}"/>
    <cellStyle name="Normal 4 5 3 2 3 3 3 3 2" xfId="21437" xr:uid="{00000000-0005-0000-0000-000087B10000}"/>
    <cellStyle name="Normal 4 5 3 2 3 3 3 3 2 2" xfId="48349" xr:uid="{00000000-0005-0000-0000-000088B10000}"/>
    <cellStyle name="Normal 4 5 3 2 3 3 3 3 3" xfId="34915" xr:uid="{00000000-0005-0000-0000-000089B10000}"/>
    <cellStyle name="Normal 4 5 3 2 3 3 3 4" xfId="16958" xr:uid="{00000000-0005-0000-0000-00008AB10000}"/>
    <cellStyle name="Normal 4 5 3 2 3 3 3 4 2" xfId="43870" xr:uid="{00000000-0005-0000-0000-00008BB10000}"/>
    <cellStyle name="Normal 4 5 3 2 3 3 3 5" xfId="30436" xr:uid="{00000000-0005-0000-0000-00008CB10000}"/>
    <cellStyle name="Normal 4 5 3 2 3 3 4" xfId="10244" xr:uid="{00000000-0005-0000-0000-00008DB10000}"/>
    <cellStyle name="Normal 4 5 3 2 3 3 4 2" xfId="23678" xr:uid="{00000000-0005-0000-0000-00008EB10000}"/>
    <cellStyle name="Normal 4 5 3 2 3 3 4 2 2" xfId="50590" xr:uid="{00000000-0005-0000-0000-00008FB10000}"/>
    <cellStyle name="Normal 4 5 3 2 3 3 4 3" xfId="37156" xr:uid="{00000000-0005-0000-0000-000090B10000}"/>
    <cellStyle name="Normal 4 5 3 2 3 3 5" xfId="5766" xr:uid="{00000000-0005-0000-0000-000091B10000}"/>
    <cellStyle name="Normal 4 5 3 2 3 3 5 2" xfId="19200" xr:uid="{00000000-0005-0000-0000-000092B10000}"/>
    <cellStyle name="Normal 4 5 3 2 3 3 5 2 2" xfId="46112" xr:uid="{00000000-0005-0000-0000-000093B10000}"/>
    <cellStyle name="Normal 4 5 3 2 3 3 5 3" xfId="32678" xr:uid="{00000000-0005-0000-0000-000094B10000}"/>
    <cellStyle name="Normal 4 5 3 2 3 3 6" xfId="14721" xr:uid="{00000000-0005-0000-0000-000095B10000}"/>
    <cellStyle name="Normal 4 5 3 2 3 3 6 2" xfId="41633" xr:uid="{00000000-0005-0000-0000-000096B10000}"/>
    <cellStyle name="Normal 4 5 3 2 3 3 7" xfId="28199" xr:uid="{00000000-0005-0000-0000-000097B10000}"/>
    <cellStyle name="Normal 4 5 3 2 3 4" xfId="1510" xr:uid="{00000000-0005-0000-0000-000098B10000}"/>
    <cellStyle name="Normal 4 5 3 2 3 4 2" xfId="2628" xr:uid="{00000000-0005-0000-0000-000099B10000}"/>
    <cellStyle name="Normal 4 5 3 2 3 4 2 2" xfId="4865" xr:uid="{00000000-0005-0000-0000-00009AB10000}"/>
    <cellStyle name="Normal 4 5 3 2 3 4 2 2 2" xfId="13822" xr:uid="{00000000-0005-0000-0000-00009BB10000}"/>
    <cellStyle name="Normal 4 5 3 2 3 4 2 2 2 2" xfId="27256" xr:uid="{00000000-0005-0000-0000-00009CB10000}"/>
    <cellStyle name="Normal 4 5 3 2 3 4 2 2 2 2 2" xfId="54168" xr:uid="{00000000-0005-0000-0000-00009DB10000}"/>
    <cellStyle name="Normal 4 5 3 2 3 4 2 2 2 3" xfId="40734" xr:uid="{00000000-0005-0000-0000-00009EB10000}"/>
    <cellStyle name="Normal 4 5 3 2 3 4 2 2 3" xfId="9344" xr:uid="{00000000-0005-0000-0000-00009FB10000}"/>
    <cellStyle name="Normal 4 5 3 2 3 4 2 2 3 2" xfId="22778" xr:uid="{00000000-0005-0000-0000-0000A0B10000}"/>
    <cellStyle name="Normal 4 5 3 2 3 4 2 2 3 2 2" xfId="49690" xr:uid="{00000000-0005-0000-0000-0000A1B10000}"/>
    <cellStyle name="Normal 4 5 3 2 3 4 2 2 3 3" xfId="36256" xr:uid="{00000000-0005-0000-0000-0000A2B10000}"/>
    <cellStyle name="Normal 4 5 3 2 3 4 2 2 4" xfId="18299" xr:uid="{00000000-0005-0000-0000-0000A3B10000}"/>
    <cellStyle name="Normal 4 5 3 2 3 4 2 2 4 2" xfId="45211" xr:uid="{00000000-0005-0000-0000-0000A4B10000}"/>
    <cellStyle name="Normal 4 5 3 2 3 4 2 2 5" xfId="31777" xr:uid="{00000000-0005-0000-0000-0000A5B10000}"/>
    <cellStyle name="Normal 4 5 3 2 3 4 2 3" xfId="11585" xr:uid="{00000000-0005-0000-0000-0000A6B10000}"/>
    <cellStyle name="Normal 4 5 3 2 3 4 2 3 2" xfId="25019" xr:uid="{00000000-0005-0000-0000-0000A7B10000}"/>
    <cellStyle name="Normal 4 5 3 2 3 4 2 3 2 2" xfId="51931" xr:uid="{00000000-0005-0000-0000-0000A8B10000}"/>
    <cellStyle name="Normal 4 5 3 2 3 4 2 3 3" xfId="38497" xr:uid="{00000000-0005-0000-0000-0000A9B10000}"/>
    <cellStyle name="Normal 4 5 3 2 3 4 2 4" xfId="7107" xr:uid="{00000000-0005-0000-0000-0000AAB10000}"/>
    <cellStyle name="Normal 4 5 3 2 3 4 2 4 2" xfId="20541" xr:uid="{00000000-0005-0000-0000-0000ABB10000}"/>
    <cellStyle name="Normal 4 5 3 2 3 4 2 4 2 2" xfId="47453" xr:uid="{00000000-0005-0000-0000-0000ACB10000}"/>
    <cellStyle name="Normal 4 5 3 2 3 4 2 4 3" xfId="34019" xr:uid="{00000000-0005-0000-0000-0000ADB10000}"/>
    <cellStyle name="Normal 4 5 3 2 3 4 2 5" xfId="16062" xr:uid="{00000000-0005-0000-0000-0000AEB10000}"/>
    <cellStyle name="Normal 4 5 3 2 3 4 2 5 2" xfId="42974" xr:uid="{00000000-0005-0000-0000-0000AFB10000}"/>
    <cellStyle name="Normal 4 5 3 2 3 4 2 6" xfId="29540" xr:uid="{00000000-0005-0000-0000-0000B0B10000}"/>
    <cellStyle name="Normal 4 5 3 2 3 4 3" xfId="3747" xr:uid="{00000000-0005-0000-0000-0000B1B10000}"/>
    <cellStyle name="Normal 4 5 3 2 3 4 3 2" xfId="12704" xr:uid="{00000000-0005-0000-0000-0000B2B10000}"/>
    <cellStyle name="Normal 4 5 3 2 3 4 3 2 2" xfId="26138" xr:uid="{00000000-0005-0000-0000-0000B3B10000}"/>
    <cellStyle name="Normal 4 5 3 2 3 4 3 2 2 2" xfId="53050" xr:uid="{00000000-0005-0000-0000-0000B4B10000}"/>
    <cellStyle name="Normal 4 5 3 2 3 4 3 2 3" xfId="39616" xr:uid="{00000000-0005-0000-0000-0000B5B10000}"/>
    <cellStyle name="Normal 4 5 3 2 3 4 3 3" xfId="8226" xr:uid="{00000000-0005-0000-0000-0000B6B10000}"/>
    <cellStyle name="Normal 4 5 3 2 3 4 3 3 2" xfId="21660" xr:uid="{00000000-0005-0000-0000-0000B7B10000}"/>
    <cellStyle name="Normal 4 5 3 2 3 4 3 3 2 2" xfId="48572" xr:uid="{00000000-0005-0000-0000-0000B8B10000}"/>
    <cellStyle name="Normal 4 5 3 2 3 4 3 3 3" xfId="35138" xr:uid="{00000000-0005-0000-0000-0000B9B10000}"/>
    <cellStyle name="Normal 4 5 3 2 3 4 3 4" xfId="17181" xr:uid="{00000000-0005-0000-0000-0000BAB10000}"/>
    <cellStyle name="Normal 4 5 3 2 3 4 3 4 2" xfId="44093" xr:uid="{00000000-0005-0000-0000-0000BBB10000}"/>
    <cellStyle name="Normal 4 5 3 2 3 4 3 5" xfId="30659" xr:uid="{00000000-0005-0000-0000-0000BCB10000}"/>
    <cellStyle name="Normal 4 5 3 2 3 4 4" xfId="10467" xr:uid="{00000000-0005-0000-0000-0000BDB10000}"/>
    <cellStyle name="Normal 4 5 3 2 3 4 4 2" xfId="23901" xr:uid="{00000000-0005-0000-0000-0000BEB10000}"/>
    <cellStyle name="Normal 4 5 3 2 3 4 4 2 2" xfId="50813" xr:uid="{00000000-0005-0000-0000-0000BFB10000}"/>
    <cellStyle name="Normal 4 5 3 2 3 4 4 3" xfId="37379" xr:uid="{00000000-0005-0000-0000-0000C0B10000}"/>
    <cellStyle name="Normal 4 5 3 2 3 4 5" xfId="5989" xr:uid="{00000000-0005-0000-0000-0000C1B10000}"/>
    <cellStyle name="Normal 4 5 3 2 3 4 5 2" xfId="19423" xr:uid="{00000000-0005-0000-0000-0000C2B10000}"/>
    <cellStyle name="Normal 4 5 3 2 3 4 5 2 2" xfId="46335" xr:uid="{00000000-0005-0000-0000-0000C3B10000}"/>
    <cellStyle name="Normal 4 5 3 2 3 4 5 3" xfId="32901" xr:uid="{00000000-0005-0000-0000-0000C4B10000}"/>
    <cellStyle name="Normal 4 5 3 2 3 4 6" xfId="14944" xr:uid="{00000000-0005-0000-0000-0000C5B10000}"/>
    <cellStyle name="Normal 4 5 3 2 3 4 6 2" xfId="41856" xr:uid="{00000000-0005-0000-0000-0000C6B10000}"/>
    <cellStyle name="Normal 4 5 3 2 3 4 7" xfId="28422" xr:uid="{00000000-0005-0000-0000-0000C7B10000}"/>
    <cellStyle name="Normal 4 5 3 2 3 5" xfId="1958" xr:uid="{00000000-0005-0000-0000-0000C8B10000}"/>
    <cellStyle name="Normal 4 5 3 2 3 5 2" xfId="4195" xr:uid="{00000000-0005-0000-0000-0000C9B10000}"/>
    <cellStyle name="Normal 4 5 3 2 3 5 2 2" xfId="13152" xr:uid="{00000000-0005-0000-0000-0000CAB10000}"/>
    <cellStyle name="Normal 4 5 3 2 3 5 2 2 2" xfId="26586" xr:uid="{00000000-0005-0000-0000-0000CBB10000}"/>
    <cellStyle name="Normal 4 5 3 2 3 5 2 2 2 2" xfId="53498" xr:uid="{00000000-0005-0000-0000-0000CCB10000}"/>
    <cellStyle name="Normal 4 5 3 2 3 5 2 2 3" xfId="40064" xr:uid="{00000000-0005-0000-0000-0000CDB10000}"/>
    <cellStyle name="Normal 4 5 3 2 3 5 2 3" xfId="8674" xr:uid="{00000000-0005-0000-0000-0000CEB10000}"/>
    <cellStyle name="Normal 4 5 3 2 3 5 2 3 2" xfId="22108" xr:uid="{00000000-0005-0000-0000-0000CFB10000}"/>
    <cellStyle name="Normal 4 5 3 2 3 5 2 3 2 2" xfId="49020" xr:uid="{00000000-0005-0000-0000-0000D0B10000}"/>
    <cellStyle name="Normal 4 5 3 2 3 5 2 3 3" xfId="35586" xr:uid="{00000000-0005-0000-0000-0000D1B10000}"/>
    <cellStyle name="Normal 4 5 3 2 3 5 2 4" xfId="17629" xr:uid="{00000000-0005-0000-0000-0000D2B10000}"/>
    <cellStyle name="Normal 4 5 3 2 3 5 2 4 2" xfId="44541" xr:uid="{00000000-0005-0000-0000-0000D3B10000}"/>
    <cellStyle name="Normal 4 5 3 2 3 5 2 5" xfId="31107" xr:uid="{00000000-0005-0000-0000-0000D4B10000}"/>
    <cellStyle name="Normal 4 5 3 2 3 5 3" xfId="10915" xr:uid="{00000000-0005-0000-0000-0000D5B10000}"/>
    <cellStyle name="Normal 4 5 3 2 3 5 3 2" xfId="24349" xr:uid="{00000000-0005-0000-0000-0000D6B10000}"/>
    <cellStyle name="Normal 4 5 3 2 3 5 3 2 2" xfId="51261" xr:uid="{00000000-0005-0000-0000-0000D7B10000}"/>
    <cellStyle name="Normal 4 5 3 2 3 5 3 3" xfId="37827" xr:uid="{00000000-0005-0000-0000-0000D8B10000}"/>
    <cellStyle name="Normal 4 5 3 2 3 5 4" xfId="6437" xr:uid="{00000000-0005-0000-0000-0000D9B10000}"/>
    <cellStyle name="Normal 4 5 3 2 3 5 4 2" xfId="19871" xr:uid="{00000000-0005-0000-0000-0000DAB10000}"/>
    <cellStyle name="Normal 4 5 3 2 3 5 4 2 2" xfId="46783" xr:uid="{00000000-0005-0000-0000-0000DBB10000}"/>
    <cellStyle name="Normal 4 5 3 2 3 5 4 3" xfId="33349" xr:uid="{00000000-0005-0000-0000-0000DCB10000}"/>
    <cellStyle name="Normal 4 5 3 2 3 5 5" xfId="15392" xr:uid="{00000000-0005-0000-0000-0000DDB10000}"/>
    <cellStyle name="Normal 4 5 3 2 3 5 5 2" xfId="42304" xr:uid="{00000000-0005-0000-0000-0000DEB10000}"/>
    <cellStyle name="Normal 4 5 3 2 3 5 6" xfId="28870" xr:uid="{00000000-0005-0000-0000-0000DFB10000}"/>
    <cellStyle name="Normal 4 5 3 2 3 6" xfId="3077" xr:uid="{00000000-0005-0000-0000-0000E0B10000}"/>
    <cellStyle name="Normal 4 5 3 2 3 6 2" xfId="12034" xr:uid="{00000000-0005-0000-0000-0000E1B10000}"/>
    <cellStyle name="Normal 4 5 3 2 3 6 2 2" xfId="25468" xr:uid="{00000000-0005-0000-0000-0000E2B10000}"/>
    <cellStyle name="Normal 4 5 3 2 3 6 2 2 2" xfId="52380" xr:uid="{00000000-0005-0000-0000-0000E3B10000}"/>
    <cellStyle name="Normal 4 5 3 2 3 6 2 3" xfId="38946" xr:uid="{00000000-0005-0000-0000-0000E4B10000}"/>
    <cellStyle name="Normal 4 5 3 2 3 6 3" xfId="7556" xr:uid="{00000000-0005-0000-0000-0000E5B10000}"/>
    <cellStyle name="Normal 4 5 3 2 3 6 3 2" xfId="20990" xr:uid="{00000000-0005-0000-0000-0000E6B10000}"/>
    <cellStyle name="Normal 4 5 3 2 3 6 3 2 2" xfId="47902" xr:uid="{00000000-0005-0000-0000-0000E7B10000}"/>
    <cellStyle name="Normal 4 5 3 2 3 6 3 3" xfId="34468" xr:uid="{00000000-0005-0000-0000-0000E8B10000}"/>
    <cellStyle name="Normal 4 5 3 2 3 6 4" xfId="16511" xr:uid="{00000000-0005-0000-0000-0000E9B10000}"/>
    <cellStyle name="Normal 4 5 3 2 3 6 4 2" xfId="43423" xr:uid="{00000000-0005-0000-0000-0000EAB10000}"/>
    <cellStyle name="Normal 4 5 3 2 3 6 5" xfId="29989" xr:uid="{00000000-0005-0000-0000-0000EBB10000}"/>
    <cellStyle name="Normal 4 5 3 2 3 7" xfId="9797" xr:uid="{00000000-0005-0000-0000-0000ECB10000}"/>
    <cellStyle name="Normal 4 5 3 2 3 7 2" xfId="23231" xr:uid="{00000000-0005-0000-0000-0000EDB10000}"/>
    <cellStyle name="Normal 4 5 3 2 3 7 2 2" xfId="50143" xr:uid="{00000000-0005-0000-0000-0000EEB10000}"/>
    <cellStyle name="Normal 4 5 3 2 3 7 3" xfId="36709" xr:uid="{00000000-0005-0000-0000-0000EFB10000}"/>
    <cellStyle name="Normal 4 5 3 2 3 8" xfId="5319" xr:uid="{00000000-0005-0000-0000-0000F0B10000}"/>
    <cellStyle name="Normal 4 5 3 2 3 8 2" xfId="18753" xr:uid="{00000000-0005-0000-0000-0000F1B10000}"/>
    <cellStyle name="Normal 4 5 3 2 3 8 2 2" xfId="45665" xr:uid="{00000000-0005-0000-0000-0000F2B10000}"/>
    <cellStyle name="Normal 4 5 3 2 3 8 3" xfId="32231" xr:uid="{00000000-0005-0000-0000-0000F3B10000}"/>
    <cellStyle name="Normal 4 5 3 2 3 9" xfId="14274" xr:uid="{00000000-0005-0000-0000-0000F4B10000}"/>
    <cellStyle name="Normal 4 5 3 2 3 9 2" xfId="41186" xr:uid="{00000000-0005-0000-0000-0000F5B10000}"/>
    <cellStyle name="Normal 4 5 3 2 4" xfId="990" xr:uid="{00000000-0005-0000-0000-0000F6B10000}"/>
    <cellStyle name="Normal 4 5 3 2 4 2" xfId="1661" xr:uid="{00000000-0005-0000-0000-0000F7B10000}"/>
    <cellStyle name="Normal 4 5 3 2 4 2 2" xfId="2779" xr:uid="{00000000-0005-0000-0000-0000F8B10000}"/>
    <cellStyle name="Normal 4 5 3 2 4 2 2 2" xfId="5016" xr:uid="{00000000-0005-0000-0000-0000F9B10000}"/>
    <cellStyle name="Normal 4 5 3 2 4 2 2 2 2" xfId="13973" xr:uid="{00000000-0005-0000-0000-0000FAB10000}"/>
    <cellStyle name="Normal 4 5 3 2 4 2 2 2 2 2" xfId="27407" xr:uid="{00000000-0005-0000-0000-0000FBB10000}"/>
    <cellStyle name="Normal 4 5 3 2 4 2 2 2 2 2 2" xfId="54319" xr:uid="{00000000-0005-0000-0000-0000FCB10000}"/>
    <cellStyle name="Normal 4 5 3 2 4 2 2 2 2 3" xfId="40885" xr:uid="{00000000-0005-0000-0000-0000FDB10000}"/>
    <cellStyle name="Normal 4 5 3 2 4 2 2 2 3" xfId="9495" xr:uid="{00000000-0005-0000-0000-0000FEB10000}"/>
    <cellStyle name="Normal 4 5 3 2 4 2 2 2 3 2" xfId="22929" xr:uid="{00000000-0005-0000-0000-0000FFB10000}"/>
    <cellStyle name="Normal 4 5 3 2 4 2 2 2 3 2 2" xfId="49841" xr:uid="{00000000-0005-0000-0000-000000B20000}"/>
    <cellStyle name="Normal 4 5 3 2 4 2 2 2 3 3" xfId="36407" xr:uid="{00000000-0005-0000-0000-000001B20000}"/>
    <cellStyle name="Normal 4 5 3 2 4 2 2 2 4" xfId="18450" xr:uid="{00000000-0005-0000-0000-000002B20000}"/>
    <cellStyle name="Normal 4 5 3 2 4 2 2 2 4 2" xfId="45362" xr:uid="{00000000-0005-0000-0000-000003B20000}"/>
    <cellStyle name="Normal 4 5 3 2 4 2 2 2 5" xfId="31928" xr:uid="{00000000-0005-0000-0000-000004B20000}"/>
    <cellStyle name="Normal 4 5 3 2 4 2 2 3" xfId="11736" xr:uid="{00000000-0005-0000-0000-000005B20000}"/>
    <cellStyle name="Normal 4 5 3 2 4 2 2 3 2" xfId="25170" xr:uid="{00000000-0005-0000-0000-000006B20000}"/>
    <cellStyle name="Normal 4 5 3 2 4 2 2 3 2 2" xfId="52082" xr:uid="{00000000-0005-0000-0000-000007B20000}"/>
    <cellStyle name="Normal 4 5 3 2 4 2 2 3 3" xfId="38648" xr:uid="{00000000-0005-0000-0000-000008B20000}"/>
    <cellStyle name="Normal 4 5 3 2 4 2 2 4" xfId="7258" xr:uid="{00000000-0005-0000-0000-000009B20000}"/>
    <cellStyle name="Normal 4 5 3 2 4 2 2 4 2" xfId="20692" xr:uid="{00000000-0005-0000-0000-00000AB20000}"/>
    <cellStyle name="Normal 4 5 3 2 4 2 2 4 2 2" xfId="47604" xr:uid="{00000000-0005-0000-0000-00000BB20000}"/>
    <cellStyle name="Normal 4 5 3 2 4 2 2 4 3" xfId="34170" xr:uid="{00000000-0005-0000-0000-00000CB20000}"/>
    <cellStyle name="Normal 4 5 3 2 4 2 2 5" xfId="16213" xr:uid="{00000000-0005-0000-0000-00000DB20000}"/>
    <cellStyle name="Normal 4 5 3 2 4 2 2 5 2" xfId="43125" xr:uid="{00000000-0005-0000-0000-00000EB20000}"/>
    <cellStyle name="Normal 4 5 3 2 4 2 2 6" xfId="29691" xr:uid="{00000000-0005-0000-0000-00000FB20000}"/>
    <cellStyle name="Normal 4 5 3 2 4 2 3" xfId="3898" xr:uid="{00000000-0005-0000-0000-000010B20000}"/>
    <cellStyle name="Normal 4 5 3 2 4 2 3 2" xfId="12855" xr:uid="{00000000-0005-0000-0000-000011B20000}"/>
    <cellStyle name="Normal 4 5 3 2 4 2 3 2 2" xfId="26289" xr:uid="{00000000-0005-0000-0000-000012B20000}"/>
    <cellStyle name="Normal 4 5 3 2 4 2 3 2 2 2" xfId="53201" xr:uid="{00000000-0005-0000-0000-000013B20000}"/>
    <cellStyle name="Normal 4 5 3 2 4 2 3 2 3" xfId="39767" xr:uid="{00000000-0005-0000-0000-000014B20000}"/>
    <cellStyle name="Normal 4 5 3 2 4 2 3 3" xfId="8377" xr:uid="{00000000-0005-0000-0000-000015B20000}"/>
    <cellStyle name="Normal 4 5 3 2 4 2 3 3 2" xfId="21811" xr:uid="{00000000-0005-0000-0000-000016B20000}"/>
    <cellStyle name="Normal 4 5 3 2 4 2 3 3 2 2" xfId="48723" xr:uid="{00000000-0005-0000-0000-000017B20000}"/>
    <cellStyle name="Normal 4 5 3 2 4 2 3 3 3" xfId="35289" xr:uid="{00000000-0005-0000-0000-000018B20000}"/>
    <cellStyle name="Normal 4 5 3 2 4 2 3 4" xfId="17332" xr:uid="{00000000-0005-0000-0000-000019B20000}"/>
    <cellStyle name="Normal 4 5 3 2 4 2 3 4 2" xfId="44244" xr:uid="{00000000-0005-0000-0000-00001AB20000}"/>
    <cellStyle name="Normal 4 5 3 2 4 2 3 5" xfId="30810" xr:uid="{00000000-0005-0000-0000-00001BB20000}"/>
    <cellStyle name="Normal 4 5 3 2 4 2 4" xfId="10618" xr:uid="{00000000-0005-0000-0000-00001CB20000}"/>
    <cellStyle name="Normal 4 5 3 2 4 2 4 2" xfId="24052" xr:uid="{00000000-0005-0000-0000-00001DB20000}"/>
    <cellStyle name="Normal 4 5 3 2 4 2 4 2 2" xfId="50964" xr:uid="{00000000-0005-0000-0000-00001EB20000}"/>
    <cellStyle name="Normal 4 5 3 2 4 2 4 3" xfId="37530" xr:uid="{00000000-0005-0000-0000-00001FB20000}"/>
    <cellStyle name="Normal 4 5 3 2 4 2 5" xfId="6140" xr:uid="{00000000-0005-0000-0000-000020B20000}"/>
    <cellStyle name="Normal 4 5 3 2 4 2 5 2" xfId="19574" xr:uid="{00000000-0005-0000-0000-000021B20000}"/>
    <cellStyle name="Normal 4 5 3 2 4 2 5 2 2" xfId="46486" xr:uid="{00000000-0005-0000-0000-000022B20000}"/>
    <cellStyle name="Normal 4 5 3 2 4 2 5 3" xfId="33052" xr:uid="{00000000-0005-0000-0000-000023B20000}"/>
    <cellStyle name="Normal 4 5 3 2 4 2 6" xfId="15095" xr:uid="{00000000-0005-0000-0000-000024B20000}"/>
    <cellStyle name="Normal 4 5 3 2 4 2 6 2" xfId="42007" xr:uid="{00000000-0005-0000-0000-000025B20000}"/>
    <cellStyle name="Normal 4 5 3 2 4 2 7" xfId="28573" xr:uid="{00000000-0005-0000-0000-000026B20000}"/>
    <cellStyle name="Normal 4 5 3 2 4 3" xfId="2109" xr:uid="{00000000-0005-0000-0000-000027B20000}"/>
    <cellStyle name="Normal 4 5 3 2 4 3 2" xfId="4346" xr:uid="{00000000-0005-0000-0000-000028B20000}"/>
    <cellStyle name="Normal 4 5 3 2 4 3 2 2" xfId="13303" xr:uid="{00000000-0005-0000-0000-000029B20000}"/>
    <cellStyle name="Normal 4 5 3 2 4 3 2 2 2" xfId="26737" xr:uid="{00000000-0005-0000-0000-00002AB20000}"/>
    <cellStyle name="Normal 4 5 3 2 4 3 2 2 2 2" xfId="53649" xr:uid="{00000000-0005-0000-0000-00002BB20000}"/>
    <cellStyle name="Normal 4 5 3 2 4 3 2 2 3" xfId="40215" xr:uid="{00000000-0005-0000-0000-00002CB20000}"/>
    <cellStyle name="Normal 4 5 3 2 4 3 2 3" xfId="8825" xr:uid="{00000000-0005-0000-0000-00002DB20000}"/>
    <cellStyle name="Normal 4 5 3 2 4 3 2 3 2" xfId="22259" xr:uid="{00000000-0005-0000-0000-00002EB20000}"/>
    <cellStyle name="Normal 4 5 3 2 4 3 2 3 2 2" xfId="49171" xr:uid="{00000000-0005-0000-0000-00002FB20000}"/>
    <cellStyle name="Normal 4 5 3 2 4 3 2 3 3" xfId="35737" xr:uid="{00000000-0005-0000-0000-000030B20000}"/>
    <cellStyle name="Normal 4 5 3 2 4 3 2 4" xfId="17780" xr:uid="{00000000-0005-0000-0000-000031B20000}"/>
    <cellStyle name="Normal 4 5 3 2 4 3 2 4 2" xfId="44692" xr:uid="{00000000-0005-0000-0000-000032B20000}"/>
    <cellStyle name="Normal 4 5 3 2 4 3 2 5" xfId="31258" xr:uid="{00000000-0005-0000-0000-000033B20000}"/>
    <cellStyle name="Normal 4 5 3 2 4 3 3" xfId="11066" xr:uid="{00000000-0005-0000-0000-000034B20000}"/>
    <cellStyle name="Normal 4 5 3 2 4 3 3 2" xfId="24500" xr:uid="{00000000-0005-0000-0000-000035B20000}"/>
    <cellStyle name="Normal 4 5 3 2 4 3 3 2 2" xfId="51412" xr:uid="{00000000-0005-0000-0000-000036B20000}"/>
    <cellStyle name="Normal 4 5 3 2 4 3 3 3" xfId="37978" xr:uid="{00000000-0005-0000-0000-000037B20000}"/>
    <cellStyle name="Normal 4 5 3 2 4 3 4" xfId="6588" xr:uid="{00000000-0005-0000-0000-000038B20000}"/>
    <cellStyle name="Normal 4 5 3 2 4 3 4 2" xfId="20022" xr:uid="{00000000-0005-0000-0000-000039B20000}"/>
    <cellStyle name="Normal 4 5 3 2 4 3 4 2 2" xfId="46934" xr:uid="{00000000-0005-0000-0000-00003AB20000}"/>
    <cellStyle name="Normal 4 5 3 2 4 3 4 3" xfId="33500" xr:uid="{00000000-0005-0000-0000-00003BB20000}"/>
    <cellStyle name="Normal 4 5 3 2 4 3 5" xfId="15543" xr:uid="{00000000-0005-0000-0000-00003CB20000}"/>
    <cellStyle name="Normal 4 5 3 2 4 3 5 2" xfId="42455" xr:uid="{00000000-0005-0000-0000-00003DB20000}"/>
    <cellStyle name="Normal 4 5 3 2 4 3 6" xfId="29021" xr:uid="{00000000-0005-0000-0000-00003EB20000}"/>
    <cellStyle name="Normal 4 5 3 2 4 4" xfId="3228" xr:uid="{00000000-0005-0000-0000-00003FB20000}"/>
    <cellStyle name="Normal 4 5 3 2 4 4 2" xfId="12185" xr:uid="{00000000-0005-0000-0000-000040B20000}"/>
    <cellStyle name="Normal 4 5 3 2 4 4 2 2" xfId="25619" xr:uid="{00000000-0005-0000-0000-000041B20000}"/>
    <cellStyle name="Normal 4 5 3 2 4 4 2 2 2" xfId="52531" xr:uid="{00000000-0005-0000-0000-000042B20000}"/>
    <cellStyle name="Normal 4 5 3 2 4 4 2 3" xfId="39097" xr:uid="{00000000-0005-0000-0000-000043B20000}"/>
    <cellStyle name="Normal 4 5 3 2 4 4 3" xfId="7707" xr:uid="{00000000-0005-0000-0000-000044B20000}"/>
    <cellStyle name="Normal 4 5 3 2 4 4 3 2" xfId="21141" xr:uid="{00000000-0005-0000-0000-000045B20000}"/>
    <cellStyle name="Normal 4 5 3 2 4 4 3 2 2" xfId="48053" xr:uid="{00000000-0005-0000-0000-000046B20000}"/>
    <cellStyle name="Normal 4 5 3 2 4 4 3 3" xfId="34619" xr:uid="{00000000-0005-0000-0000-000047B20000}"/>
    <cellStyle name="Normal 4 5 3 2 4 4 4" xfId="16662" xr:uid="{00000000-0005-0000-0000-000048B20000}"/>
    <cellStyle name="Normal 4 5 3 2 4 4 4 2" xfId="43574" xr:uid="{00000000-0005-0000-0000-000049B20000}"/>
    <cellStyle name="Normal 4 5 3 2 4 4 5" xfId="30140" xr:uid="{00000000-0005-0000-0000-00004AB20000}"/>
    <cellStyle name="Normal 4 5 3 2 4 5" xfId="9948" xr:uid="{00000000-0005-0000-0000-00004BB20000}"/>
    <cellStyle name="Normal 4 5 3 2 4 5 2" xfId="23382" xr:uid="{00000000-0005-0000-0000-00004CB20000}"/>
    <cellStyle name="Normal 4 5 3 2 4 5 2 2" xfId="50294" xr:uid="{00000000-0005-0000-0000-00004DB20000}"/>
    <cellStyle name="Normal 4 5 3 2 4 5 3" xfId="36860" xr:uid="{00000000-0005-0000-0000-00004EB20000}"/>
    <cellStyle name="Normal 4 5 3 2 4 6" xfId="5470" xr:uid="{00000000-0005-0000-0000-00004FB20000}"/>
    <cellStyle name="Normal 4 5 3 2 4 6 2" xfId="18904" xr:uid="{00000000-0005-0000-0000-000050B20000}"/>
    <cellStyle name="Normal 4 5 3 2 4 6 2 2" xfId="45816" xr:uid="{00000000-0005-0000-0000-000051B20000}"/>
    <cellStyle name="Normal 4 5 3 2 4 6 3" xfId="32382" xr:uid="{00000000-0005-0000-0000-000052B20000}"/>
    <cellStyle name="Normal 4 5 3 2 4 7" xfId="14425" xr:uid="{00000000-0005-0000-0000-000053B20000}"/>
    <cellStyle name="Normal 4 5 3 2 4 7 2" xfId="41337" xr:uid="{00000000-0005-0000-0000-000054B20000}"/>
    <cellStyle name="Normal 4 5 3 2 4 8" xfId="27903" xr:uid="{00000000-0005-0000-0000-000055B20000}"/>
    <cellStyle name="Normal 4 5 3 2 5" xfId="1215" xr:uid="{00000000-0005-0000-0000-000056B20000}"/>
    <cellStyle name="Normal 4 5 3 2 5 2" xfId="2333" xr:uid="{00000000-0005-0000-0000-000057B20000}"/>
    <cellStyle name="Normal 4 5 3 2 5 2 2" xfId="4570" xr:uid="{00000000-0005-0000-0000-000058B20000}"/>
    <cellStyle name="Normal 4 5 3 2 5 2 2 2" xfId="13527" xr:uid="{00000000-0005-0000-0000-000059B20000}"/>
    <cellStyle name="Normal 4 5 3 2 5 2 2 2 2" xfId="26961" xr:uid="{00000000-0005-0000-0000-00005AB20000}"/>
    <cellStyle name="Normal 4 5 3 2 5 2 2 2 2 2" xfId="53873" xr:uid="{00000000-0005-0000-0000-00005BB20000}"/>
    <cellStyle name="Normal 4 5 3 2 5 2 2 2 3" xfId="40439" xr:uid="{00000000-0005-0000-0000-00005CB20000}"/>
    <cellStyle name="Normal 4 5 3 2 5 2 2 3" xfId="9049" xr:uid="{00000000-0005-0000-0000-00005DB20000}"/>
    <cellStyle name="Normal 4 5 3 2 5 2 2 3 2" xfId="22483" xr:uid="{00000000-0005-0000-0000-00005EB20000}"/>
    <cellStyle name="Normal 4 5 3 2 5 2 2 3 2 2" xfId="49395" xr:uid="{00000000-0005-0000-0000-00005FB20000}"/>
    <cellStyle name="Normal 4 5 3 2 5 2 2 3 3" xfId="35961" xr:uid="{00000000-0005-0000-0000-000060B20000}"/>
    <cellStyle name="Normal 4 5 3 2 5 2 2 4" xfId="18004" xr:uid="{00000000-0005-0000-0000-000061B20000}"/>
    <cellStyle name="Normal 4 5 3 2 5 2 2 4 2" xfId="44916" xr:uid="{00000000-0005-0000-0000-000062B20000}"/>
    <cellStyle name="Normal 4 5 3 2 5 2 2 5" xfId="31482" xr:uid="{00000000-0005-0000-0000-000063B20000}"/>
    <cellStyle name="Normal 4 5 3 2 5 2 3" xfId="11290" xr:uid="{00000000-0005-0000-0000-000064B20000}"/>
    <cellStyle name="Normal 4 5 3 2 5 2 3 2" xfId="24724" xr:uid="{00000000-0005-0000-0000-000065B20000}"/>
    <cellStyle name="Normal 4 5 3 2 5 2 3 2 2" xfId="51636" xr:uid="{00000000-0005-0000-0000-000066B20000}"/>
    <cellStyle name="Normal 4 5 3 2 5 2 3 3" xfId="38202" xr:uid="{00000000-0005-0000-0000-000067B20000}"/>
    <cellStyle name="Normal 4 5 3 2 5 2 4" xfId="6812" xr:uid="{00000000-0005-0000-0000-000068B20000}"/>
    <cellStyle name="Normal 4 5 3 2 5 2 4 2" xfId="20246" xr:uid="{00000000-0005-0000-0000-000069B20000}"/>
    <cellStyle name="Normal 4 5 3 2 5 2 4 2 2" xfId="47158" xr:uid="{00000000-0005-0000-0000-00006AB20000}"/>
    <cellStyle name="Normal 4 5 3 2 5 2 4 3" xfId="33724" xr:uid="{00000000-0005-0000-0000-00006BB20000}"/>
    <cellStyle name="Normal 4 5 3 2 5 2 5" xfId="15767" xr:uid="{00000000-0005-0000-0000-00006CB20000}"/>
    <cellStyle name="Normal 4 5 3 2 5 2 5 2" xfId="42679" xr:uid="{00000000-0005-0000-0000-00006DB20000}"/>
    <cellStyle name="Normal 4 5 3 2 5 2 6" xfId="29245" xr:uid="{00000000-0005-0000-0000-00006EB20000}"/>
    <cellStyle name="Normal 4 5 3 2 5 3" xfId="3452" xr:uid="{00000000-0005-0000-0000-00006FB20000}"/>
    <cellStyle name="Normal 4 5 3 2 5 3 2" xfId="12409" xr:uid="{00000000-0005-0000-0000-000070B20000}"/>
    <cellStyle name="Normal 4 5 3 2 5 3 2 2" xfId="25843" xr:uid="{00000000-0005-0000-0000-000071B20000}"/>
    <cellStyle name="Normal 4 5 3 2 5 3 2 2 2" xfId="52755" xr:uid="{00000000-0005-0000-0000-000072B20000}"/>
    <cellStyle name="Normal 4 5 3 2 5 3 2 3" xfId="39321" xr:uid="{00000000-0005-0000-0000-000073B20000}"/>
    <cellStyle name="Normal 4 5 3 2 5 3 3" xfId="7931" xr:uid="{00000000-0005-0000-0000-000074B20000}"/>
    <cellStyle name="Normal 4 5 3 2 5 3 3 2" xfId="21365" xr:uid="{00000000-0005-0000-0000-000075B20000}"/>
    <cellStyle name="Normal 4 5 3 2 5 3 3 2 2" xfId="48277" xr:uid="{00000000-0005-0000-0000-000076B20000}"/>
    <cellStyle name="Normal 4 5 3 2 5 3 3 3" xfId="34843" xr:uid="{00000000-0005-0000-0000-000077B20000}"/>
    <cellStyle name="Normal 4 5 3 2 5 3 4" xfId="16886" xr:uid="{00000000-0005-0000-0000-000078B20000}"/>
    <cellStyle name="Normal 4 5 3 2 5 3 4 2" xfId="43798" xr:uid="{00000000-0005-0000-0000-000079B20000}"/>
    <cellStyle name="Normal 4 5 3 2 5 3 5" xfId="30364" xr:uid="{00000000-0005-0000-0000-00007AB20000}"/>
    <cellStyle name="Normal 4 5 3 2 5 4" xfId="10172" xr:uid="{00000000-0005-0000-0000-00007BB20000}"/>
    <cellStyle name="Normal 4 5 3 2 5 4 2" xfId="23606" xr:uid="{00000000-0005-0000-0000-00007CB20000}"/>
    <cellStyle name="Normal 4 5 3 2 5 4 2 2" xfId="50518" xr:uid="{00000000-0005-0000-0000-00007DB20000}"/>
    <cellStyle name="Normal 4 5 3 2 5 4 3" xfId="37084" xr:uid="{00000000-0005-0000-0000-00007EB20000}"/>
    <cellStyle name="Normal 4 5 3 2 5 5" xfId="5694" xr:uid="{00000000-0005-0000-0000-00007FB20000}"/>
    <cellStyle name="Normal 4 5 3 2 5 5 2" xfId="19128" xr:uid="{00000000-0005-0000-0000-000080B20000}"/>
    <cellStyle name="Normal 4 5 3 2 5 5 2 2" xfId="46040" xr:uid="{00000000-0005-0000-0000-000081B20000}"/>
    <cellStyle name="Normal 4 5 3 2 5 5 3" xfId="32606" xr:uid="{00000000-0005-0000-0000-000082B20000}"/>
    <cellStyle name="Normal 4 5 3 2 5 6" xfId="14649" xr:uid="{00000000-0005-0000-0000-000083B20000}"/>
    <cellStyle name="Normal 4 5 3 2 5 6 2" xfId="41561" xr:uid="{00000000-0005-0000-0000-000084B20000}"/>
    <cellStyle name="Normal 4 5 3 2 5 7" xfId="28127" xr:uid="{00000000-0005-0000-0000-000085B20000}"/>
    <cellStyle name="Normal 4 5 3 2 6" xfId="1438" xr:uid="{00000000-0005-0000-0000-000086B20000}"/>
    <cellStyle name="Normal 4 5 3 2 6 2" xfId="2556" xr:uid="{00000000-0005-0000-0000-000087B20000}"/>
    <cellStyle name="Normal 4 5 3 2 6 2 2" xfId="4793" xr:uid="{00000000-0005-0000-0000-000088B20000}"/>
    <cellStyle name="Normal 4 5 3 2 6 2 2 2" xfId="13750" xr:uid="{00000000-0005-0000-0000-000089B20000}"/>
    <cellStyle name="Normal 4 5 3 2 6 2 2 2 2" xfId="27184" xr:uid="{00000000-0005-0000-0000-00008AB20000}"/>
    <cellStyle name="Normal 4 5 3 2 6 2 2 2 2 2" xfId="54096" xr:uid="{00000000-0005-0000-0000-00008BB20000}"/>
    <cellStyle name="Normal 4 5 3 2 6 2 2 2 3" xfId="40662" xr:uid="{00000000-0005-0000-0000-00008CB20000}"/>
    <cellStyle name="Normal 4 5 3 2 6 2 2 3" xfId="9272" xr:uid="{00000000-0005-0000-0000-00008DB20000}"/>
    <cellStyle name="Normal 4 5 3 2 6 2 2 3 2" xfId="22706" xr:uid="{00000000-0005-0000-0000-00008EB20000}"/>
    <cellStyle name="Normal 4 5 3 2 6 2 2 3 2 2" xfId="49618" xr:uid="{00000000-0005-0000-0000-00008FB20000}"/>
    <cellStyle name="Normal 4 5 3 2 6 2 2 3 3" xfId="36184" xr:uid="{00000000-0005-0000-0000-000090B20000}"/>
    <cellStyle name="Normal 4 5 3 2 6 2 2 4" xfId="18227" xr:uid="{00000000-0005-0000-0000-000091B20000}"/>
    <cellStyle name="Normal 4 5 3 2 6 2 2 4 2" xfId="45139" xr:uid="{00000000-0005-0000-0000-000092B20000}"/>
    <cellStyle name="Normal 4 5 3 2 6 2 2 5" xfId="31705" xr:uid="{00000000-0005-0000-0000-000093B20000}"/>
    <cellStyle name="Normal 4 5 3 2 6 2 3" xfId="11513" xr:uid="{00000000-0005-0000-0000-000094B20000}"/>
    <cellStyle name="Normal 4 5 3 2 6 2 3 2" xfId="24947" xr:uid="{00000000-0005-0000-0000-000095B20000}"/>
    <cellStyle name="Normal 4 5 3 2 6 2 3 2 2" xfId="51859" xr:uid="{00000000-0005-0000-0000-000096B20000}"/>
    <cellStyle name="Normal 4 5 3 2 6 2 3 3" xfId="38425" xr:uid="{00000000-0005-0000-0000-000097B20000}"/>
    <cellStyle name="Normal 4 5 3 2 6 2 4" xfId="7035" xr:uid="{00000000-0005-0000-0000-000098B20000}"/>
    <cellStyle name="Normal 4 5 3 2 6 2 4 2" xfId="20469" xr:uid="{00000000-0005-0000-0000-000099B20000}"/>
    <cellStyle name="Normal 4 5 3 2 6 2 4 2 2" xfId="47381" xr:uid="{00000000-0005-0000-0000-00009AB20000}"/>
    <cellStyle name="Normal 4 5 3 2 6 2 4 3" xfId="33947" xr:uid="{00000000-0005-0000-0000-00009BB20000}"/>
    <cellStyle name="Normal 4 5 3 2 6 2 5" xfId="15990" xr:uid="{00000000-0005-0000-0000-00009CB20000}"/>
    <cellStyle name="Normal 4 5 3 2 6 2 5 2" xfId="42902" xr:uid="{00000000-0005-0000-0000-00009DB20000}"/>
    <cellStyle name="Normal 4 5 3 2 6 2 6" xfId="29468" xr:uid="{00000000-0005-0000-0000-00009EB20000}"/>
    <cellStyle name="Normal 4 5 3 2 6 3" xfId="3675" xr:uid="{00000000-0005-0000-0000-00009FB20000}"/>
    <cellStyle name="Normal 4 5 3 2 6 3 2" xfId="12632" xr:uid="{00000000-0005-0000-0000-0000A0B20000}"/>
    <cellStyle name="Normal 4 5 3 2 6 3 2 2" xfId="26066" xr:uid="{00000000-0005-0000-0000-0000A1B20000}"/>
    <cellStyle name="Normal 4 5 3 2 6 3 2 2 2" xfId="52978" xr:uid="{00000000-0005-0000-0000-0000A2B20000}"/>
    <cellStyle name="Normal 4 5 3 2 6 3 2 3" xfId="39544" xr:uid="{00000000-0005-0000-0000-0000A3B20000}"/>
    <cellStyle name="Normal 4 5 3 2 6 3 3" xfId="8154" xr:uid="{00000000-0005-0000-0000-0000A4B20000}"/>
    <cellStyle name="Normal 4 5 3 2 6 3 3 2" xfId="21588" xr:uid="{00000000-0005-0000-0000-0000A5B20000}"/>
    <cellStyle name="Normal 4 5 3 2 6 3 3 2 2" xfId="48500" xr:uid="{00000000-0005-0000-0000-0000A6B20000}"/>
    <cellStyle name="Normal 4 5 3 2 6 3 3 3" xfId="35066" xr:uid="{00000000-0005-0000-0000-0000A7B20000}"/>
    <cellStyle name="Normal 4 5 3 2 6 3 4" xfId="17109" xr:uid="{00000000-0005-0000-0000-0000A8B20000}"/>
    <cellStyle name="Normal 4 5 3 2 6 3 4 2" xfId="44021" xr:uid="{00000000-0005-0000-0000-0000A9B20000}"/>
    <cellStyle name="Normal 4 5 3 2 6 3 5" xfId="30587" xr:uid="{00000000-0005-0000-0000-0000AAB20000}"/>
    <cellStyle name="Normal 4 5 3 2 6 4" xfId="10395" xr:uid="{00000000-0005-0000-0000-0000ABB20000}"/>
    <cellStyle name="Normal 4 5 3 2 6 4 2" xfId="23829" xr:uid="{00000000-0005-0000-0000-0000ACB20000}"/>
    <cellStyle name="Normal 4 5 3 2 6 4 2 2" xfId="50741" xr:uid="{00000000-0005-0000-0000-0000ADB20000}"/>
    <cellStyle name="Normal 4 5 3 2 6 4 3" xfId="37307" xr:uid="{00000000-0005-0000-0000-0000AEB20000}"/>
    <cellStyle name="Normal 4 5 3 2 6 5" xfId="5917" xr:uid="{00000000-0005-0000-0000-0000AFB20000}"/>
    <cellStyle name="Normal 4 5 3 2 6 5 2" xfId="19351" xr:uid="{00000000-0005-0000-0000-0000B0B20000}"/>
    <cellStyle name="Normal 4 5 3 2 6 5 2 2" xfId="46263" xr:uid="{00000000-0005-0000-0000-0000B1B20000}"/>
    <cellStyle name="Normal 4 5 3 2 6 5 3" xfId="32829" xr:uid="{00000000-0005-0000-0000-0000B2B20000}"/>
    <cellStyle name="Normal 4 5 3 2 6 6" xfId="14872" xr:uid="{00000000-0005-0000-0000-0000B3B20000}"/>
    <cellStyle name="Normal 4 5 3 2 6 6 2" xfId="41784" xr:uid="{00000000-0005-0000-0000-0000B4B20000}"/>
    <cellStyle name="Normal 4 5 3 2 6 7" xfId="28350" xr:uid="{00000000-0005-0000-0000-0000B5B20000}"/>
    <cellStyle name="Normal 4 5 3 2 7" xfId="1886" xr:uid="{00000000-0005-0000-0000-0000B6B20000}"/>
    <cellStyle name="Normal 4 5 3 2 7 2" xfId="4123" xr:uid="{00000000-0005-0000-0000-0000B7B20000}"/>
    <cellStyle name="Normal 4 5 3 2 7 2 2" xfId="13080" xr:uid="{00000000-0005-0000-0000-0000B8B20000}"/>
    <cellStyle name="Normal 4 5 3 2 7 2 2 2" xfId="26514" xr:uid="{00000000-0005-0000-0000-0000B9B20000}"/>
    <cellStyle name="Normal 4 5 3 2 7 2 2 2 2" xfId="53426" xr:uid="{00000000-0005-0000-0000-0000BAB20000}"/>
    <cellStyle name="Normal 4 5 3 2 7 2 2 3" xfId="39992" xr:uid="{00000000-0005-0000-0000-0000BBB20000}"/>
    <cellStyle name="Normal 4 5 3 2 7 2 3" xfId="8602" xr:uid="{00000000-0005-0000-0000-0000BCB20000}"/>
    <cellStyle name="Normal 4 5 3 2 7 2 3 2" xfId="22036" xr:uid="{00000000-0005-0000-0000-0000BDB20000}"/>
    <cellStyle name="Normal 4 5 3 2 7 2 3 2 2" xfId="48948" xr:uid="{00000000-0005-0000-0000-0000BEB20000}"/>
    <cellStyle name="Normal 4 5 3 2 7 2 3 3" xfId="35514" xr:uid="{00000000-0005-0000-0000-0000BFB20000}"/>
    <cellStyle name="Normal 4 5 3 2 7 2 4" xfId="17557" xr:uid="{00000000-0005-0000-0000-0000C0B20000}"/>
    <cellStyle name="Normal 4 5 3 2 7 2 4 2" xfId="44469" xr:uid="{00000000-0005-0000-0000-0000C1B20000}"/>
    <cellStyle name="Normal 4 5 3 2 7 2 5" xfId="31035" xr:uid="{00000000-0005-0000-0000-0000C2B20000}"/>
    <cellStyle name="Normal 4 5 3 2 7 3" xfId="10843" xr:uid="{00000000-0005-0000-0000-0000C3B20000}"/>
    <cellStyle name="Normal 4 5 3 2 7 3 2" xfId="24277" xr:uid="{00000000-0005-0000-0000-0000C4B20000}"/>
    <cellStyle name="Normal 4 5 3 2 7 3 2 2" xfId="51189" xr:uid="{00000000-0005-0000-0000-0000C5B20000}"/>
    <cellStyle name="Normal 4 5 3 2 7 3 3" xfId="37755" xr:uid="{00000000-0005-0000-0000-0000C6B20000}"/>
    <cellStyle name="Normal 4 5 3 2 7 4" xfId="6365" xr:uid="{00000000-0005-0000-0000-0000C7B20000}"/>
    <cellStyle name="Normal 4 5 3 2 7 4 2" xfId="19799" xr:uid="{00000000-0005-0000-0000-0000C8B20000}"/>
    <cellStyle name="Normal 4 5 3 2 7 4 2 2" xfId="46711" xr:uid="{00000000-0005-0000-0000-0000C9B20000}"/>
    <cellStyle name="Normal 4 5 3 2 7 4 3" xfId="33277" xr:uid="{00000000-0005-0000-0000-0000CAB20000}"/>
    <cellStyle name="Normal 4 5 3 2 7 5" xfId="15320" xr:uid="{00000000-0005-0000-0000-0000CBB20000}"/>
    <cellStyle name="Normal 4 5 3 2 7 5 2" xfId="42232" xr:uid="{00000000-0005-0000-0000-0000CCB20000}"/>
    <cellStyle name="Normal 4 5 3 2 7 6" xfId="28798" xr:uid="{00000000-0005-0000-0000-0000CDB20000}"/>
    <cellStyle name="Normal 4 5 3 2 8" xfId="3005" xr:uid="{00000000-0005-0000-0000-0000CEB20000}"/>
    <cellStyle name="Normal 4 5 3 2 8 2" xfId="11962" xr:uid="{00000000-0005-0000-0000-0000CFB20000}"/>
    <cellStyle name="Normal 4 5 3 2 8 2 2" xfId="25396" xr:uid="{00000000-0005-0000-0000-0000D0B20000}"/>
    <cellStyle name="Normal 4 5 3 2 8 2 2 2" xfId="52308" xr:uid="{00000000-0005-0000-0000-0000D1B20000}"/>
    <cellStyle name="Normal 4 5 3 2 8 2 3" xfId="38874" xr:uid="{00000000-0005-0000-0000-0000D2B20000}"/>
    <cellStyle name="Normal 4 5 3 2 8 3" xfId="7484" xr:uid="{00000000-0005-0000-0000-0000D3B20000}"/>
    <cellStyle name="Normal 4 5 3 2 8 3 2" xfId="20918" xr:uid="{00000000-0005-0000-0000-0000D4B20000}"/>
    <cellStyle name="Normal 4 5 3 2 8 3 2 2" xfId="47830" xr:uid="{00000000-0005-0000-0000-0000D5B20000}"/>
    <cellStyle name="Normal 4 5 3 2 8 3 3" xfId="34396" xr:uid="{00000000-0005-0000-0000-0000D6B20000}"/>
    <cellStyle name="Normal 4 5 3 2 8 4" xfId="16439" xr:uid="{00000000-0005-0000-0000-0000D7B20000}"/>
    <cellStyle name="Normal 4 5 3 2 8 4 2" xfId="43351" xr:uid="{00000000-0005-0000-0000-0000D8B20000}"/>
    <cellStyle name="Normal 4 5 3 2 8 5" xfId="29917" xr:uid="{00000000-0005-0000-0000-0000D9B20000}"/>
    <cellStyle name="Normal 4 5 3 2 9" xfId="9725" xr:uid="{00000000-0005-0000-0000-0000DAB20000}"/>
    <cellStyle name="Normal 4 5 3 2 9 2" xfId="23159" xr:uid="{00000000-0005-0000-0000-0000DBB20000}"/>
    <cellStyle name="Normal 4 5 3 2 9 2 2" xfId="50071" xr:uid="{00000000-0005-0000-0000-0000DCB20000}"/>
    <cellStyle name="Normal 4 5 3 2 9 3" xfId="36637" xr:uid="{00000000-0005-0000-0000-0000DDB20000}"/>
    <cellStyle name="Normal 4 5 3 3" xfId="841" xr:uid="{00000000-0005-0000-0000-0000DEB20000}"/>
    <cellStyle name="Normal 4 5 3 3 10" xfId="27799" xr:uid="{00000000-0005-0000-0000-0000DFB20000}"/>
    <cellStyle name="Normal 4 5 3 3 2" xfId="1109" xr:uid="{00000000-0005-0000-0000-0000E0B20000}"/>
    <cellStyle name="Normal 4 5 3 3 2 2" xfId="1780" xr:uid="{00000000-0005-0000-0000-0000E1B20000}"/>
    <cellStyle name="Normal 4 5 3 3 2 2 2" xfId="2898" xr:uid="{00000000-0005-0000-0000-0000E2B20000}"/>
    <cellStyle name="Normal 4 5 3 3 2 2 2 2" xfId="5135" xr:uid="{00000000-0005-0000-0000-0000E3B20000}"/>
    <cellStyle name="Normal 4 5 3 3 2 2 2 2 2" xfId="14092" xr:uid="{00000000-0005-0000-0000-0000E4B20000}"/>
    <cellStyle name="Normal 4 5 3 3 2 2 2 2 2 2" xfId="27526" xr:uid="{00000000-0005-0000-0000-0000E5B20000}"/>
    <cellStyle name="Normal 4 5 3 3 2 2 2 2 2 2 2" xfId="54438" xr:uid="{00000000-0005-0000-0000-0000E6B20000}"/>
    <cellStyle name="Normal 4 5 3 3 2 2 2 2 2 3" xfId="41004" xr:uid="{00000000-0005-0000-0000-0000E7B20000}"/>
    <cellStyle name="Normal 4 5 3 3 2 2 2 2 3" xfId="9614" xr:uid="{00000000-0005-0000-0000-0000E8B20000}"/>
    <cellStyle name="Normal 4 5 3 3 2 2 2 2 3 2" xfId="23048" xr:uid="{00000000-0005-0000-0000-0000E9B20000}"/>
    <cellStyle name="Normal 4 5 3 3 2 2 2 2 3 2 2" xfId="49960" xr:uid="{00000000-0005-0000-0000-0000EAB20000}"/>
    <cellStyle name="Normal 4 5 3 3 2 2 2 2 3 3" xfId="36526" xr:uid="{00000000-0005-0000-0000-0000EBB20000}"/>
    <cellStyle name="Normal 4 5 3 3 2 2 2 2 4" xfId="18569" xr:uid="{00000000-0005-0000-0000-0000ECB20000}"/>
    <cellStyle name="Normal 4 5 3 3 2 2 2 2 4 2" xfId="45481" xr:uid="{00000000-0005-0000-0000-0000EDB20000}"/>
    <cellStyle name="Normal 4 5 3 3 2 2 2 2 5" xfId="32047" xr:uid="{00000000-0005-0000-0000-0000EEB20000}"/>
    <cellStyle name="Normal 4 5 3 3 2 2 2 3" xfId="11855" xr:uid="{00000000-0005-0000-0000-0000EFB20000}"/>
    <cellStyle name="Normal 4 5 3 3 2 2 2 3 2" xfId="25289" xr:uid="{00000000-0005-0000-0000-0000F0B20000}"/>
    <cellStyle name="Normal 4 5 3 3 2 2 2 3 2 2" xfId="52201" xr:uid="{00000000-0005-0000-0000-0000F1B20000}"/>
    <cellStyle name="Normal 4 5 3 3 2 2 2 3 3" xfId="38767" xr:uid="{00000000-0005-0000-0000-0000F2B20000}"/>
    <cellStyle name="Normal 4 5 3 3 2 2 2 4" xfId="7377" xr:uid="{00000000-0005-0000-0000-0000F3B20000}"/>
    <cellStyle name="Normal 4 5 3 3 2 2 2 4 2" xfId="20811" xr:uid="{00000000-0005-0000-0000-0000F4B20000}"/>
    <cellStyle name="Normal 4 5 3 3 2 2 2 4 2 2" xfId="47723" xr:uid="{00000000-0005-0000-0000-0000F5B20000}"/>
    <cellStyle name="Normal 4 5 3 3 2 2 2 4 3" xfId="34289" xr:uid="{00000000-0005-0000-0000-0000F6B20000}"/>
    <cellStyle name="Normal 4 5 3 3 2 2 2 5" xfId="16332" xr:uid="{00000000-0005-0000-0000-0000F7B20000}"/>
    <cellStyle name="Normal 4 5 3 3 2 2 2 5 2" xfId="43244" xr:uid="{00000000-0005-0000-0000-0000F8B20000}"/>
    <cellStyle name="Normal 4 5 3 3 2 2 2 6" xfId="29810" xr:uid="{00000000-0005-0000-0000-0000F9B20000}"/>
    <cellStyle name="Normal 4 5 3 3 2 2 3" xfId="4017" xr:uid="{00000000-0005-0000-0000-0000FAB20000}"/>
    <cellStyle name="Normal 4 5 3 3 2 2 3 2" xfId="12974" xr:uid="{00000000-0005-0000-0000-0000FBB20000}"/>
    <cellStyle name="Normal 4 5 3 3 2 2 3 2 2" xfId="26408" xr:uid="{00000000-0005-0000-0000-0000FCB20000}"/>
    <cellStyle name="Normal 4 5 3 3 2 2 3 2 2 2" xfId="53320" xr:uid="{00000000-0005-0000-0000-0000FDB20000}"/>
    <cellStyle name="Normal 4 5 3 3 2 2 3 2 3" xfId="39886" xr:uid="{00000000-0005-0000-0000-0000FEB20000}"/>
    <cellStyle name="Normal 4 5 3 3 2 2 3 3" xfId="8496" xr:uid="{00000000-0005-0000-0000-0000FFB20000}"/>
    <cellStyle name="Normal 4 5 3 3 2 2 3 3 2" xfId="21930" xr:uid="{00000000-0005-0000-0000-000000B30000}"/>
    <cellStyle name="Normal 4 5 3 3 2 2 3 3 2 2" xfId="48842" xr:uid="{00000000-0005-0000-0000-000001B30000}"/>
    <cellStyle name="Normal 4 5 3 3 2 2 3 3 3" xfId="35408" xr:uid="{00000000-0005-0000-0000-000002B30000}"/>
    <cellStyle name="Normal 4 5 3 3 2 2 3 4" xfId="17451" xr:uid="{00000000-0005-0000-0000-000003B30000}"/>
    <cellStyle name="Normal 4 5 3 3 2 2 3 4 2" xfId="44363" xr:uid="{00000000-0005-0000-0000-000004B30000}"/>
    <cellStyle name="Normal 4 5 3 3 2 2 3 5" xfId="30929" xr:uid="{00000000-0005-0000-0000-000005B30000}"/>
    <cellStyle name="Normal 4 5 3 3 2 2 4" xfId="10737" xr:uid="{00000000-0005-0000-0000-000006B30000}"/>
    <cellStyle name="Normal 4 5 3 3 2 2 4 2" xfId="24171" xr:uid="{00000000-0005-0000-0000-000007B30000}"/>
    <cellStyle name="Normal 4 5 3 3 2 2 4 2 2" xfId="51083" xr:uid="{00000000-0005-0000-0000-000008B30000}"/>
    <cellStyle name="Normal 4 5 3 3 2 2 4 3" xfId="37649" xr:uid="{00000000-0005-0000-0000-000009B30000}"/>
    <cellStyle name="Normal 4 5 3 3 2 2 5" xfId="6259" xr:uid="{00000000-0005-0000-0000-00000AB30000}"/>
    <cellStyle name="Normal 4 5 3 3 2 2 5 2" xfId="19693" xr:uid="{00000000-0005-0000-0000-00000BB30000}"/>
    <cellStyle name="Normal 4 5 3 3 2 2 5 2 2" xfId="46605" xr:uid="{00000000-0005-0000-0000-00000CB30000}"/>
    <cellStyle name="Normal 4 5 3 3 2 2 5 3" xfId="33171" xr:uid="{00000000-0005-0000-0000-00000DB30000}"/>
    <cellStyle name="Normal 4 5 3 3 2 2 6" xfId="15214" xr:uid="{00000000-0005-0000-0000-00000EB30000}"/>
    <cellStyle name="Normal 4 5 3 3 2 2 6 2" xfId="42126" xr:uid="{00000000-0005-0000-0000-00000FB30000}"/>
    <cellStyle name="Normal 4 5 3 3 2 2 7" xfId="28692" xr:uid="{00000000-0005-0000-0000-000010B30000}"/>
    <cellStyle name="Normal 4 5 3 3 2 3" xfId="2228" xr:uid="{00000000-0005-0000-0000-000011B30000}"/>
    <cellStyle name="Normal 4 5 3 3 2 3 2" xfId="4465" xr:uid="{00000000-0005-0000-0000-000012B30000}"/>
    <cellStyle name="Normal 4 5 3 3 2 3 2 2" xfId="13422" xr:uid="{00000000-0005-0000-0000-000013B30000}"/>
    <cellStyle name="Normal 4 5 3 3 2 3 2 2 2" xfId="26856" xr:uid="{00000000-0005-0000-0000-000014B30000}"/>
    <cellStyle name="Normal 4 5 3 3 2 3 2 2 2 2" xfId="53768" xr:uid="{00000000-0005-0000-0000-000015B30000}"/>
    <cellStyle name="Normal 4 5 3 3 2 3 2 2 3" xfId="40334" xr:uid="{00000000-0005-0000-0000-000016B30000}"/>
    <cellStyle name="Normal 4 5 3 3 2 3 2 3" xfId="8944" xr:uid="{00000000-0005-0000-0000-000017B30000}"/>
    <cellStyle name="Normal 4 5 3 3 2 3 2 3 2" xfId="22378" xr:uid="{00000000-0005-0000-0000-000018B30000}"/>
    <cellStyle name="Normal 4 5 3 3 2 3 2 3 2 2" xfId="49290" xr:uid="{00000000-0005-0000-0000-000019B30000}"/>
    <cellStyle name="Normal 4 5 3 3 2 3 2 3 3" xfId="35856" xr:uid="{00000000-0005-0000-0000-00001AB30000}"/>
    <cellStyle name="Normal 4 5 3 3 2 3 2 4" xfId="17899" xr:uid="{00000000-0005-0000-0000-00001BB30000}"/>
    <cellStyle name="Normal 4 5 3 3 2 3 2 4 2" xfId="44811" xr:uid="{00000000-0005-0000-0000-00001CB30000}"/>
    <cellStyle name="Normal 4 5 3 3 2 3 2 5" xfId="31377" xr:uid="{00000000-0005-0000-0000-00001DB30000}"/>
    <cellStyle name="Normal 4 5 3 3 2 3 3" xfId="11185" xr:uid="{00000000-0005-0000-0000-00001EB30000}"/>
    <cellStyle name="Normal 4 5 3 3 2 3 3 2" xfId="24619" xr:uid="{00000000-0005-0000-0000-00001FB30000}"/>
    <cellStyle name="Normal 4 5 3 3 2 3 3 2 2" xfId="51531" xr:uid="{00000000-0005-0000-0000-000020B30000}"/>
    <cellStyle name="Normal 4 5 3 3 2 3 3 3" xfId="38097" xr:uid="{00000000-0005-0000-0000-000021B30000}"/>
    <cellStyle name="Normal 4 5 3 3 2 3 4" xfId="6707" xr:uid="{00000000-0005-0000-0000-000022B30000}"/>
    <cellStyle name="Normal 4 5 3 3 2 3 4 2" xfId="20141" xr:uid="{00000000-0005-0000-0000-000023B30000}"/>
    <cellStyle name="Normal 4 5 3 3 2 3 4 2 2" xfId="47053" xr:uid="{00000000-0005-0000-0000-000024B30000}"/>
    <cellStyle name="Normal 4 5 3 3 2 3 4 3" xfId="33619" xr:uid="{00000000-0005-0000-0000-000025B30000}"/>
    <cellStyle name="Normal 4 5 3 3 2 3 5" xfId="15662" xr:uid="{00000000-0005-0000-0000-000026B30000}"/>
    <cellStyle name="Normal 4 5 3 3 2 3 5 2" xfId="42574" xr:uid="{00000000-0005-0000-0000-000027B30000}"/>
    <cellStyle name="Normal 4 5 3 3 2 3 6" xfId="29140" xr:uid="{00000000-0005-0000-0000-000028B30000}"/>
    <cellStyle name="Normal 4 5 3 3 2 4" xfId="3347" xr:uid="{00000000-0005-0000-0000-000029B30000}"/>
    <cellStyle name="Normal 4 5 3 3 2 4 2" xfId="12304" xr:uid="{00000000-0005-0000-0000-00002AB30000}"/>
    <cellStyle name="Normal 4 5 3 3 2 4 2 2" xfId="25738" xr:uid="{00000000-0005-0000-0000-00002BB30000}"/>
    <cellStyle name="Normal 4 5 3 3 2 4 2 2 2" xfId="52650" xr:uid="{00000000-0005-0000-0000-00002CB30000}"/>
    <cellStyle name="Normal 4 5 3 3 2 4 2 3" xfId="39216" xr:uid="{00000000-0005-0000-0000-00002DB30000}"/>
    <cellStyle name="Normal 4 5 3 3 2 4 3" xfId="7826" xr:uid="{00000000-0005-0000-0000-00002EB30000}"/>
    <cellStyle name="Normal 4 5 3 3 2 4 3 2" xfId="21260" xr:uid="{00000000-0005-0000-0000-00002FB30000}"/>
    <cellStyle name="Normal 4 5 3 3 2 4 3 2 2" xfId="48172" xr:uid="{00000000-0005-0000-0000-000030B30000}"/>
    <cellStyle name="Normal 4 5 3 3 2 4 3 3" xfId="34738" xr:uid="{00000000-0005-0000-0000-000031B30000}"/>
    <cellStyle name="Normal 4 5 3 3 2 4 4" xfId="16781" xr:uid="{00000000-0005-0000-0000-000032B30000}"/>
    <cellStyle name="Normal 4 5 3 3 2 4 4 2" xfId="43693" xr:uid="{00000000-0005-0000-0000-000033B30000}"/>
    <cellStyle name="Normal 4 5 3 3 2 4 5" xfId="30259" xr:uid="{00000000-0005-0000-0000-000034B30000}"/>
    <cellStyle name="Normal 4 5 3 3 2 5" xfId="10067" xr:uid="{00000000-0005-0000-0000-000035B30000}"/>
    <cellStyle name="Normal 4 5 3 3 2 5 2" xfId="23501" xr:uid="{00000000-0005-0000-0000-000036B30000}"/>
    <cellStyle name="Normal 4 5 3 3 2 5 2 2" xfId="50413" xr:uid="{00000000-0005-0000-0000-000037B30000}"/>
    <cellStyle name="Normal 4 5 3 3 2 5 3" xfId="36979" xr:uid="{00000000-0005-0000-0000-000038B30000}"/>
    <cellStyle name="Normal 4 5 3 3 2 6" xfId="5589" xr:uid="{00000000-0005-0000-0000-000039B30000}"/>
    <cellStyle name="Normal 4 5 3 3 2 6 2" xfId="19023" xr:uid="{00000000-0005-0000-0000-00003AB30000}"/>
    <cellStyle name="Normal 4 5 3 3 2 6 2 2" xfId="45935" xr:uid="{00000000-0005-0000-0000-00003BB30000}"/>
    <cellStyle name="Normal 4 5 3 3 2 6 3" xfId="32501" xr:uid="{00000000-0005-0000-0000-00003CB30000}"/>
    <cellStyle name="Normal 4 5 3 3 2 7" xfId="14544" xr:uid="{00000000-0005-0000-0000-00003DB30000}"/>
    <cellStyle name="Normal 4 5 3 3 2 7 2" xfId="41456" xr:uid="{00000000-0005-0000-0000-00003EB30000}"/>
    <cellStyle name="Normal 4 5 3 3 2 8" xfId="28022" xr:uid="{00000000-0005-0000-0000-00003FB30000}"/>
    <cellStyle name="Normal 4 5 3 3 3" xfId="1334" xr:uid="{00000000-0005-0000-0000-000040B30000}"/>
    <cellStyle name="Normal 4 5 3 3 3 2" xfId="2452" xr:uid="{00000000-0005-0000-0000-000041B30000}"/>
    <cellStyle name="Normal 4 5 3 3 3 2 2" xfId="4689" xr:uid="{00000000-0005-0000-0000-000042B30000}"/>
    <cellStyle name="Normal 4 5 3 3 3 2 2 2" xfId="13646" xr:uid="{00000000-0005-0000-0000-000043B30000}"/>
    <cellStyle name="Normal 4 5 3 3 3 2 2 2 2" xfId="27080" xr:uid="{00000000-0005-0000-0000-000044B30000}"/>
    <cellStyle name="Normal 4 5 3 3 3 2 2 2 2 2" xfId="53992" xr:uid="{00000000-0005-0000-0000-000045B30000}"/>
    <cellStyle name="Normal 4 5 3 3 3 2 2 2 3" xfId="40558" xr:uid="{00000000-0005-0000-0000-000046B30000}"/>
    <cellStyle name="Normal 4 5 3 3 3 2 2 3" xfId="9168" xr:uid="{00000000-0005-0000-0000-000047B30000}"/>
    <cellStyle name="Normal 4 5 3 3 3 2 2 3 2" xfId="22602" xr:uid="{00000000-0005-0000-0000-000048B30000}"/>
    <cellStyle name="Normal 4 5 3 3 3 2 2 3 2 2" xfId="49514" xr:uid="{00000000-0005-0000-0000-000049B30000}"/>
    <cellStyle name="Normal 4 5 3 3 3 2 2 3 3" xfId="36080" xr:uid="{00000000-0005-0000-0000-00004AB30000}"/>
    <cellStyle name="Normal 4 5 3 3 3 2 2 4" xfId="18123" xr:uid="{00000000-0005-0000-0000-00004BB30000}"/>
    <cellStyle name="Normal 4 5 3 3 3 2 2 4 2" xfId="45035" xr:uid="{00000000-0005-0000-0000-00004CB30000}"/>
    <cellStyle name="Normal 4 5 3 3 3 2 2 5" xfId="31601" xr:uid="{00000000-0005-0000-0000-00004DB30000}"/>
    <cellStyle name="Normal 4 5 3 3 3 2 3" xfId="11409" xr:uid="{00000000-0005-0000-0000-00004EB30000}"/>
    <cellStyle name="Normal 4 5 3 3 3 2 3 2" xfId="24843" xr:uid="{00000000-0005-0000-0000-00004FB30000}"/>
    <cellStyle name="Normal 4 5 3 3 3 2 3 2 2" xfId="51755" xr:uid="{00000000-0005-0000-0000-000050B30000}"/>
    <cellStyle name="Normal 4 5 3 3 3 2 3 3" xfId="38321" xr:uid="{00000000-0005-0000-0000-000051B30000}"/>
    <cellStyle name="Normal 4 5 3 3 3 2 4" xfId="6931" xr:uid="{00000000-0005-0000-0000-000052B30000}"/>
    <cellStyle name="Normal 4 5 3 3 3 2 4 2" xfId="20365" xr:uid="{00000000-0005-0000-0000-000053B30000}"/>
    <cellStyle name="Normal 4 5 3 3 3 2 4 2 2" xfId="47277" xr:uid="{00000000-0005-0000-0000-000054B30000}"/>
    <cellStyle name="Normal 4 5 3 3 3 2 4 3" xfId="33843" xr:uid="{00000000-0005-0000-0000-000055B30000}"/>
    <cellStyle name="Normal 4 5 3 3 3 2 5" xfId="15886" xr:uid="{00000000-0005-0000-0000-000056B30000}"/>
    <cellStyle name="Normal 4 5 3 3 3 2 5 2" xfId="42798" xr:uid="{00000000-0005-0000-0000-000057B30000}"/>
    <cellStyle name="Normal 4 5 3 3 3 2 6" xfId="29364" xr:uid="{00000000-0005-0000-0000-000058B30000}"/>
    <cellStyle name="Normal 4 5 3 3 3 3" xfId="3571" xr:uid="{00000000-0005-0000-0000-000059B30000}"/>
    <cellStyle name="Normal 4 5 3 3 3 3 2" xfId="12528" xr:uid="{00000000-0005-0000-0000-00005AB30000}"/>
    <cellStyle name="Normal 4 5 3 3 3 3 2 2" xfId="25962" xr:uid="{00000000-0005-0000-0000-00005BB30000}"/>
    <cellStyle name="Normal 4 5 3 3 3 3 2 2 2" xfId="52874" xr:uid="{00000000-0005-0000-0000-00005CB30000}"/>
    <cellStyle name="Normal 4 5 3 3 3 3 2 3" xfId="39440" xr:uid="{00000000-0005-0000-0000-00005DB30000}"/>
    <cellStyle name="Normal 4 5 3 3 3 3 3" xfId="8050" xr:uid="{00000000-0005-0000-0000-00005EB30000}"/>
    <cellStyle name="Normal 4 5 3 3 3 3 3 2" xfId="21484" xr:uid="{00000000-0005-0000-0000-00005FB30000}"/>
    <cellStyle name="Normal 4 5 3 3 3 3 3 2 2" xfId="48396" xr:uid="{00000000-0005-0000-0000-000060B30000}"/>
    <cellStyle name="Normal 4 5 3 3 3 3 3 3" xfId="34962" xr:uid="{00000000-0005-0000-0000-000061B30000}"/>
    <cellStyle name="Normal 4 5 3 3 3 3 4" xfId="17005" xr:uid="{00000000-0005-0000-0000-000062B30000}"/>
    <cellStyle name="Normal 4 5 3 3 3 3 4 2" xfId="43917" xr:uid="{00000000-0005-0000-0000-000063B30000}"/>
    <cellStyle name="Normal 4 5 3 3 3 3 5" xfId="30483" xr:uid="{00000000-0005-0000-0000-000064B30000}"/>
    <cellStyle name="Normal 4 5 3 3 3 4" xfId="10291" xr:uid="{00000000-0005-0000-0000-000065B30000}"/>
    <cellStyle name="Normal 4 5 3 3 3 4 2" xfId="23725" xr:uid="{00000000-0005-0000-0000-000066B30000}"/>
    <cellStyle name="Normal 4 5 3 3 3 4 2 2" xfId="50637" xr:uid="{00000000-0005-0000-0000-000067B30000}"/>
    <cellStyle name="Normal 4 5 3 3 3 4 3" xfId="37203" xr:uid="{00000000-0005-0000-0000-000068B30000}"/>
    <cellStyle name="Normal 4 5 3 3 3 5" xfId="5813" xr:uid="{00000000-0005-0000-0000-000069B30000}"/>
    <cellStyle name="Normal 4 5 3 3 3 5 2" xfId="19247" xr:uid="{00000000-0005-0000-0000-00006AB30000}"/>
    <cellStyle name="Normal 4 5 3 3 3 5 2 2" xfId="46159" xr:uid="{00000000-0005-0000-0000-00006BB30000}"/>
    <cellStyle name="Normal 4 5 3 3 3 5 3" xfId="32725" xr:uid="{00000000-0005-0000-0000-00006CB30000}"/>
    <cellStyle name="Normal 4 5 3 3 3 6" xfId="14768" xr:uid="{00000000-0005-0000-0000-00006DB30000}"/>
    <cellStyle name="Normal 4 5 3 3 3 6 2" xfId="41680" xr:uid="{00000000-0005-0000-0000-00006EB30000}"/>
    <cellStyle name="Normal 4 5 3 3 3 7" xfId="28246" xr:uid="{00000000-0005-0000-0000-00006FB30000}"/>
    <cellStyle name="Normal 4 5 3 3 4" xfId="1557" xr:uid="{00000000-0005-0000-0000-000070B30000}"/>
    <cellStyle name="Normal 4 5 3 3 4 2" xfId="2675" xr:uid="{00000000-0005-0000-0000-000071B30000}"/>
    <cellStyle name="Normal 4 5 3 3 4 2 2" xfId="4912" xr:uid="{00000000-0005-0000-0000-000072B30000}"/>
    <cellStyle name="Normal 4 5 3 3 4 2 2 2" xfId="13869" xr:uid="{00000000-0005-0000-0000-000073B30000}"/>
    <cellStyle name="Normal 4 5 3 3 4 2 2 2 2" xfId="27303" xr:uid="{00000000-0005-0000-0000-000074B30000}"/>
    <cellStyle name="Normal 4 5 3 3 4 2 2 2 2 2" xfId="54215" xr:uid="{00000000-0005-0000-0000-000075B30000}"/>
    <cellStyle name="Normal 4 5 3 3 4 2 2 2 3" xfId="40781" xr:uid="{00000000-0005-0000-0000-000076B30000}"/>
    <cellStyle name="Normal 4 5 3 3 4 2 2 3" xfId="9391" xr:uid="{00000000-0005-0000-0000-000077B30000}"/>
    <cellStyle name="Normal 4 5 3 3 4 2 2 3 2" xfId="22825" xr:uid="{00000000-0005-0000-0000-000078B30000}"/>
    <cellStyle name="Normal 4 5 3 3 4 2 2 3 2 2" xfId="49737" xr:uid="{00000000-0005-0000-0000-000079B30000}"/>
    <cellStyle name="Normal 4 5 3 3 4 2 2 3 3" xfId="36303" xr:uid="{00000000-0005-0000-0000-00007AB30000}"/>
    <cellStyle name="Normal 4 5 3 3 4 2 2 4" xfId="18346" xr:uid="{00000000-0005-0000-0000-00007BB30000}"/>
    <cellStyle name="Normal 4 5 3 3 4 2 2 4 2" xfId="45258" xr:uid="{00000000-0005-0000-0000-00007CB30000}"/>
    <cellStyle name="Normal 4 5 3 3 4 2 2 5" xfId="31824" xr:uid="{00000000-0005-0000-0000-00007DB30000}"/>
    <cellStyle name="Normal 4 5 3 3 4 2 3" xfId="11632" xr:uid="{00000000-0005-0000-0000-00007EB30000}"/>
    <cellStyle name="Normal 4 5 3 3 4 2 3 2" xfId="25066" xr:uid="{00000000-0005-0000-0000-00007FB30000}"/>
    <cellStyle name="Normal 4 5 3 3 4 2 3 2 2" xfId="51978" xr:uid="{00000000-0005-0000-0000-000080B30000}"/>
    <cellStyle name="Normal 4 5 3 3 4 2 3 3" xfId="38544" xr:uid="{00000000-0005-0000-0000-000081B30000}"/>
    <cellStyle name="Normal 4 5 3 3 4 2 4" xfId="7154" xr:uid="{00000000-0005-0000-0000-000082B30000}"/>
    <cellStyle name="Normal 4 5 3 3 4 2 4 2" xfId="20588" xr:uid="{00000000-0005-0000-0000-000083B30000}"/>
    <cellStyle name="Normal 4 5 3 3 4 2 4 2 2" xfId="47500" xr:uid="{00000000-0005-0000-0000-000084B30000}"/>
    <cellStyle name="Normal 4 5 3 3 4 2 4 3" xfId="34066" xr:uid="{00000000-0005-0000-0000-000085B30000}"/>
    <cellStyle name="Normal 4 5 3 3 4 2 5" xfId="16109" xr:uid="{00000000-0005-0000-0000-000086B30000}"/>
    <cellStyle name="Normal 4 5 3 3 4 2 5 2" xfId="43021" xr:uid="{00000000-0005-0000-0000-000087B30000}"/>
    <cellStyle name="Normal 4 5 3 3 4 2 6" xfId="29587" xr:uid="{00000000-0005-0000-0000-000088B30000}"/>
    <cellStyle name="Normal 4 5 3 3 4 3" xfId="3794" xr:uid="{00000000-0005-0000-0000-000089B30000}"/>
    <cellStyle name="Normal 4 5 3 3 4 3 2" xfId="12751" xr:uid="{00000000-0005-0000-0000-00008AB30000}"/>
    <cellStyle name="Normal 4 5 3 3 4 3 2 2" xfId="26185" xr:uid="{00000000-0005-0000-0000-00008BB30000}"/>
    <cellStyle name="Normal 4 5 3 3 4 3 2 2 2" xfId="53097" xr:uid="{00000000-0005-0000-0000-00008CB30000}"/>
    <cellStyle name="Normal 4 5 3 3 4 3 2 3" xfId="39663" xr:uid="{00000000-0005-0000-0000-00008DB30000}"/>
    <cellStyle name="Normal 4 5 3 3 4 3 3" xfId="8273" xr:uid="{00000000-0005-0000-0000-00008EB30000}"/>
    <cellStyle name="Normal 4 5 3 3 4 3 3 2" xfId="21707" xr:uid="{00000000-0005-0000-0000-00008FB30000}"/>
    <cellStyle name="Normal 4 5 3 3 4 3 3 2 2" xfId="48619" xr:uid="{00000000-0005-0000-0000-000090B30000}"/>
    <cellStyle name="Normal 4 5 3 3 4 3 3 3" xfId="35185" xr:uid="{00000000-0005-0000-0000-000091B30000}"/>
    <cellStyle name="Normal 4 5 3 3 4 3 4" xfId="17228" xr:uid="{00000000-0005-0000-0000-000092B30000}"/>
    <cellStyle name="Normal 4 5 3 3 4 3 4 2" xfId="44140" xr:uid="{00000000-0005-0000-0000-000093B30000}"/>
    <cellStyle name="Normal 4 5 3 3 4 3 5" xfId="30706" xr:uid="{00000000-0005-0000-0000-000094B30000}"/>
    <cellStyle name="Normal 4 5 3 3 4 4" xfId="10514" xr:uid="{00000000-0005-0000-0000-000095B30000}"/>
    <cellStyle name="Normal 4 5 3 3 4 4 2" xfId="23948" xr:uid="{00000000-0005-0000-0000-000096B30000}"/>
    <cellStyle name="Normal 4 5 3 3 4 4 2 2" xfId="50860" xr:uid="{00000000-0005-0000-0000-000097B30000}"/>
    <cellStyle name="Normal 4 5 3 3 4 4 3" xfId="37426" xr:uid="{00000000-0005-0000-0000-000098B30000}"/>
    <cellStyle name="Normal 4 5 3 3 4 5" xfId="6036" xr:uid="{00000000-0005-0000-0000-000099B30000}"/>
    <cellStyle name="Normal 4 5 3 3 4 5 2" xfId="19470" xr:uid="{00000000-0005-0000-0000-00009AB30000}"/>
    <cellStyle name="Normal 4 5 3 3 4 5 2 2" xfId="46382" xr:uid="{00000000-0005-0000-0000-00009BB30000}"/>
    <cellStyle name="Normal 4 5 3 3 4 5 3" xfId="32948" xr:uid="{00000000-0005-0000-0000-00009CB30000}"/>
    <cellStyle name="Normal 4 5 3 3 4 6" xfId="14991" xr:uid="{00000000-0005-0000-0000-00009DB30000}"/>
    <cellStyle name="Normal 4 5 3 3 4 6 2" xfId="41903" xr:uid="{00000000-0005-0000-0000-00009EB30000}"/>
    <cellStyle name="Normal 4 5 3 3 4 7" xfId="28469" xr:uid="{00000000-0005-0000-0000-00009FB30000}"/>
    <cellStyle name="Normal 4 5 3 3 5" xfId="2005" xr:uid="{00000000-0005-0000-0000-0000A0B30000}"/>
    <cellStyle name="Normal 4 5 3 3 5 2" xfId="4242" xr:uid="{00000000-0005-0000-0000-0000A1B30000}"/>
    <cellStyle name="Normal 4 5 3 3 5 2 2" xfId="13199" xr:uid="{00000000-0005-0000-0000-0000A2B30000}"/>
    <cellStyle name="Normal 4 5 3 3 5 2 2 2" xfId="26633" xr:uid="{00000000-0005-0000-0000-0000A3B30000}"/>
    <cellStyle name="Normal 4 5 3 3 5 2 2 2 2" xfId="53545" xr:uid="{00000000-0005-0000-0000-0000A4B30000}"/>
    <cellStyle name="Normal 4 5 3 3 5 2 2 3" xfId="40111" xr:uid="{00000000-0005-0000-0000-0000A5B30000}"/>
    <cellStyle name="Normal 4 5 3 3 5 2 3" xfId="8721" xr:uid="{00000000-0005-0000-0000-0000A6B30000}"/>
    <cellStyle name="Normal 4 5 3 3 5 2 3 2" xfId="22155" xr:uid="{00000000-0005-0000-0000-0000A7B30000}"/>
    <cellStyle name="Normal 4 5 3 3 5 2 3 2 2" xfId="49067" xr:uid="{00000000-0005-0000-0000-0000A8B30000}"/>
    <cellStyle name="Normal 4 5 3 3 5 2 3 3" xfId="35633" xr:uid="{00000000-0005-0000-0000-0000A9B30000}"/>
    <cellStyle name="Normal 4 5 3 3 5 2 4" xfId="17676" xr:uid="{00000000-0005-0000-0000-0000AAB30000}"/>
    <cellStyle name="Normal 4 5 3 3 5 2 4 2" xfId="44588" xr:uid="{00000000-0005-0000-0000-0000ABB30000}"/>
    <cellStyle name="Normal 4 5 3 3 5 2 5" xfId="31154" xr:uid="{00000000-0005-0000-0000-0000ACB30000}"/>
    <cellStyle name="Normal 4 5 3 3 5 3" xfId="10962" xr:uid="{00000000-0005-0000-0000-0000ADB30000}"/>
    <cellStyle name="Normal 4 5 3 3 5 3 2" xfId="24396" xr:uid="{00000000-0005-0000-0000-0000AEB30000}"/>
    <cellStyle name="Normal 4 5 3 3 5 3 2 2" xfId="51308" xr:uid="{00000000-0005-0000-0000-0000AFB30000}"/>
    <cellStyle name="Normal 4 5 3 3 5 3 3" xfId="37874" xr:uid="{00000000-0005-0000-0000-0000B0B30000}"/>
    <cellStyle name="Normal 4 5 3 3 5 4" xfId="6484" xr:uid="{00000000-0005-0000-0000-0000B1B30000}"/>
    <cellStyle name="Normal 4 5 3 3 5 4 2" xfId="19918" xr:uid="{00000000-0005-0000-0000-0000B2B30000}"/>
    <cellStyle name="Normal 4 5 3 3 5 4 2 2" xfId="46830" xr:uid="{00000000-0005-0000-0000-0000B3B30000}"/>
    <cellStyle name="Normal 4 5 3 3 5 4 3" xfId="33396" xr:uid="{00000000-0005-0000-0000-0000B4B30000}"/>
    <cellStyle name="Normal 4 5 3 3 5 5" xfId="15439" xr:uid="{00000000-0005-0000-0000-0000B5B30000}"/>
    <cellStyle name="Normal 4 5 3 3 5 5 2" xfId="42351" xr:uid="{00000000-0005-0000-0000-0000B6B30000}"/>
    <cellStyle name="Normal 4 5 3 3 5 6" xfId="28917" xr:uid="{00000000-0005-0000-0000-0000B7B30000}"/>
    <cellStyle name="Normal 4 5 3 3 6" xfId="3124" xr:uid="{00000000-0005-0000-0000-0000B8B30000}"/>
    <cellStyle name="Normal 4 5 3 3 6 2" xfId="12081" xr:uid="{00000000-0005-0000-0000-0000B9B30000}"/>
    <cellStyle name="Normal 4 5 3 3 6 2 2" xfId="25515" xr:uid="{00000000-0005-0000-0000-0000BAB30000}"/>
    <cellStyle name="Normal 4 5 3 3 6 2 2 2" xfId="52427" xr:uid="{00000000-0005-0000-0000-0000BBB30000}"/>
    <cellStyle name="Normal 4 5 3 3 6 2 3" xfId="38993" xr:uid="{00000000-0005-0000-0000-0000BCB30000}"/>
    <cellStyle name="Normal 4 5 3 3 6 3" xfId="7603" xr:uid="{00000000-0005-0000-0000-0000BDB30000}"/>
    <cellStyle name="Normal 4 5 3 3 6 3 2" xfId="21037" xr:uid="{00000000-0005-0000-0000-0000BEB30000}"/>
    <cellStyle name="Normal 4 5 3 3 6 3 2 2" xfId="47949" xr:uid="{00000000-0005-0000-0000-0000BFB30000}"/>
    <cellStyle name="Normal 4 5 3 3 6 3 3" xfId="34515" xr:uid="{00000000-0005-0000-0000-0000C0B30000}"/>
    <cellStyle name="Normal 4 5 3 3 6 4" xfId="16558" xr:uid="{00000000-0005-0000-0000-0000C1B30000}"/>
    <cellStyle name="Normal 4 5 3 3 6 4 2" xfId="43470" xr:uid="{00000000-0005-0000-0000-0000C2B30000}"/>
    <cellStyle name="Normal 4 5 3 3 6 5" xfId="30036" xr:uid="{00000000-0005-0000-0000-0000C3B30000}"/>
    <cellStyle name="Normal 4 5 3 3 7" xfId="9844" xr:uid="{00000000-0005-0000-0000-0000C4B30000}"/>
    <cellStyle name="Normal 4 5 3 3 7 2" xfId="23278" xr:uid="{00000000-0005-0000-0000-0000C5B30000}"/>
    <cellStyle name="Normal 4 5 3 3 7 2 2" xfId="50190" xr:uid="{00000000-0005-0000-0000-0000C6B30000}"/>
    <cellStyle name="Normal 4 5 3 3 7 3" xfId="36756" xr:uid="{00000000-0005-0000-0000-0000C7B30000}"/>
    <cellStyle name="Normal 4 5 3 3 8" xfId="5366" xr:uid="{00000000-0005-0000-0000-0000C8B30000}"/>
    <cellStyle name="Normal 4 5 3 3 8 2" xfId="18800" xr:uid="{00000000-0005-0000-0000-0000C9B30000}"/>
    <cellStyle name="Normal 4 5 3 3 8 2 2" xfId="45712" xr:uid="{00000000-0005-0000-0000-0000CAB30000}"/>
    <cellStyle name="Normal 4 5 3 3 8 3" xfId="32278" xr:uid="{00000000-0005-0000-0000-0000CBB30000}"/>
    <cellStyle name="Normal 4 5 3 3 9" xfId="14321" xr:uid="{00000000-0005-0000-0000-0000CCB30000}"/>
    <cellStyle name="Normal 4 5 3 3 9 2" xfId="41233" xr:uid="{00000000-0005-0000-0000-0000CDB30000}"/>
    <cellStyle name="Normal 4 5 3 4" xfId="769" xr:uid="{00000000-0005-0000-0000-0000CEB30000}"/>
    <cellStyle name="Normal 4 5 3 4 10" xfId="27727" xr:uid="{00000000-0005-0000-0000-0000CFB30000}"/>
    <cellStyle name="Normal 4 5 3 4 2" xfId="1037" xr:uid="{00000000-0005-0000-0000-0000D0B30000}"/>
    <cellStyle name="Normal 4 5 3 4 2 2" xfId="1708" xr:uid="{00000000-0005-0000-0000-0000D1B30000}"/>
    <cellStyle name="Normal 4 5 3 4 2 2 2" xfId="2826" xr:uid="{00000000-0005-0000-0000-0000D2B30000}"/>
    <cellStyle name="Normal 4 5 3 4 2 2 2 2" xfId="5063" xr:uid="{00000000-0005-0000-0000-0000D3B30000}"/>
    <cellStyle name="Normal 4 5 3 4 2 2 2 2 2" xfId="14020" xr:uid="{00000000-0005-0000-0000-0000D4B30000}"/>
    <cellStyle name="Normal 4 5 3 4 2 2 2 2 2 2" xfId="27454" xr:uid="{00000000-0005-0000-0000-0000D5B30000}"/>
    <cellStyle name="Normal 4 5 3 4 2 2 2 2 2 2 2" xfId="54366" xr:uid="{00000000-0005-0000-0000-0000D6B30000}"/>
    <cellStyle name="Normal 4 5 3 4 2 2 2 2 2 3" xfId="40932" xr:uid="{00000000-0005-0000-0000-0000D7B30000}"/>
    <cellStyle name="Normal 4 5 3 4 2 2 2 2 3" xfId="9542" xr:uid="{00000000-0005-0000-0000-0000D8B30000}"/>
    <cellStyle name="Normal 4 5 3 4 2 2 2 2 3 2" xfId="22976" xr:uid="{00000000-0005-0000-0000-0000D9B30000}"/>
    <cellStyle name="Normal 4 5 3 4 2 2 2 2 3 2 2" xfId="49888" xr:uid="{00000000-0005-0000-0000-0000DAB30000}"/>
    <cellStyle name="Normal 4 5 3 4 2 2 2 2 3 3" xfId="36454" xr:uid="{00000000-0005-0000-0000-0000DBB30000}"/>
    <cellStyle name="Normal 4 5 3 4 2 2 2 2 4" xfId="18497" xr:uid="{00000000-0005-0000-0000-0000DCB30000}"/>
    <cellStyle name="Normal 4 5 3 4 2 2 2 2 4 2" xfId="45409" xr:uid="{00000000-0005-0000-0000-0000DDB30000}"/>
    <cellStyle name="Normal 4 5 3 4 2 2 2 2 5" xfId="31975" xr:uid="{00000000-0005-0000-0000-0000DEB30000}"/>
    <cellStyle name="Normal 4 5 3 4 2 2 2 3" xfId="11783" xr:uid="{00000000-0005-0000-0000-0000DFB30000}"/>
    <cellStyle name="Normal 4 5 3 4 2 2 2 3 2" xfId="25217" xr:uid="{00000000-0005-0000-0000-0000E0B30000}"/>
    <cellStyle name="Normal 4 5 3 4 2 2 2 3 2 2" xfId="52129" xr:uid="{00000000-0005-0000-0000-0000E1B30000}"/>
    <cellStyle name="Normal 4 5 3 4 2 2 2 3 3" xfId="38695" xr:uid="{00000000-0005-0000-0000-0000E2B30000}"/>
    <cellStyle name="Normal 4 5 3 4 2 2 2 4" xfId="7305" xr:uid="{00000000-0005-0000-0000-0000E3B30000}"/>
    <cellStyle name="Normal 4 5 3 4 2 2 2 4 2" xfId="20739" xr:uid="{00000000-0005-0000-0000-0000E4B30000}"/>
    <cellStyle name="Normal 4 5 3 4 2 2 2 4 2 2" xfId="47651" xr:uid="{00000000-0005-0000-0000-0000E5B30000}"/>
    <cellStyle name="Normal 4 5 3 4 2 2 2 4 3" xfId="34217" xr:uid="{00000000-0005-0000-0000-0000E6B30000}"/>
    <cellStyle name="Normal 4 5 3 4 2 2 2 5" xfId="16260" xr:uid="{00000000-0005-0000-0000-0000E7B30000}"/>
    <cellStyle name="Normal 4 5 3 4 2 2 2 5 2" xfId="43172" xr:uid="{00000000-0005-0000-0000-0000E8B30000}"/>
    <cellStyle name="Normal 4 5 3 4 2 2 2 6" xfId="29738" xr:uid="{00000000-0005-0000-0000-0000E9B30000}"/>
    <cellStyle name="Normal 4 5 3 4 2 2 3" xfId="3945" xr:uid="{00000000-0005-0000-0000-0000EAB30000}"/>
    <cellStyle name="Normal 4 5 3 4 2 2 3 2" xfId="12902" xr:uid="{00000000-0005-0000-0000-0000EBB30000}"/>
    <cellStyle name="Normal 4 5 3 4 2 2 3 2 2" xfId="26336" xr:uid="{00000000-0005-0000-0000-0000ECB30000}"/>
    <cellStyle name="Normal 4 5 3 4 2 2 3 2 2 2" xfId="53248" xr:uid="{00000000-0005-0000-0000-0000EDB30000}"/>
    <cellStyle name="Normal 4 5 3 4 2 2 3 2 3" xfId="39814" xr:uid="{00000000-0005-0000-0000-0000EEB30000}"/>
    <cellStyle name="Normal 4 5 3 4 2 2 3 3" xfId="8424" xr:uid="{00000000-0005-0000-0000-0000EFB30000}"/>
    <cellStyle name="Normal 4 5 3 4 2 2 3 3 2" xfId="21858" xr:uid="{00000000-0005-0000-0000-0000F0B30000}"/>
    <cellStyle name="Normal 4 5 3 4 2 2 3 3 2 2" xfId="48770" xr:uid="{00000000-0005-0000-0000-0000F1B30000}"/>
    <cellStyle name="Normal 4 5 3 4 2 2 3 3 3" xfId="35336" xr:uid="{00000000-0005-0000-0000-0000F2B30000}"/>
    <cellStyle name="Normal 4 5 3 4 2 2 3 4" xfId="17379" xr:uid="{00000000-0005-0000-0000-0000F3B30000}"/>
    <cellStyle name="Normal 4 5 3 4 2 2 3 4 2" xfId="44291" xr:uid="{00000000-0005-0000-0000-0000F4B30000}"/>
    <cellStyle name="Normal 4 5 3 4 2 2 3 5" xfId="30857" xr:uid="{00000000-0005-0000-0000-0000F5B30000}"/>
    <cellStyle name="Normal 4 5 3 4 2 2 4" xfId="10665" xr:uid="{00000000-0005-0000-0000-0000F6B30000}"/>
    <cellStyle name="Normal 4 5 3 4 2 2 4 2" xfId="24099" xr:uid="{00000000-0005-0000-0000-0000F7B30000}"/>
    <cellStyle name="Normal 4 5 3 4 2 2 4 2 2" xfId="51011" xr:uid="{00000000-0005-0000-0000-0000F8B30000}"/>
    <cellStyle name="Normal 4 5 3 4 2 2 4 3" xfId="37577" xr:uid="{00000000-0005-0000-0000-0000F9B30000}"/>
    <cellStyle name="Normal 4 5 3 4 2 2 5" xfId="6187" xr:uid="{00000000-0005-0000-0000-0000FAB30000}"/>
    <cellStyle name="Normal 4 5 3 4 2 2 5 2" xfId="19621" xr:uid="{00000000-0005-0000-0000-0000FBB30000}"/>
    <cellStyle name="Normal 4 5 3 4 2 2 5 2 2" xfId="46533" xr:uid="{00000000-0005-0000-0000-0000FCB30000}"/>
    <cellStyle name="Normal 4 5 3 4 2 2 5 3" xfId="33099" xr:uid="{00000000-0005-0000-0000-0000FDB30000}"/>
    <cellStyle name="Normal 4 5 3 4 2 2 6" xfId="15142" xr:uid="{00000000-0005-0000-0000-0000FEB30000}"/>
    <cellStyle name="Normal 4 5 3 4 2 2 6 2" xfId="42054" xr:uid="{00000000-0005-0000-0000-0000FFB30000}"/>
    <cellStyle name="Normal 4 5 3 4 2 2 7" xfId="28620" xr:uid="{00000000-0005-0000-0000-000000B40000}"/>
    <cellStyle name="Normal 4 5 3 4 2 3" xfId="2156" xr:uid="{00000000-0005-0000-0000-000001B40000}"/>
    <cellStyle name="Normal 4 5 3 4 2 3 2" xfId="4393" xr:uid="{00000000-0005-0000-0000-000002B40000}"/>
    <cellStyle name="Normal 4 5 3 4 2 3 2 2" xfId="13350" xr:uid="{00000000-0005-0000-0000-000003B40000}"/>
    <cellStyle name="Normal 4 5 3 4 2 3 2 2 2" xfId="26784" xr:uid="{00000000-0005-0000-0000-000004B40000}"/>
    <cellStyle name="Normal 4 5 3 4 2 3 2 2 2 2" xfId="53696" xr:uid="{00000000-0005-0000-0000-000005B40000}"/>
    <cellStyle name="Normal 4 5 3 4 2 3 2 2 3" xfId="40262" xr:uid="{00000000-0005-0000-0000-000006B40000}"/>
    <cellStyle name="Normal 4 5 3 4 2 3 2 3" xfId="8872" xr:uid="{00000000-0005-0000-0000-000007B40000}"/>
    <cellStyle name="Normal 4 5 3 4 2 3 2 3 2" xfId="22306" xr:uid="{00000000-0005-0000-0000-000008B40000}"/>
    <cellStyle name="Normal 4 5 3 4 2 3 2 3 2 2" xfId="49218" xr:uid="{00000000-0005-0000-0000-000009B40000}"/>
    <cellStyle name="Normal 4 5 3 4 2 3 2 3 3" xfId="35784" xr:uid="{00000000-0005-0000-0000-00000AB40000}"/>
    <cellStyle name="Normal 4 5 3 4 2 3 2 4" xfId="17827" xr:uid="{00000000-0005-0000-0000-00000BB40000}"/>
    <cellStyle name="Normal 4 5 3 4 2 3 2 4 2" xfId="44739" xr:uid="{00000000-0005-0000-0000-00000CB40000}"/>
    <cellStyle name="Normal 4 5 3 4 2 3 2 5" xfId="31305" xr:uid="{00000000-0005-0000-0000-00000DB40000}"/>
    <cellStyle name="Normal 4 5 3 4 2 3 3" xfId="11113" xr:uid="{00000000-0005-0000-0000-00000EB40000}"/>
    <cellStyle name="Normal 4 5 3 4 2 3 3 2" xfId="24547" xr:uid="{00000000-0005-0000-0000-00000FB40000}"/>
    <cellStyle name="Normal 4 5 3 4 2 3 3 2 2" xfId="51459" xr:uid="{00000000-0005-0000-0000-000010B40000}"/>
    <cellStyle name="Normal 4 5 3 4 2 3 3 3" xfId="38025" xr:uid="{00000000-0005-0000-0000-000011B40000}"/>
    <cellStyle name="Normal 4 5 3 4 2 3 4" xfId="6635" xr:uid="{00000000-0005-0000-0000-000012B40000}"/>
    <cellStyle name="Normal 4 5 3 4 2 3 4 2" xfId="20069" xr:uid="{00000000-0005-0000-0000-000013B40000}"/>
    <cellStyle name="Normal 4 5 3 4 2 3 4 2 2" xfId="46981" xr:uid="{00000000-0005-0000-0000-000014B40000}"/>
    <cellStyle name="Normal 4 5 3 4 2 3 4 3" xfId="33547" xr:uid="{00000000-0005-0000-0000-000015B40000}"/>
    <cellStyle name="Normal 4 5 3 4 2 3 5" xfId="15590" xr:uid="{00000000-0005-0000-0000-000016B40000}"/>
    <cellStyle name="Normal 4 5 3 4 2 3 5 2" xfId="42502" xr:uid="{00000000-0005-0000-0000-000017B40000}"/>
    <cellStyle name="Normal 4 5 3 4 2 3 6" xfId="29068" xr:uid="{00000000-0005-0000-0000-000018B40000}"/>
    <cellStyle name="Normal 4 5 3 4 2 4" xfId="3275" xr:uid="{00000000-0005-0000-0000-000019B40000}"/>
    <cellStyle name="Normal 4 5 3 4 2 4 2" xfId="12232" xr:uid="{00000000-0005-0000-0000-00001AB40000}"/>
    <cellStyle name="Normal 4 5 3 4 2 4 2 2" xfId="25666" xr:uid="{00000000-0005-0000-0000-00001BB40000}"/>
    <cellStyle name="Normal 4 5 3 4 2 4 2 2 2" xfId="52578" xr:uid="{00000000-0005-0000-0000-00001CB40000}"/>
    <cellStyle name="Normal 4 5 3 4 2 4 2 3" xfId="39144" xr:uid="{00000000-0005-0000-0000-00001DB40000}"/>
    <cellStyle name="Normal 4 5 3 4 2 4 3" xfId="7754" xr:uid="{00000000-0005-0000-0000-00001EB40000}"/>
    <cellStyle name="Normal 4 5 3 4 2 4 3 2" xfId="21188" xr:uid="{00000000-0005-0000-0000-00001FB40000}"/>
    <cellStyle name="Normal 4 5 3 4 2 4 3 2 2" xfId="48100" xr:uid="{00000000-0005-0000-0000-000020B40000}"/>
    <cellStyle name="Normal 4 5 3 4 2 4 3 3" xfId="34666" xr:uid="{00000000-0005-0000-0000-000021B40000}"/>
    <cellStyle name="Normal 4 5 3 4 2 4 4" xfId="16709" xr:uid="{00000000-0005-0000-0000-000022B40000}"/>
    <cellStyle name="Normal 4 5 3 4 2 4 4 2" xfId="43621" xr:uid="{00000000-0005-0000-0000-000023B40000}"/>
    <cellStyle name="Normal 4 5 3 4 2 4 5" xfId="30187" xr:uid="{00000000-0005-0000-0000-000024B40000}"/>
    <cellStyle name="Normal 4 5 3 4 2 5" xfId="9995" xr:uid="{00000000-0005-0000-0000-000025B40000}"/>
    <cellStyle name="Normal 4 5 3 4 2 5 2" xfId="23429" xr:uid="{00000000-0005-0000-0000-000026B40000}"/>
    <cellStyle name="Normal 4 5 3 4 2 5 2 2" xfId="50341" xr:uid="{00000000-0005-0000-0000-000027B40000}"/>
    <cellStyle name="Normal 4 5 3 4 2 5 3" xfId="36907" xr:uid="{00000000-0005-0000-0000-000028B40000}"/>
    <cellStyle name="Normal 4 5 3 4 2 6" xfId="5517" xr:uid="{00000000-0005-0000-0000-000029B40000}"/>
    <cellStyle name="Normal 4 5 3 4 2 6 2" xfId="18951" xr:uid="{00000000-0005-0000-0000-00002AB40000}"/>
    <cellStyle name="Normal 4 5 3 4 2 6 2 2" xfId="45863" xr:uid="{00000000-0005-0000-0000-00002BB40000}"/>
    <cellStyle name="Normal 4 5 3 4 2 6 3" xfId="32429" xr:uid="{00000000-0005-0000-0000-00002CB40000}"/>
    <cellStyle name="Normal 4 5 3 4 2 7" xfId="14472" xr:uid="{00000000-0005-0000-0000-00002DB40000}"/>
    <cellStyle name="Normal 4 5 3 4 2 7 2" xfId="41384" xr:uid="{00000000-0005-0000-0000-00002EB40000}"/>
    <cellStyle name="Normal 4 5 3 4 2 8" xfId="27950" xr:uid="{00000000-0005-0000-0000-00002FB40000}"/>
    <cellStyle name="Normal 4 5 3 4 3" xfId="1262" xr:uid="{00000000-0005-0000-0000-000030B40000}"/>
    <cellStyle name="Normal 4 5 3 4 3 2" xfId="2380" xr:uid="{00000000-0005-0000-0000-000031B40000}"/>
    <cellStyle name="Normal 4 5 3 4 3 2 2" xfId="4617" xr:uid="{00000000-0005-0000-0000-000032B40000}"/>
    <cellStyle name="Normal 4 5 3 4 3 2 2 2" xfId="13574" xr:uid="{00000000-0005-0000-0000-000033B40000}"/>
    <cellStyle name="Normal 4 5 3 4 3 2 2 2 2" xfId="27008" xr:uid="{00000000-0005-0000-0000-000034B40000}"/>
    <cellStyle name="Normal 4 5 3 4 3 2 2 2 2 2" xfId="53920" xr:uid="{00000000-0005-0000-0000-000035B40000}"/>
    <cellStyle name="Normal 4 5 3 4 3 2 2 2 3" xfId="40486" xr:uid="{00000000-0005-0000-0000-000036B40000}"/>
    <cellStyle name="Normal 4 5 3 4 3 2 2 3" xfId="9096" xr:uid="{00000000-0005-0000-0000-000037B40000}"/>
    <cellStyle name="Normal 4 5 3 4 3 2 2 3 2" xfId="22530" xr:uid="{00000000-0005-0000-0000-000038B40000}"/>
    <cellStyle name="Normal 4 5 3 4 3 2 2 3 2 2" xfId="49442" xr:uid="{00000000-0005-0000-0000-000039B40000}"/>
    <cellStyle name="Normal 4 5 3 4 3 2 2 3 3" xfId="36008" xr:uid="{00000000-0005-0000-0000-00003AB40000}"/>
    <cellStyle name="Normal 4 5 3 4 3 2 2 4" xfId="18051" xr:uid="{00000000-0005-0000-0000-00003BB40000}"/>
    <cellStyle name="Normal 4 5 3 4 3 2 2 4 2" xfId="44963" xr:uid="{00000000-0005-0000-0000-00003CB40000}"/>
    <cellStyle name="Normal 4 5 3 4 3 2 2 5" xfId="31529" xr:uid="{00000000-0005-0000-0000-00003DB40000}"/>
    <cellStyle name="Normal 4 5 3 4 3 2 3" xfId="11337" xr:uid="{00000000-0005-0000-0000-00003EB40000}"/>
    <cellStyle name="Normal 4 5 3 4 3 2 3 2" xfId="24771" xr:uid="{00000000-0005-0000-0000-00003FB40000}"/>
    <cellStyle name="Normal 4 5 3 4 3 2 3 2 2" xfId="51683" xr:uid="{00000000-0005-0000-0000-000040B40000}"/>
    <cellStyle name="Normal 4 5 3 4 3 2 3 3" xfId="38249" xr:uid="{00000000-0005-0000-0000-000041B40000}"/>
    <cellStyle name="Normal 4 5 3 4 3 2 4" xfId="6859" xr:uid="{00000000-0005-0000-0000-000042B40000}"/>
    <cellStyle name="Normal 4 5 3 4 3 2 4 2" xfId="20293" xr:uid="{00000000-0005-0000-0000-000043B40000}"/>
    <cellStyle name="Normal 4 5 3 4 3 2 4 2 2" xfId="47205" xr:uid="{00000000-0005-0000-0000-000044B40000}"/>
    <cellStyle name="Normal 4 5 3 4 3 2 4 3" xfId="33771" xr:uid="{00000000-0005-0000-0000-000045B40000}"/>
    <cellStyle name="Normal 4 5 3 4 3 2 5" xfId="15814" xr:uid="{00000000-0005-0000-0000-000046B40000}"/>
    <cellStyle name="Normal 4 5 3 4 3 2 5 2" xfId="42726" xr:uid="{00000000-0005-0000-0000-000047B40000}"/>
    <cellStyle name="Normal 4 5 3 4 3 2 6" xfId="29292" xr:uid="{00000000-0005-0000-0000-000048B40000}"/>
    <cellStyle name="Normal 4 5 3 4 3 3" xfId="3499" xr:uid="{00000000-0005-0000-0000-000049B40000}"/>
    <cellStyle name="Normal 4 5 3 4 3 3 2" xfId="12456" xr:uid="{00000000-0005-0000-0000-00004AB40000}"/>
    <cellStyle name="Normal 4 5 3 4 3 3 2 2" xfId="25890" xr:uid="{00000000-0005-0000-0000-00004BB40000}"/>
    <cellStyle name="Normal 4 5 3 4 3 3 2 2 2" xfId="52802" xr:uid="{00000000-0005-0000-0000-00004CB40000}"/>
    <cellStyle name="Normal 4 5 3 4 3 3 2 3" xfId="39368" xr:uid="{00000000-0005-0000-0000-00004DB40000}"/>
    <cellStyle name="Normal 4 5 3 4 3 3 3" xfId="7978" xr:uid="{00000000-0005-0000-0000-00004EB40000}"/>
    <cellStyle name="Normal 4 5 3 4 3 3 3 2" xfId="21412" xr:uid="{00000000-0005-0000-0000-00004FB40000}"/>
    <cellStyle name="Normal 4 5 3 4 3 3 3 2 2" xfId="48324" xr:uid="{00000000-0005-0000-0000-000050B40000}"/>
    <cellStyle name="Normal 4 5 3 4 3 3 3 3" xfId="34890" xr:uid="{00000000-0005-0000-0000-000051B40000}"/>
    <cellStyle name="Normal 4 5 3 4 3 3 4" xfId="16933" xr:uid="{00000000-0005-0000-0000-000052B40000}"/>
    <cellStyle name="Normal 4 5 3 4 3 3 4 2" xfId="43845" xr:uid="{00000000-0005-0000-0000-000053B40000}"/>
    <cellStyle name="Normal 4 5 3 4 3 3 5" xfId="30411" xr:uid="{00000000-0005-0000-0000-000054B40000}"/>
    <cellStyle name="Normal 4 5 3 4 3 4" xfId="10219" xr:uid="{00000000-0005-0000-0000-000055B40000}"/>
    <cellStyle name="Normal 4 5 3 4 3 4 2" xfId="23653" xr:uid="{00000000-0005-0000-0000-000056B40000}"/>
    <cellStyle name="Normal 4 5 3 4 3 4 2 2" xfId="50565" xr:uid="{00000000-0005-0000-0000-000057B40000}"/>
    <cellStyle name="Normal 4 5 3 4 3 4 3" xfId="37131" xr:uid="{00000000-0005-0000-0000-000058B40000}"/>
    <cellStyle name="Normal 4 5 3 4 3 5" xfId="5741" xr:uid="{00000000-0005-0000-0000-000059B40000}"/>
    <cellStyle name="Normal 4 5 3 4 3 5 2" xfId="19175" xr:uid="{00000000-0005-0000-0000-00005AB40000}"/>
    <cellStyle name="Normal 4 5 3 4 3 5 2 2" xfId="46087" xr:uid="{00000000-0005-0000-0000-00005BB40000}"/>
    <cellStyle name="Normal 4 5 3 4 3 5 3" xfId="32653" xr:uid="{00000000-0005-0000-0000-00005CB40000}"/>
    <cellStyle name="Normal 4 5 3 4 3 6" xfId="14696" xr:uid="{00000000-0005-0000-0000-00005DB40000}"/>
    <cellStyle name="Normal 4 5 3 4 3 6 2" xfId="41608" xr:uid="{00000000-0005-0000-0000-00005EB40000}"/>
    <cellStyle name="Normal 4 5 3 4 3 7" xfId="28174" xr:uid="{00000000-0005-0000-0000-00005FB40000}"/>
    <cellStyle name="Normal 4 5 3 4 4" xfId="1485" xr:uid="{00000000-0005-0000-0000-000060B40000}"/>
    <cellStyle name="Normal 4 5 3 4 4 2" xfId="2603" xr:uid="{00000000-0005-0000-0000-000061B40000}"/>
    <cellStyle name="Normal 4 5 3 4 4 2 2" xfId="4840" xr:uid="{00000000-0005-0000-0000-000062B40000}"/>
    <cellStyle name="Normal 4 5 3 4 4 2 2 2" xfId="13797" xr:uid="{00000000-0005-0000-0000-000063B40000}"/>
    <cellStyle name="Normal 4 5 3 4 4 2 2 2 2" xfId="27231" xr:uid="{00000000-0005-0000-0000-000064B40000}"/>
    <cellStyle name="Normal 4 5 3 4 4 2 2 2 2 2" xfId="54143" xr:uid="{00000000-0005-0000-0000-000065B40000}"/>
    <cellStyle name="Normal 4 5 3 4 4 2 2 2 3" xfId="40709" xr:uid="{00000000-0005-0000-0000-000066B40000}"/>
    <cellStyle name="Normal 4 5 3 4 4 2 2 3" xfId="9319" xr:uid="{00000000-0005-0000-0000-000067B40000}"/>
    <cellStyle name="Normal 4 5 3 4 4 2 2 3 2" xfId="22753" xr:uid="{00000000-0005-0000-0000-000068B40000}"/>
    <cellStyle name="Normal 4 5 3 4 4 2 2 3 2 2" xfId="49665" xr:uid="{00000000-0005-0000-0000-000069B40000}"/>
    <cellStyle name="Normal 4 5 3 4 4 2 2 3 3" xfId="36231" xr:uid="{00000000-0005-0000-0000-00006AB40000}"/>
    <cellStyle name="Normal 4 5 3 4 4 2 2 4" xfId="18274" xr:uid="{00000000-0005-0000-0000-00006BB40000}"/>
    <cellStyle name="Normal 4 5 3 4 4 2 2 4 2" xfId="45186" xr:uid="{00000000-0005-0000-0000-00006CB40000}"/>
    <cellStyle name="Normal 4 5 3 4 4 2 2 5" xfId="31752" xr:uid="{00000000-0005-0000-0000-00006DB40000}"/>
    <cellStyle name="Normal 4 5 3 4 4 2 3" xfId="11560" xr:uid="{00000000-0005-0000-0000-00006EB40000}"/>
    <cellStyle name="Normal 4 5 3 4 4 2 3 2" xfId="24994" xr:uid="{00000000-0005-0000-0000-00006FB40000}"/>
    <cellStyle name="Normal 4 5 3 4 4 2 3 2 2" xfId="51906" xr:uid="{00000000-0005-0000-0000-000070B40000}"/>
    <cellStyle name="Normal 4 5 3 4 4 2 3 3" xfId="38472" xr:uid="{00000000-0005-0000-0000-000071B40000}"/>
    <cellStyle name="Normal 4 5 3 4 4 2 4" xfId="7082" xr:uid="{00000000-0005-0000-0000-000072B40000}"/>
    <cellStyle name="Normal 4 5 3 4 4 2 4 2" xfId="20516" xr:uid="{00000000-0005-0000-0000-000073B40000}"/>
    <cellStyle name="Normal 4 5 3 4 4 2 4 2 2" xfId="47428" xr:uid="{00000000-0005-0000-0000-000074B40000}"/>
    <cellStyle name="Normal 4 5 3 4 4 2 4 3" xfId="33994" xr:uid="{00000000-0005-0000-0000-000075B40000}"/>
    <cellStyle name="Normal 4 5 3 4 4 2 5" xfId="16037" xr:uid="{00000000-0005-0000-0000-000076B40000}"/>
    <cellStyle name="Normal 4 5 3 4 4 2 5 2" xfId="42949" xr:uid="{00000000-0005-0000-0000-000077B40000}"/>
    <cellStyle name="Normal 4 5 3 4 4 2 6" xfId="29515" xr:uid="{00000000-0005-0000-0000-000078B40000}"/>
    <cellStyle name="Normal 4 5 3 4 4 3" xfId="3722" xr:uid="{00000000-0005-0000-0000-000079B40000}"/>
    <cellStyle name="Normal 4 5 3 4 4 3 2" xfId="12679" xr:uid="{00000000-0005-0000-0000-00007AB40000}"/>
    <cellStyle name="Normal 4 5 3 4 4 3 2 2" xfId="26113" xr:uid="{00000000-0005-0000-0000-00007BB40000}"/>
    <cellStyle name="Normal 4 5 3 4 4 3 2 2 2" xfId="53025" xr:uid="{00000000-0005-0000-0000-00007CB40000}"/>
    <cellStyle name="Normal 4 5 3 4 4 3 2 3" xfId="39591" xr:uid="{00000000-0005-0000-0000-00007DB40000}"/>
    <cellStyle name="Normal 4 5 3 4 4 3 3" xfId="8201" xr:uid="{00000000-0005-0000-0000-00007EB40000}"/>
    <cellStyle name="Normal 4 5 3 4 4 3 3 2" xfId="21635" xr:uid="{00000000-0005-0000-0000-00007FB40000}"/>
    <cellStyle name="Normal 4 5 3 4 4 3 3 2 2" xfId="48547" xr:uid="{00000000-0005-0000-0000-000080B40000}"/>
    <cellStyle name="Normal 4 5 3 4 4 3 3 3" xfId="35113" xr:uid="{00000000-0005-0000-0000-000081B40000}"/>
    <cellStyle name="Normal 4 5 3 4 4 3 4" xfId="17156" xr:uid="{00000000-0005-0000-0000-000082B40000}"/>
    <cellStyle name="Normal 4 5 3 4 4 3 4 2" xfId="44068" xr:uid="{00000000-0005-0000-0000-000083B40000}"/>
    <cellStyle name="Normal 4 5 3 4 4 3 5" xfId="30634" xr:uid="{00000000-0005-0000-0000-000084B40000}"/>
    <cellStyle name="Normal 4 5 3 4 4 4" xfId="10442" xr:uid="{00000000-0005-0000-0000-000085B40000}"/>
    <cellStyle name="Normal 4 5 3 4 4 4 2" xfId="23876" xr:uid="{00000000-0005-0000-0000-000086B40000}"/>
    <cellStyle name="Normal 4 5 3 4 4 4 2 2" xfId="50788" xr:uid="{00000000-0005-0000-0000-000087B40000}"/>
    <cellStyle name="Normal 4 5 3 4 4 4 3" xfId="37354" xr:uid="{00000000-0005-0000-0000-000088B40000}"/>
    <cellStyle name="Normal 4 5 3 4 4 5" xfId="5964" xr:uid="{00000000-0005-0000-0000-000089B40000}"/>
    <cellStyle name="Normal 4 5 3 4 4 5 2" xfId="19398" xr:uid="{00000000-0005-0000-0000-00008AB40000}"/>
    <cellStyle name="Normal 4 5 3 4 4 5 2 2" xfId="46310" xr:uid="{00000000-0005-0000-0000-00008BB40000}"/>
    <cellStyle name="Normal 4 5 3 4 4 5 3" xfId="32876" xr:uid="{00000000-0005-0000-0000-00008CB40000}"/>
    <cellStyle name="Normal 4 5 3 4 4 6" xfId="14919" xr:uid="{00000000-0005-0000-0000-00008DB40000}"/>
    <cellStyle name="Normal 4 5 3 4 4 6 2" xfId="41831" xr:uid="{00000000-0005-0000-0000-00008EB40000}"/>
    <cellStyle name="Normal 4 5 3 4 4 7" xfId="28397" xr:uid="{00000000-0005-0000-0000-00008FB40000}"/>
    <cellStyle name="Normal 4 5 3 4 5" xfId="1933" xr:uid="{00000000-0005-0000-0000-000090B40000}"/>
    <cellStyle name="Normal 4 5 3 4 5 2" xfId="4170" xr:uid="{00000000-0005-0000-0000-000091B40000}"/>
    <cellStyle name="Normal 4 5 3 4 5 2 2" xfId="13127" xr:uid="{00000000-0005-0000-0000-000092B40000}"/>
    <cellStyle name="Normal 4 5 3 4 5 2 2 2" xfId="26561" xr:uid="{00000000-0005-0000-0000-000093B40000}"/>
    <cellStyle name="Normal 4 5 3 4 5 2 2 2 2" xfId="53473" xr:uid="{00000000-0005-0000-0000-000094B40000}"/>
    <cellStyle name="Normal 4 5 3 4 5 2 2 3" xfId="40039" xr:uid="{00000000-0005-0000-0000-000095B40000}"/>
    <cellStyle name="Normal 4 5 3 4 5 2 3" xfId="8649" xr:uid="{00000000-0005-0000-0000-000096B40000}"/>
    <cellStyle name="Normal 4 5 3 4 5 2 3 2" xfId="22083" xr:uid="{00000000-0005-0000-0000-000097B40000}"/>
    <cellStyle name="Normal 4 5 3 4 5 2 3 2 2" xfId="48995" xr:uid="{00000000-0005-0000-0000-000098B40000}"/>
    <cellStyle name="Normal 4 5 3 4 5 2 3 3" xfId="35561" xr:uid="{00000000-0005-0000-0000-000099B40000}"/>
    <cellStyle name="Normal 4 5 3 4 5 2 4" xfId="17604" xr:uid="{00000000-0005-0000-0000-00009AB40000}"/>
    <cellStyle name="Normal 4 5 3 4 5 2 4 2" xfId="44516" xr:uid="{00000000-0005-0000-0000-00009BB40000}"/>
    <cellStyle name="Normal 4 5 3 4 5 2 5" xfId="31082" xr:uid="{00000000-0005-0000-0000-00009CB40000}"/>
    <cellStyle name="Normal 4 5 3 4 5 3" xfId="10890" xr:uid="{00000000-0005-0000-0000-00009DB40000}"/>
    <cellStyle name="Normal 4 5 3 4 5 3 2" xfId="24324" xr:uid="{00000000-0005-0000-0000-00009EB40000}"/>
    <cellStyle name="Normal 4 5 3 4 5 3 2 2" xfId="51236" xr:uid="{00000000-0005-0000-0000-00009FB40000}"/>
    <cellStyle name="Normal 4 5 3 4 5 3 3" xfId="37802" xr:uid="{00000000-0005-0000-0000-0000A0B40000}"/>
    <cellStyle name="Normal 4 5 3 4 5 4" xfId="6412" xr:uid="{00000000-0005-0000-0000-0000A1B40000}"/>
    <cellStyle name="Normal 4 5 3 4 5 4 2" xfId="19846" xr:uid="{00000000-0005-0000-0000-0000A2B40000}"/>
    <cellStyle name="Normal 4 5 3 4 5 4 2 2" xfId="46758" xr:uid="{00000000-0005-0000-0000-0000A3B40000}"/>
    <cellStyle name="Normal 4 5 3 4 5 4 3" xfId="33324" xr:uid="{00000000-0005-0000-0000-0000A4B40000}"/>
    <cellStyle name="Normal 4 5 3 4 5 5" xfId="15367" xr:uid="{00000000-0005-0000-0000-0000A5B40000}"/>
    <cellStyle name="Normal 4 5 3 4 5 5 2" xfId="42279" xr:uid="{00000000-0005-0000-0000-0000A6B40000}"/>
    <cellStyle name="Normal 4 5 3 4 5 6" xfId="28845" xr:uid="{00000000-0005-0000-0000-0000A7B40000}"/>
    <cellStyle name="Normal 4 5 3 4 6" xfId="3052" xr:uid="{00000000-0005-0000-0000-0000A8B40000}"/>
    <cellStyle name="Normal 4 5 3 4 6 2" xfId="12009" xr:uid="{00000000-0005-0000-0000-0000A9B40000}"/>
    <cellStyle name="Normal 4 5 3 4 6 2 2" xfId="25443" xr:uid="{00000000-0005-0000-0000-0000AAB40000}"/>
    <cellStyle name="Normal 4 5 3 4 6 2 2 2" xfId="52355" xr:uid="{00000000-0005-0000-0000-0000ABB40000}"/>
    <cellStyle name="Normal 4 5 3 4 6 2 3" xfId="38921" xr:uid="{00000000-0005-0000-0000-0000ACB40000}"/>
    <cellStyle name="Normal 4 5 3 4 6 3" xfId="7531" xr:uid="{00000000-0005-0000-0000-0000ADB40000}"/>
    <cellStyle name="Normal 4 5 3 4 6 3 2" xfId="20965" xr:uid="{00000000-0005-0000-0000-0000AEB40000}"/>
    <cellStyle name="Normal 4 5 3 4 6 3 2 2" xfId="47877" xr:uid="{00000000-0005-0000-0000-0000AFB40000}"/>
    <cellStyle name="Normal 4 5 3 4 6 3 3" xfId="34443" xr:uid="{00000000-0005-0000-0000-0000B0B40000}"/>
    <cellStyle name="Normal 4 5 3 4 6 4" xfId="16486" xr:uid="{00000000-0005-0000-0000-0000B1B40000}"/>
    <cellStyle name="Normal 4 5 3 4 6 4 2" xfId="43398" xr:uid="{00000000-0005-0000-0000-0000B2B40000}"/>
    <cellStyle name="Normal 4 5 3 4 6 5" xfId="29964" xr:uid="{00000000-0005-0000-0000-0000B3B40000}"/>
    <cellStyle name="Normal 4 5 3 4 7" xfId="9772" xr:uid="{00000000-0005-0000-0000-0000B4B40000}"/>
    <cellStyle name="Normal 4 5 3 4 7 2" xfId="23206" xr:uid="{00000000-0005-0000-0000-0000B5B40000}"/>
    <cellStyle name="Normal 4 5 3 4 7 2 2" xfId="50118" xr:uid="{00000000-0005-0000-0000-0000B6B40000}"/>
    <cellStyle name="Normal 4 5 3 4 7 3" xfId="36684" xr:uid="{00000000-0005-0000-0000-0000B7B40000}"/>
    <cellStyle name="Normal 4 5 3 4 8" xfId="5294" xr:uid="{00000000-0005-0000-0000-0000B8B40000}"/>
    <cellStyle name="Normal 4 5 3 4 8 2" xfId="18728" xr:uid="{00000000-0005-0000-0000-0000B9B40000}"/>
    <cellStyle name="Normal 4 5 3 4 8 2 2" xfId="45640" xr:uid="{00000000-0005-0000-0000-0000BAB40000}"/>
    <cellStyle name="Normal 4 5 3 4 8 3" xfId="32206" xr:uid="{00000000-0005-0000-0000-0000BBB40000}"/>
    <cellStyle name="Normal 4 5 3 4 9" xfId="14249" xr:uid="{00000000-0005-0000-0000-0000BCB40000}"/>
    <cellStyle name="Normal 4 5 3 4 9 2" xfId="41161" xr:uid="{00000000-0005-0000-0000-0000BDB40000}"/>
    <cellStyle name="Normal 4 5 3 5" xfId="965" xr:uid="{00000000-0005-0000-0000-0000BEB40000}"/>
    <cellStyle name="Normal 4 5 3 5 2" xfId="1636" xr:uid="{00000000-0005-0000-0000-0000BFB40000}"/>
    <cellStyle name="Normal 4 5 3 5 2 2" xfId="2754" xr:uid="{00000000-0005-0000-0000-0000C0B40000}"/>
    <cellStyle name="Normal 4 5 3 5 2 2 2" xfId="4991" xr:uid="{00000000-0005-0000-0000-0000C1B40000}"/>
    <cellStyle name="Normal 4 5 3 5 2 2 2 2" xfId="13948" xr:uid="{00000000-0005-0000-0000-0000C2B40000}"/>
    <cellStyle name="Normal 4 5 3 5 2 2 2 2 2" xfId="27382" xr:uid="{00000000-0005-0000-0000-0000C3B40000}"/>
    <cellStyle name="Normal 4 5 3 5 2 2 2 2 2 2" xfId="54294" xr:uid="{00000000-0005-0000-0000-0000C4B40000}"/>
    <cellStyle name="Normal 4 5 3 5 2 2 2 2 3" xfId="40860" xr:uid="{00000000-0005-0000-0000-0000C5B40000}"/>
    <cellStyle name="Normal 4 5 3 5 2 2 2 3" xfId="9470" xr:uid="{00000000-0005-0000-0000-0000C6B40000}"/>
    <cellStyle name="Normal 4 5 3 5 2 2 2 3 2" xfId="22904" xr:uid="{00000000-0005-0000-0000-0000C7B40000}"/>
    <cellStyle name="Normal 4 5 3 5 2 2 2 3 2 2" xfId="49816" xr:uid="{00000000-0005-0000-0000-0000C8B40000}"/>
    <cellStyle name="Normal 4 5 3 5 2 2 2 3 3" xfId="36382" xr:uid="{00000000-0005-0000-0000-0000C9B40000}"/>
    <cellStyle name="Normal 4 5 3 5 2 2 2 4" xfId="18425" xr:uid="{00000000-0005-0000-0000-0000CAB40000}"/>
    <cellStyle name="Normal 4 5 3 5 2 2 2 4 2" xfId="45337" xr:uid="{00000000-0005-0000-0000-0000CBB40000}"/>
    <cellStyle name="Normal 4 5 3 5 2 2 2 5" xfId="31903" xr:uid="{00000000-0005-0000-0000-0000CCB40000}"/>
    <cellStyle name="Normal 4 5 3 5 2 2 3" xfId="11711" xr:uid="{00000000-0005-0000-0000-0000CDB40000}"/>
    <cellStyle name="Normal 4 5 3 5 2 2 3 2" xfId="25145" xr:uid="{00000000-0005-0000-0000-0000CEB40000}"/>
    <cellStyle name="Normal 4 5 3 5 2 2 3 2 2" xfId="52057" xr:uid="{00000000-0005-0000-0000-0000CFB40000}"/>
    <cellStyle name="Normal 4 5 3 5 2 2 3 3" xfId="38623" xr:uid="{00000000-0005-0000-0000-0000D0B40000}"/>
    <cellStyle name="Normal 4 5 3 5 2 2 4" xfId="7233" xr:uid="{00000000-0005-0000-0000-0000D1B40000}"/>
    <cellStyle name="Normal 4 5 3 5 2 2 4 2" xfId="20667" xr:uid="{00000000-0005-0000-0000-0000D2B40000}"/>
    <cellStyle name="Normal 4 5 3 5 2 2 4 2 2" xfId="47579" xr:uid="{00000000-0005-0000-0000-0000D3B40000}"/>
    <cellStyle name="Normal 4 5 3 5 2 2 4 3" xfId="34145" xr:uid="{00000000-0005-0000-0000-0000D4B40000}"/>
    <cellStyle name="Normal 4 5 3 5 2 2 5" xfId="16188" xr:uid="{00000000-0005-0000-0000-0000D5B40000}"/>
    <cellStyle name="Normal 4 5 3 5 2 2 5 2" xfId="43100" xr:uid="{00000000-0005-0000-0000-0000D6B40000}"/>
    <cellStyle name="Normal 4 5 3 5 2 2 6" xfId="29666" xr:uid="{00000000-0005-0000-0000-0000D7B40000}"/>
    <cellStyle name="Normal 4 5 3 5 2 3" xfId="3873" xr:uid="{00000000-0005-0000-0000-0000D8B40000}"/>
    <cellStyle name="Normal 4 5 3 5 2 3 2" xfId="12830" xr:uid="{00000000-0005-0000-0000-0000D9B40000}"/>
    <cellStyle name="Normal 4 5 3 5 2 3 2 2" xfId="26264" xr:uid="{00000000-0005-0000-0000-0000DAB40000}"/>
    <cellStyle name="Normal 4 5 3 5 2 3 2 2 2" xfId="53176" xr:uid="{00000000-0005-0000-0000-0000DBB40000}"/>
    <cellStyle name="Normal 4 5 3 5 2 3 2 3" xfId="39742" xr:uid="{00000000-0005-0000-0000-0000DCB40000}"/>
    <cellStyle name="Normal 4 5 3 5 2 3 3" xfId="8352" xr:uid="{00000000-0005-0000-0000-0000DDB40000}"/>
    <cellStyle name="Normal 4 5 3 5 2 3 3 2" xfId="21786" xr:uid="{00000000-0005-0000-0000-0000DEB40000}"/>
    <cellStyle name="Normal 4 5 3 5 2 3 3 2 2" xfId="48698" xr:uid="{00000000-0005-0000-0000-0000DFB40000}"/>
    <cellStyle name="Normal 4 5 3 5 2 3 3 3" xfId="35264" xr:uid="{00000000-0005-0000-0000-0000E0B40000}"/>
    <cellStyle name="Normal 4 5 3 5 2 3 4" xfId="17307" xr:uid="{00000000-0005-0000-0000-0000E1B40000}"/>
    <cellStyle name="Normal 4 5 3 5 2 3 4 2" xfId="44219" xr:uid="{00000000-0005-0000-0000-0000E2B40000}"/>
    <cellStyle name="Normal 4 5 3 5 2 3 5" xfId="30785" xr:uid="{00000000-0005-0000-0000-0000E3B40000}"/>
    <cellStyle name="Normal 4 5 3 5 2 4" xfId="10593" xr:uid="{00000000-0005-0000-0000-0000E4B40000}"/>
    <cellStyle name="Normal 4 5 3 5 2 4 2" xfId="24027" xr:uid="{00000000-0005-0000-0000-0000E5B40000}"/>
    <cellStyle name="Normal 4 5 3 5 2 4 2 2" xfId="50939" xr:uid="{00000000-0005-0000-0000-0000E6B40000}"/>
    <cellStyle name="Normal 4 5 3 5 2 4 3" xfId="37505" xr:uid="{00000000-0005-0000-0000-0000E7B40000}"/>
    <cellStyle name="Normal 4 5 3 5 2 5" xfId="6115" xr:uid="{00000000-0005-0000-0000-0000E8B40000}"/>
    <cellStyle name="Normal 4 5 3 5 2 5 2" xfId="19549" xr:uid="{00000000-0005-0000-0000-0000E9B40000}"/>
    <cellStyle name="Normal 4 5 3 5 2 5 2 2" xfId="46461" xr:uid="{00000000-0005-0000-0000-0000EAB40000}"/>
    <cellStyle name="Normal 4 5 3 5 2 5 3" xfId="33027" xr:uid="{00000000-0005-0000-0000-0000EBB40000}"/>
    <cellStyle name="Normal 4 5 3 5 2 6" xfId="15070" xr:uid="{00000000-0005-0000-0000-0000ECB40000}"/>
    <cellStyle name="Normal 4 5 3 5 2 6 2" xfId="41982" xr:uid="{00000000-0005-0000-0000-0000EDB40000}"/>
    <cellStyle name="Normal 4 5 3 5 2 7" xfId="28548" xr:uid="{00000000-0005-0000-0000-0000EEB40000}"/>
    <cellStyle name="Normal 4 5 3 5 3" xfId="2084" xr:uid="{00000000-0005-0000-0000-0000EFB40000}"/>
    <cellStyle name="Normal 4 5 3 5 3 2" xfId="4321" xr:uid="{00000000-0005-0000-0000-0000F0B40000}"/>
    <cellStyle name="Normal 4 5 3 5 3 2 2" xfId="13278" xr:uid="{00000000-0005-0000-0000-0000F1B40000}"/>
    <cellStyle name="Normal 4 5 3 5 3 2 2 2" xfId="26712" xr:uid="{00000000-0005-0000-0000-0000F2B40000}"/>
    <cellStyle name="Normal 4 5 3 5 3 2 2 2 2" xfId="53624" xr:uid="{00000000-0005-0000-0000-0000F3B40000}"/>
    <cellStyle name="Normal 4 5 3 5 3 2 2 3" xfId="40190" xr:uid="{00000000-0005-0000-0000-0000F4B40000}"/>
    <cellStyle name="Normal 4 5 3 5 3 2 3" xfId="8800" xr:uid="{00000000-0005-0000-0000-0000F5B40000}"/>
    <cellStyle name="Normal 4 5 3 5 3 2 3 2" xfId="22234" xr:uid="{00000000-0005-0000-0000-0000F6B40000}"/>
    <cellStyle name="Normal 4 5 3 5 3 2 3 2 2" xfId="49146" xr:uid="{00000000-0005-0000-0000-0000F7B40000}"/>
    <cellStyle name="Normal 4 5 3 5 3 2 3 3" xfId="35712" xr:uid="{00000000-0005-0000-0000-0000F8B40000}"/>
    <cellStyle name="Normal 4 5 3 5 3 2 4" xfId="17755" xr:uid="{00000000-0005-0000-0000-0000F9B40000}"/>
    <cellStyle name="Normal 4 5 3 5 3 2 4 2" xfId="44667" xr:uid="{00000000-0005-0000-0000-0000FAB40000}"/>
    <cellStyle name="Normal 4 5 3 5 3 2 5" xfId="31233" xr:uid="{00000000-0005-0000-0000-0000FBB40000}"/>
    <cellStyle name="Normal 4 5 3 5 3 3" xfId="11041" xr:uid="{00000000-0005-0000-0000-0000FCB40000}"/>
    <cellStyle name="Normal 4 5 3 5 3 3 2" xfId="24475" xr:uid="{00000000-0005-0000-0000-0000FDB40000}"/>
    <cellStyle name="Normal 4 5 3 5 3 3 2 2" xfId="51387" xr:uid="{00000000-0005-0000-0000-0000FEB40000}"/>
    <cellStyle name="Normal 4 5 3 5 3 3 3" xfId="37953" xr:uid="{00000000-0005-0000-0000-0000FFB40000}"/>
    <cellStyle name="Normal 4 5 3 5 3 4" xfId="6563" xr:uid="{00000000-0005-0000-0000-000000B50000}"/>
    <cellStyle name="Normal 4 5 3 5 3 4 2" xfId="19997" xr:uid="{00000000-0005-0000-0000-000001B50000}"/>
    <cellStyle name="Normal 4 5 3 5 3 4 2 2" xfId="46909" xr:uid="{00000000-0005-0000-0000-000002B50000}"/>
    <cellStyle name="Normal 4 5 3 5 3 4 3" xfId="33475" xr:uid="{00000000-0005-0000-0000-000003B50000}"/>
    <cellStyle name="Normal 4 5 3 5 3 5" xfId="15518" xr:uid="{00000000-0005-0000-0000-000004B50000}"/>
    <cellStyle name="Normal 4 5 3 5 3 5 2" xfId="42430" xr:uid="{00000000-0005-0000-0000-000005B50000}"/>
    <cellStyle name="Normal 4 5 3 5 3 6" xfId="28996" xr:uid="{00000000-0005-0000-0000-000006B50000}"/>
    <cellStyle name="Normal 4 5 3 5 4" xfId="3203" xr:uid="{00000000-0005-0000-0000-000007B50000}"/>
    <cellStyle name="Normal 4 5 3 5 4 2" xfId="12160" xr:uid="{00000000-0005-0000-0000-000008B50000}"/>
    <cellStyle name="Normal 4 5 3 5 4 2 2" xfId="25594" xr:uid="{00000000-0005-0000-0000-000009B50000}"/>
    <cellStyle name="Normal 4 5 3 5 4 2 2 2" xfId="52506" xr:uid="{00000000-0005-0000-0000-00000AB50000}"/>
    <cellStyle name="Normal 4 5 3 5 4 2 3" xfId="39072" xr:uid="{00000000-0005-0000-0000-00000BB50000}"/>
    <cellStyle name="Normal 4 5 3 5 4 3" xfId="7682" xr:uid="{00000000-0005-0000-0000-00000CB50000}"/>
    <cellStyle name="Normal 4 5 3 5 4 3 2" xfId="21116" xr:uid="{00000000-0005-0000-0000-00000DB50000}"/>
    <cellStyle name="Normal 4 5 3 5 4 3 2 2" xfId="48028" xr:uid="{00000000-0005-0000-0000-00000EB50000}"/>
    <cellStyle name="Normal 4 5 3 5 4 3 3" xfId="34594" xr:uid="{00000000-0005-0000-0000-00000FB50000}"/>
    <cellStyle name="Normal 4 5 3 5 4 4" xfId="16637" xr:uid="{00000000-0005-0000-0000-000010B50000}"/>
    <cellStyle name="Normal 4 5 3 5 4 4 2" xfId="43549" xr:uid="{00000000-0005-0000-0000-000011B50000}"/>
    <cellStyle name="Normal 4 5 3 5 4 5" xfId="30115" xr:uid="{00000000-0005-0000-0000-000012B50000}"/>
    <cellStyle name="Normal 4 5 3 5 5" xfId="9923" xr:uid="{00000000-0005-0000-0000-000013B50000}"/>
    <cellStyle name="Normal 4 5 3 5 5 2" xfId="23357" xr:uid="{00000000-0005-0000-0000-000014B50000}"/>
    <cellStyle name="Normal 4 5 3 5 5 2 2" xfId="50269" xr:uid="{00000000-0005-0000-0000-000015B50000}"/>
    <cellStyle name="Normal 4 5 3 5 5 3" xfId="36835" xr:uid="{00000000-0005-0000-0000-000016B50000}"/>
    <cellStyle name="Normal 4 5 3 5 6" xfId="5445" xr:uid="{00000000-0005-0000-0000-000017B50000}"/>
    <cellStyle name="Normal 4 5 3 5 6 2" xfId="18879" xr:uid="{00000000-0005-0000-0000-000018B50000}"/>
    <cellStyle name="Normal 4 5 3 5 6 2 2" xfId="45791" xr:uid="{00000000-0005-0000-0000-000019B50000}"/>
    <cellStyle name="Normal 4 5 3 5 6 3" xfId="32357" xr:uid="{00000000-0005-0000-0000-00001AB50000}"/>
    <cellStyle name="Normal 4 5 3 5 7" xfId="14400" xr:uid="{00000000-0005-0000-0000-00001BB50000}"/>
    <cellStyle name="Normal 4 5 3 5 7 2" xfId="41312" xr:uid="{00000000-0005-0000-0000-00001CB50000}"/>
    <cellStyle name="Normal 4 5 3 5 8" xfId="27878" xr:uid="{00000000-0005-0000-0000-00001DB50000}"/>
    <cellStyle name="Normal 4 5 3 6" xfId="1190" xr:uid="{00000000-0005-0000-0000-00001EB50000}"/>
    <cellStyle name="Normal 4 5 3 6 2" xfId="2308" xr:uid="{00000000-0005-0000-0000-00001FB50000}"/>
    <cellStyle name="Normal 4 5 3 6 2 2" xfId="4545" xr:uid="{00000000-0005-0000-0000-000020B50000}"/>
    <cellStyle name="Normal 4 5 3 6 2 2 2" xfId="13502" xr:uid="{00000000-0005-0000-0000-000021B50000}"/>
    <cellStyle name="Normal 4 5 3 6 2 2 2 2" xfId="26936" xr:uid="{00000000-0005-0000-0000-000022B50000}"/>
    <cellStyle name="Normal 4 5 3 6 2 2 2 2 2" xfId="53848" xr:uid="{00000000-0005-0000-0000-000023B50000}"/>
    <cellStyle name="Normal 4 5 3 6 2 2 2 3" xfId="40414" xr:uid="{00000000-0005-0000-0000-000024B50000}"/>
    <cellStyle name="Normal 4 5 3 6 2 2 3" xfId="9024" xr:uid="{00000000-0005-0000-0000-000025B50000}"/>
    <cellStyle name="Normal 4 5 3 6 2 2 3 2" xfId="22458" xr:uid="{00000000-0005-0000-0000-000026B50000}"/>
    <cellStyle name="Normal 4 5 3 6 2 2 3 2 2" xfId="49370" xr:uid="{00000000-0005-0000-0000-000027B50000}"/>
    <cellStyle name="Normal 4 5 3 6 2 2 3 3" xfId="35936" xr:uid="{00000000-0005-0000-0000-000028B50000}"/>
    <cellStyle name="Normal 4 5 3 6 2 2 4" xfId="17979" xr:uid="{00000000-0005-0000-0000-000029B50000}"/>
    <cellStyle name="Normal 4 5 3 6 2 2 4 2" xfId="44891" xr:uid="{00000000-0005-0000-0000-00002AB50000}"/>
    <cellStyle name="Normal 4 5 3 6 2 2 5" xfId="31457" xr:uid="{00000000-0005-0000-0000-00002BB50000}"/>
    <cellStyle name="Normal 4 5 3 6 2 3" xfId="11265" xr:uid="{00000000-0005-0000-0000-00002CB50000}"/>
    <cellStyle name="Normal 4 5 3 6 2 3 2" xfId="24699" xr:uid="{00000000-0005-0000-0000-00002DB50000}"/>
    <cellStyle name="Normal 4 5 3 6 2 3 2 2" xfId="51611" xr:uid="{00000000-0005-0000-0000-00002EB50000}"/>
    <cellStyle name="Normal 4 5 3 6 2 3 3" xfId="38177" xr:uid="{00000000-0005-0000-0000-00002FB50000}"/>
    <cellStyle name="Normal 4 5 3 6 2 4" xfId="6787" xr:uid="{00000000-0005-0000-0000-000030B50000}"/>
    <cellStyle name="Normal 4 5 3 6 2 4 2" xfId="20221" xr:uid="{00000000-0005-0000-0000-000031B50000}"/>
    <cellStyle name="Normal 4 5 3 6 2 4 2 2" xfId="47133" xr:uid="{00000000-0005-0000-0000-000032B50000}"/>
    <cellStyle name="Normal 4 5 3 6 2 4 3" xfId="33699" xr:uid="{00000000-0005-0000-0000-000033B50000}"/>
    <cellStyle name="Normal 4 5 3 6 2 5" xfId="15742" xr:uid="{00000000-0005-0000-0000-000034B50000}"/>
    <cellStyle name="Normal 4 5 3 6 2 5 2" xfId="42654" xr:uid="{00000000-0005-0000-0000-000035B50000}"/>
    <cellStyle name="Normal 4 5 3 6 2 6" xfId="29220" xr:uid="{00000000-0005-0000-0000-000036B50000}"/>
    <cellStyle name="Normal 4 5 3 6 3" xfId="3427" xr:uid="{00000000-0005-0000-0000-000037B50000}"/>
    <cellStyle name="Normal 4 5 3 6 3 2" xfId="12384" xr:uid="{00000000-0005-0000-0000-000038B50000}"/>
    <cellStyle name="Normal 4 5 3 6 3 2 2" xfId="25818" xr:uid="{00000000-0005-0000-0000-000039B50000}"/>
    <cellStyle name="Normal 4 5 3 6 3 2 2 2" xfId="52730" xr:uid="{00000000-0005-0000-0000-00003AB50000}"/>
    <cellStyle name="Normal 4 5 3 6 3 2 3" xfId="39296" xr:uid="{00000000-0005-0000-0000-00003BB50000}"/>
    <cellStyle name="Normal 4 5 3 6 3 3" xfId="7906" xr:uid="{00000000-0005-0000-0000-00003CB50000}"/>
    <cellStyle name="Normal 4 5 3 6 3 3 2" xfId="21340" xr:uid="{00000000-0005-0000-0000-00003DB50000}"/>
    <cellStyle name="Normal 4 5 3 6 3 3 2 2" xfId="48252" xr:uid="{00000000-0005-0000-0000-00003EB50000}"/>
    <cellStyle name="Normal 4 5 3 6 3 3 3" xfId="34818" xr:uid="{00000000-0005-0000-0000-00003FB50000}"/>
    <cellStyle name="Normal 4 5 3 6 3 4" xfId="16861" xr:uid="{00000000-0005-0000-0000-000040B50000}"/>
    <cellStyle name="Normal 4 5 3 6 3 4 2" xfId="43773" xr:uid="{00000000-0005-0000-0000-000041B50000}"/>
    <cellStyle name="Normal 4 5 3 6 3 5" xfId="30339" xr:uid="{00000000-0005-0000-0000-000042B50000}"/>
    <cellStyle name="Normal 4 5 3 6 4" xfId="10147" xr:uid="{00000000-0005-0000-0000-000043B50000}"/>
    <cellStyle name="Normal 4 5 3 6 4 2" xfId="23581" xr:uid="{00000000-0005-0000-0000-000044B50000}"/>
    <cellStyle name="Normal 4 5 3 6 4 2 2" xfId="50493" xr:uid="{00000000-0005-0000-0000-000045B50000}"/>
    <cellStyle name="Normal 4 5 3 6 4 3" xfId="37059" xr:uid="{00000000-0005-0000-0000-000046B50000}"/>
    <cellStyle name="Normal 4 5 3 6 5" xfId="5669" xr:uid="{00000000-0005-0000-0000-000047B50000}"/>
    <cellStyle name="Normal 4 5 3 6 5 2" xfId="19103" xr:uid="{00000000-0005-0000-0000-000048B50000}"/>
    <cellStyle name="Normal 4 5 3 6 5 2 2" xfId="46015" xr:uid="{00000000-0005-0000-0000-000049B50000}"/>
    <cellStyle name="Normal 4 5 3 6 5 3" xfId="32581" xr:uid="{00000000-0005-0000-0000-00004AB50000}"/>
    <cellStyle name="Normal 4 5 3 6 6" xfId="14624" xr:uid="{00000000-0005-0000-0000-00004BB50000}"/>
    <cellStyle name="Normal 4 5 3 6 6 2" xfId="41536" xr:uid="{00000000-0005-0000-0000-00004CB50000}"/>
    <cellStyle name="Normal 4 5 3 6 7" xfId="28102" xr:uid="{00000000-0005-0000-0000-00004DB50000}"/>
    <cellStyle name="Normal 4 5 3 7" xfId="1413" xr:uid="{00000000-0005-0000-0000-00004EB50000}"/>
    <cellStyle name="Normal 4 5 3 7 2" xfId="2531" xr:uid="{00000000-0005-0000-0000-00004FB50000}"/>
    <cellStyle name="Normal 4 5 3 7 2 2" xfId="4768" xr:uid="{00000000-0005-0000-0000-000050B50000}"/>
    <cellStyle name="Normal 4 5 3 7 2 2 2" xfId="13725" xr:uid="{00000000-0005-0000-0000-000051B50000}"/>
    <cellStyle name="Normal 4 5 3 7 2 2 2 2" xfId="27159" xr:uid="{00000000-0005-0000-0000-000052B50000}"/>
    <cellStyle name="Normal 4 5 3 7 2 2 2 2 2" xfId="54071" xr:uid="{00000000-0005-0000-0000-000053B50000}"/>
    <cellStyle name="Normal 4 5 3 7 2 2 2 3" xfId="40637" xr:uid="{00000000-0005-0000-0000-000054B50000}"/>
    <cellStyle name="Normal 4 5 3 7 2 2 3" xfId="9247" xr:uid="{00000000-0005-0000-0000-000055B50000}"/>
    <cellStyle name="Normal 4 5 3 7 2 2 3 2" xfId="22681" xr:uid="{00000000-0005-0000-0000-000056B50000}"/>
    <cellStyle name="Normal 4 5 3 7 2 2 3 2 2" xfId="49593" xr:uid="{00000000-0005-0000-0000-000057B50000}"/>
    <cellStyle name="Normal 4 5 3 7 2 2 3 3" xfId="36159" xr:uid="{00000000-0005-0000-0000-000058B50000}"/>
    <cellStyle name="Normal 4 5 3 7 2 2 4" xfId="18202" xr:uid="{00000000-0005-0000-0000-000059B50000}"/>
    <cellStyle name="Normal 4 5 3 7 2 2 4 2" xfId="45114" xr:uid="{00000000-0005-0000-0000-00005AB50000}"/>
    <cellStyle name="Normal 4 5 3 7 2 2 5" xfId="31680" xr:uid="{00000000-0005-0000-0000-00005BB50000}"/>
    <cellStyle name="Normal 4 5 3 7 2 3" xfId="11488" xr:uid="{00000000-0005-0000-0000-00005CB50000}"/>
    <cellStyle name="Normal 4 5 3 7 2 3 2" xfId="24922" xr:uid="{00000000-0005-0000-0000-00005DB50000}"/>
    <cellStyle name="Normal 4 5 3 7 2 3 2 2" xfId="51834" xr:uid="{00000000-0005-0000-0000-00005EB50000}"/>
    <cellStyle name="Normal 4 5 3 7 2 3 3" xfId="38400" xr:uid="{00000000-0005-0000-0000-00005FB50000}"/>
    <cellStyle name="Normal 4 5 3 7 2 4" xfId="7010" xr:uid="{00000000-0005-0000-0000-000060B50000}"/>
    <cellStyle name="Normal 4 5 3 7 2 4 2" xfId="20444" xr:uid="{00000000-0005-0000-0000-000061B50000}"/>
    <cellStyle name="Normal 4 5 3 7 2 4 2 2" xfId="47356" xr:uid="{00000000-0005-0000-0000-000062B50000}"/>
    <cellStyle name="Normal 4 5 3 7 2 4 3" xfId="33922" xr:uid="{00000000-0005-0000-0000-000063B50000}"/>
    <cellStyle name="Normal 4 5 3 7 2 5" xfId="15965" xr:uid="{00000000-0005-0000-0000-000064B50000}"/>
    <cellStyle name="Normal 4 5 3 7 2 5 2" xfId="42877" xr:uid="{00000000-0005-0000-0000-000065B50000}"/>
    <cellStyle name="Normal 4 5 3 7 2 6" xfId="29443" xr:uid="{00000000-0005-0000-0000-000066B50000}"/>
    <cellStyle name="Normal 4 5 3 7 3" xfId="3650" xr:uid="{00000000-0005-0000-0000-000067B50000}"/>
    <cellStyle name="Normal 4 5 3 7 3 2" xfId="12607" xr:uid="{00000000-0005-0000-0000-000068B50000}"/>
    <cellStyle name="Normal 4 5 3 7 3 2 2" xfId="26041" xr:uid="{00000000-0005-0000-0000-000069B50000}"/>
    <cellStyle name="Normal 4 5 3 7 3 2 2 2" xfId="52953" xr:uid="{00000000-0005-0000-0000-00006AB50000}"/>
    <cellStyle name="Normal 4 5 3 7 3 2 3" xfId="39519" xr:uid="{00000000-0005-0000-0000-00006BB50000}"/>
    <cellStyle name="Normal 4 5 3 7 3 3" xfId="8129" xr:uid="{00000000-0005-0000-0000-00006CB50000}"/>
    <cellStyle name="Normal 4 5 3 7 3 3 2" xfId="21563" xr:uid="{00000000-0005-0000-0000-00006DB50000}"/>
    <cellStyle name="Normal 4 5 3 7 3 3 2 2" xfId="48475" xr:uid="{00000000-0005-0000-0000-00006EB50000}"/>
    <cellStyle name="Normal 4 5 3 7 3 3 3" xfId="35041" xr:uid="{00000000-0005-0000-0000-00006FB50000}"/>
    <cellStyle name="Normal 4 5 3 7 3 4" xfId="17084" xr:uid="{00000000-0005-0000-0000-000070B50000}"/>
    <cellStyle name="Normal 4 5 3 7 3 4 2" xfId="43996" xr:uid="{00000000-0005-0000-0000-000071B50000}"/>
    <cellStyle name="Normal 4 5 3 7 3 5" xfId="30562" xr:uid="{00000000-0005-0000-0000-000072B50000}"/>
    <cellStyle name="Normal 4 5 3 7 4" xfId="10370" xr:uid="{00000000-0005-0000-0000-000073B50000}"/>
    <cellStyle name="Normal 4 5 3 7 4 2" xfId="23804" xr:uid="{00000000-0005-0000-0000-000074B50000}"/>
    <cellStyle name="Normal 4 5 3 7 4 2 2" xfId="50716" xr:uid="{00000000-0005-0000-0000-000075B50000}"/>
    <cellStyle name="Normal 4 5 3 7 4 3" xfId="37282" xr:uid="{00000000-0005-0000-0000-000076B50000}"/>
    <cellStyle name="Normal 4 5 3 7 5" xfId="5892" xr:uid="{00000000-0005-0000-0000-000077B50000}"/>
    <cellStyle name="Normal 4 5 3 7 5 2" xfId="19326" xr:uid="{00000000-0005-0000-0000-000078B50000}"/>
    <cellStyle name="Normal 4 5 3 7 5 2 2" xfId="46238" xr:uid="{00000000-0005-0000-0000-000079B50000}"/>
    <cellStyle name="Normal 4 5 3 7 5 3" xfId="32804" xr:uid="{00000000-0005-0000-0000-00007AB50000}"/>
    <cellStyle name="Normal 4 5 3 7 6" xfId="14847" xr:uid="{00000000-0005-0000-0000-00007BB50000}"/>
    <cellStyle name="Normal 4 5 3 7 6 2" xfId="41759" xr:uid="{00000000-0005-0000-0000-00007CB50000}"/>
    <cellStyle name="Normal 4 5 3 7 7" xfId="28325" xr:uid="{00000000-0005-0000-0000-00007DB50000}"/>
    <cellStyle name="Normal 4 5 3 8" xfId="1861" xr:uid="{00000000-0005-0000-0000-00007EB50000}"/>
    <cellStyle name="Normal 4 5 3 8 2" xfId="4098" xr:uid="{00000000-0005-0000-0000-00007FB50000}"/>
    <cellStyle name="Normal 4 5 3 8 2 2" xfId="13055" xr:uid="{00000000-0005-0000-0000-000080B50000}"/>
    <cellStyle name="Normal 4 5 3 8 2 2 2" xfId="26489" xr:uid="{00000000-0005-0000-0000-000081B50000}"/>
    <cellStyle name="Normal 4 5 3 8 2 2 2 2" xfId="53401" xr:uid="{00000000-0005-0000-0000-000082B50000}"/>
    <cellStyle name="Normal 4 5 3 8 2 2 3" xfId="39967" xr:uid="{00000000-0005-0000-0000-000083B50000}"/>
    <cellStyle name="Normal 4 5 3 8 2 3" xfId="8577" xr:uid="{00000000-0005-0000-0000-000084B50000}"/>
    <cellStyle name="Normal 4 5 3 8 2 3 2" xfId="22011" xr:uid="{00000000-0005-0000-0000-000085B50000}"/>
    <cellStyle name="Normal 4 5 3 8 2 3 2 2" xfId="48923" xr:uid="{00000000-0005-0000-0000-000086B50000}"/>
    <cellStyle name="Normal 4 5 3 8 2 3 3" xfId="35489" xr:uid="{00000000-0005-0000-0000-000087B50000}"/>
    <cellStyle name="Normal 4 5 3 8 2 4" xfId="17532" xr:uid="{00000000-0005-0000-0000-000088B50000}"/>
    <cellStyle name="Normal 4 5 3 8 2 4 2" xfId="44444" xr:uid="{00000000-0005-0000-0000-000089B50000}"/>
    <cellStyle name="Normal 4 5 3 8 2 5" xfId="31010" xr:uid="{00000000-0005-0000-0000-00008AB50000}"/>
    <cellStyle name="Normal 4 5 3 8 3" xfId="10818" xr:uid="{00000000-0005-0000-0000-00008BB50000}"/>
    <cellStyle name="Normal 4 5 3 8 3 2" xfId="24252" xr:uid="{00000000-0005-0000-0000-00008CB50000}"/>
    <cellStyle name="Normal 4 5 3 8 3 2 2" xfId="51164" xr:uid="{00000000-0005-0000-0000-00008DB50000}"/>
    <cellStyle name="Normal 4 5 3 8 3 3" xfId="37730" xr:uid="{00000000-0005-0000-0000-00008EB50000}"/>
    <cellStyle name="Normal 4 5 3 8 4" xfId="6340" xr:uid="{00000000-0005-0000-0000-00008FB50000}"/>
    <cellStyle name="Normal 4 5 3 8 4 2" xfId="19774" xr:uid="{00000000-0005-0000-0000-000090B50000}"/>
    <cellStyle name="Normal 4 5 3 8 4 2 2" xfId="46686" xr:uid="{00000000-0005-0000-0000-000091B50000}"/>
    <cellStyle name="Normal 4 5 3 8 4 3" xfId="33252" xr:uid="{00000000-0005-0000-0000-000092B50000}"/>
    <cellStyle name="Normal 4 5 3 8 5" xfId="15295" xr:uid="{00000000-0005-0000-0000-000093B50000}"/>
    <cellStyle name="Normal 4 5 3 8 5 2" xfId="42207" xr:uid="{00000000-0005-0000-0000-000094B50000}"/>
    <cellStyle name="Normal 4 5 3 8 6" xfId="28773" xr:uid="{00000000-0005-0000-0000-000095B50000}"/>
    <cellStyle name="Normal 4 5 3 9" xfId="2980" xr:uid="{00000000-0005-0000-0000-000096B50000}"/>
    <cellStyle name="Normal 4 5 3 9 2" xfId="11937" xr:uid="{00000000-0005-0000-0000-000097B50000}"/>
    <cellStyle name="Normal 4 5 3 9 2 2" xfId="25371" xr:uid="{00000000-0005-0000-0000-000098B50000}"/>
    <cellStyle name="Normal 4 5 3 9 2 2 2" xfId="52283" xr:uid="{00000000-0005-0000-0000-000099B50000}"/>
    <cellStyle name="Normal 4 5 3 9 2 3" xfId="38849" xr:uid="{00000000-0005-0000-0000-00009AB50000}"/>
    <cellStyle name="Normal 4 5 3 9 3" xfId="7459" xr:uid="{00000000-0005-0000-0000-00009BB50000}"/>
    <cellStyle name="Normal 4 5 3 9 3 2" xfId="20893" xr:uid="{00000000-0005-0000-0000-00009CB50000}"/>
    <cellStyle name="Normal 4 5 3 9 3 2 2" xfId="47805" xr:uid="{00000000-0005-0000-0000-00009DB50000}"/>
    <cellStyle name="Normal 4 5 3 9 3 3" xfId="34371" xr:uid="{00000000-0005-0000-0000-00009EB50000}"/>
    <cellStyle name="Normal 4 5 3 9 4" xfId="16414" xr:uid="{00000000-0005-0000-0000-00009FB50000}"/>
    <cellStyle name="Normal 4 5 3 9 4 2" xfId="43326" xr:uid="{00000000-0005-0000-0000-0000A0B50000}"/>
    <cellStyle name="Normal 4 5 3 9 5" xfId="29892" xr:uid="{00000000-0005-0000-0000-0000A1B50000}"/>
    <cellStyle name="Normal 4 5 4" xfId="670" xr:uid="{00000000-0005-0000-0000-0000A2B50000}"/>
    <cellStyle name="Normal 4 5 4 10" xfId="5202" xr:uid="{00000000-0005-0000-0000-0000A3B50000}"/>
    <cellStyle name="Normal 4 5 4 10 2" xfId="18636" xr:uid="{00000000-0005-0000-0000-0000A4B50000}"/>
    <cellStyle name="Normal 4 5 4 10 2 2" xfId="45548" xr:uid="{00000000-0005-0000-0000-0000A5B50000}"/>
    <cellStyle name="Normal 4 5 4 10 3" xfId="32114" xr:uid="{00000000-0005-0000-0000-0000A6B50000}"/>
    <cellStyle name="Normal 4 5 4 11" xfId="14157" xr:uid="{00000000-0005-0000-0000-0000A7B50000}"/>
    <cellStyle name="Normal 4 5 4 11 2" xfId="41069" xr:uid="{00000000-0005-0000-0000-0000A8B50000}"/>
    <cellStyle name="Normal 4 5 4 12" xfId="27635" xr:uid="{00000000-0005-0000-0000-0000A9B50000}"/>
    <cellStyle name="Normal 4 5 4 2" xfId="821" xr:uid="{00000000-0005-0000-0000-0000AAB50000}"/>
    <cellStyle name="Normal 4 5 4 2 10" xfId="27779" xr:uid="{00000000-0005-0000-0000-0000ABB50000}"/>
    <cellStyle name="Normal 4 5 4 2 2" xfId="1089" xr:uid="{00000000-0005-0000-0000-0000ACB50000}"/>
    <cellStyle name="Normal 4 5 4 2 2 2" xfId="1760" xr:uid="{00000000-0005-0000-0000-0000ADB50000}"/>
    <cellStyle name="Normal 4 5 4 2 2 2 2" xfId="2878" xr:uid="{00000000-0005-0000-0000-0000AEB50000}"/>
    <cellStyle name="Normal 4 5 4 2 2 2 2 2" xfId="5115" xr:uid="{00000000-0005-0000-0000-0000AFB50000}"/>
    <cellStyle name="Normal 4 5 4 2 2 2 2 2 2" xfId="14072" xr:uid="{00000000-0005-0000-0000-0000B0B50000}"/>
    <cellStyle name="Normal 4 5 4 2 2 2 2 2 2 2" xfId="27506" xr:uid="{00000000-0005-0000-0000-0000B1B50000}"/>
    <cellStyle name="Normal 4 5 4 2 2 2 2 2 2 2 2" xfId="54418" xr:uid="{00000000-0005-0000-0000-0000B2B50000}"/>
    <cellStyle name="Normal 4 5 4 2 2 2 2 2 2 3" xfId="40984" xr:uid="{00000000-0005-0000-0000-0000B3B50000}"/>
    <cellStyle name="Normal 4 5 4 2 2 2 2 2 3" xfId="9594" xr:uid="{00000000-0005-0000-0000-0000B4B50000}"/>
    <cellStyle name="Normal 4 5 4 2 2 2 2 2 3 2" xfId="23028" xr:uid="{00000000-0005-0000-0000-0000B5B50000}"/>
    <cellStyle name="Normal 4 5 4 2 2 2 2 2 3 2 2" xfId="49940" xr:uid="{00000000-0005-0000-0000-0000B6B50000}"/>
    <cellStyle name="Normal 4 5 4 2 2 2 2 2 3 3" xfId="36506" xr:uid="{00000000-0005-0000-0000-0000B7B50000}"/>
    <cellStyle name="Normal 4 5 4 2 2 2 2 2 4" xfId="18549" xr:uid="{00000000-0005-0000-0000-0000B8B50000}"/>
    <cellStyle name="Normal 4 5 4 2 2 2 2 2 4 2" xfId="45461" xr:uid="{00000000-0005-0000-0000-0000B9B50000}"/>
    <cellStyle name="Normal 4 5 4 2 2 2 2 2 5" xfId="32027" xr:uid="{00000000-0005-0000-0000-0000BAB50000}"/>
    <cellStyle name="Normal 4 5 4 2 2 2 2 3" xfId="11835" xr:uid="{00000000-0005-0000-0000-0000BBB50000}"/>
    <cellStyle name="Normal 4 5 4 2 2 2 2 3 2" xfId="25269" xr:uid="{00000000-0005-0000-0000-0000BCB50000}"/>
    <cellStyle name="Normal 4 5 4 2 2 2 2 3 2 2" xfId="52181" xr:uid="{00000000-0005-0000-0000-0000BDB50000}"/>
    <cellStyle name="Normal 4 5 4 2 2 2 2 3 3" xfId="38747" xr:uid="{00000000-0005-0000-0000-0000BEB50000}"/>
    <cellStyle name="Normal 4 5 4 2 2 2 2 4" xfId="7357" xr:uid="{00000000-0005-0000-0000-0000BFB50000}"/>
    <cellStyle name="Normal 4 5 4 2 2 2 2 4 2" xfId="20791" xr:uid="{00000000-0005-0000-0000-0000C0B50000}"/>
    <cellStyle name="Normal 4 5 4 2 2 2 2 4 2 2" xfId="47703" xr:uid="{00000000-0005-0000-0000-0000C1B50000}"/>
    <cellStyle name="Normal 4 5 4 2 2 2 2 4 3" xfId="34269" xr:uid="{00000000-0005-0000-0000-0000C2B50000}"/>
    <cellStyle name="Normal 4 5 4 2 2 2 2 5" xfId="16312" xr:uid="{00000000-0005-0000-0000-0000C3B50000}"/>
    <cellStyle name="Normal 4 5 4 2 2 2 2 5 2" xfId="43224" xr:uid="{00000000-0005-0000-0000-0000C4B50000}"/>
    <cellStyle name="Normal 4 5 4 2 2 2 2 6" xfId="29790" xr:uid="{00000000-0005-0000-0000-0000C5B50000}"/>
    <cellStyle name="Normal 4 5 4 2 2 2 3" xfId="3997" xr:uid="{00000000-0005-0000-0000-0000C6B50000}"/>
    <cellStyle name="Normal 4 5 4 2 2 2 3 2" xfId="12954" xr:uid="{00000000-0005-0000-0000-0000C7B50000}"/>
    <cellStyle name="Normal 4 5 4 2 2 2 3 2 2" xfId="26388" xr:uid="{00000000-0005-0000-0000-0000C8B50000}"/>
    <cellStyle name="Normal 4 5 4 2 2 2 3 2 2 2" xfId="53300" xr:uid="{00000000-0005-0000-0000-0000C9B50000}"/>
    <cellStyle name="Normal 4 5 4 2 2 2 3 2 3" xfId="39866" xr:uid="{00000000-0005-0000-0000-0000CAB50000}"/>
    <cellStyle name="Normal 4 5 4 2 2 2 3 3" xfId="8476" xr:uid="{00000000-0005-0000-0000-0000CBB50000}"/>
    <cellStyle name="Normal 4 5 4 2 2 2 3 3 2" xfId="21910" xr:uid="{00000000-0005-0000-0000-0000CCB50000}"/>
    <cellStyle name="Normal 4 5 4 2 2 2 3 3 2 2" xfId="48822" xr:uid="{00000000-0005-0000-0000-0000CDB50000}"/>
    <cellStyle name="Normal 4 5 4 2 2 2 3 3 3" xfId="35388" xr:uid="{00000000-0005-0000-0000-0000CEB50000}"/>
    <cellStyle name="Normal 4 5 4 2 2 2 3 4" xfId="17431" xr:uid="{00000000-0005-0000-0000-0000CFB50000}"/>
    <cellStyle name="Normal 4 5 4 2 2 2 3 4 2" xfId="44343" xr:uid="{00000000-0005-0000-0000-0000D0B50000}"/>
    <cellStyle name="Normal 4 5 4 2 2 2 3 5" xfId="30909" xr:uid="{00000000-0005-0000-0000-0000D1B50000}"/>
    <cellStyle name="Normal 4 5 4 2 2 2 4" xfId="10717" xr:uid="{00000000-0005-0000-0000-0000D2B50000}"/>
    <cellStyle name="Normal 4 5 4 2 2 2 4 2" xfId="24151" xr:uid="{00000000-0005-0000-0000-0000D3B50000}"/>
    <cellStyle name="Normal 4 5 4 2 2 2 4 2 2" xfId="51063" xr:uid="{00000000-0005-0000-0000-0000D4B50000}"/>
    <cellStyle name="Normal 4 5 4 2 2 2 4 3" xfId="37629" xr:uid="{00000000-0005-0000-0000-0000D5B50000}"/>
    <cellStyle name="Normal 4 5 4 2 2 2 5" xfId="6239" xr:uid="{00000000-0005-0000-0000-0000D6B50000}"/>
    <cellStyle name="Normal 4 5 4 2 2 2 5 2" xfId="19673" xr:uid="{00000000-0005-0000-0000-0000D7B50000}"/>
    <cellStyle name="Normal 4 5 4 2 2 2 5 2 2" xfId="46585" xr:uid="{00000000-0005-0000-0000-0000D8B50000}"/>
    <cellStyle name="Normal 4 5 4 2 2 2 5 3" xfId="33151" xr:uid="{00000000-0005-0000-0000-0000D9B50000}"/>
    <cellStyle name="Normal 4 5 4 2 2 2 6" xfId="15194" xr:uid="{00000000-0005-0000-0000-0000DAB50000}"/>
    <cellStyle name="Normal 4 5 4 2 2 2 6 2" xfId="42106" xr:uid="{00000000-0005-0000-0000-0000DBB50000}"/>
    <cellStyle name="Normal 4 5 4 2 2 2 7" xfId="28672" xr:uid="{00000000-0005-0000-0000-0000DCB50000}"/>
    <cellStyle name="Normal 4 5 4 2 2 3" xfId="2208" xr:uid="{00000000-0005-0000-0000-0000DDB50000}"/>
    <cellStyle name="Normal 4 5 4 2 2 3 2" xfId="4445" xr:uid="{00000000-0005-0000-0000-0000DEB50000}"/>
    <cellStyle name="Normal 4 5 4 2 2 3 2 2" xfId="13402" xr:uid="{00000000-0005-0000-0000-0000DFB50000}"/>
    <cellStyle name="Normal 4 5 4 2 2 3 2 2 2" xfId="26836" xr:uid="{00000000-0005-0000-0000-0000E0B50000}"/>
    <cellStyle name="Normal 4 5 4 2 2 3 2 2 2 2" xfId="53748" xr:uid="{00000000-0005-0000-0000-0000E1B50000}"/>
    <cellStyle name="Normal 4 5 4 2 2 3 2 2 3" xfId="40314" xr:uid="{00000000-0005-0000-0000-0000E2B50000}"/>
    <cellStyle name="Normal 4 5 4 2 2 3 2 3" xfId="8924" xr:uid="{00000000-0005-0000-0000-0000E3B50000}"/>
    <cellStyle name="Normal 4 5 4 2 2 3 2 3 2" xfId="22358" xr:uid="{00000000-0005-0000-0000-0000E4B50000}"/>
    <cellStyle name="Normal 4 5 4 2 2 3 2 3 2 2" xfId="49270" xr:uid="{00000000-0005-0000-0000-0000E5B50000}"/>
    <cellStyle name="Normal 4 5 4 2 2 3 2 3 3" xfId="35836" xr:uid="{00000000-0005-0000-0000-0000E6B50000}"/>
    <cellStyle name="Normal 4 5 4 2 2 3 2 4" xfId="17879" xr:uid="{00000000-0005-0000-0000-0000E7B50000}"/>
    <cellStyle name="Normal 4 5 4 2 2 3 2 4 2" xfId="44791" xr:uid="{00000000-0005-0000-0000-0000E8B50000}"/>
    <cellStyle name="Normal 4 5 4 2 2 3 2 5" xfId="31357" xr:uid="{00000000-0005-0000-0000-0000E9B50000}"/>
    <cellStyle name="Normal 4 5 4 2 2 3 3" xfId="11165" xr:uid="{00000000-0005-0000-0000-0000EAB50000}"/>
    <cellStyle name="Normal 4 5 4 2 2 3 3 2" xfId="24599" xr:uid="{00000000-0005-0000-0000-0000EBB50000}"/>
    <cellStyle name="Normal 4 5 4 2 2 3 3 2 2" xfId="51511" xr:uid="{00000000-0005-0000-0000-0000ECB50000}"/>
    <cellStyle name="Normal 4 5 4 2 2 3 3 3" xfId="38077" xr:uid="{00000000-0005-0000-0000-0000EDB50000}"/>
    <cellStyle name="Normal 4 5 4 2 2 3 4" xfId="6687" xr:uid="{00000000-0005-0000-0000-0000EEB50000}"/>
    <cellStyle name="Normal 4 5 4 2 2 3 4 2" xfId="20121" xr:uid="{00000000-0005-0000-0000-0000EFB50000}"/>
    <cellStyle name="Normal 4 5 4 2 2 3 4 2 2" xfId="47033" xr:uid="{00000000-0005-0000-0000-0000F0B50000}"/>
    <cellStyle name="Normal 4 5 4 2 2 3 4 3" xfId="33599" xr:uid="{00000000-0005-0000-0000-0000F1B50000}"/>
    <cellStyle name="Normal 4 5 4 2 2 3 5" xfId="15642" xr:uid="{00000000-0005-0000-0000-0000F2B50000}"/>
    <cellStyle name="Normal 4 5 4 2 2 3 5 2" xfId="42554" xr:uid="{00000000-0005-0000-0000-0000F3B50000}"/>
    <cellStyle name="Normal 4 5 4 2 2 3 6" xfId="29120" xr:uid="{00000000-0005-0000-0000-0000F4B50000}"/>
    <cellStyle name="Normal 4 5 4 2 2 4" xfId="3327" xr:uid="{00000000-0005-0000-0000-0000F5B50000}"/>
    <cellStyle name="Normal 4 5 4 2 2 4 2" xfId="12284" xr:uid="{00000000-0005-0000-0000-0000F6B50000}"/>
    <cellStyle name="Normal 4 5 4 2 2 4 2 2" xfId="25718" xr:uid="{00000000-0005-0000-0000-0000F7B50000}"/>
    <cellStyle name="Normal 4 5 4 2 2 4 2 2 2" xfId="52630" xr:uid="{00000000-0005-0000-0000-0000F8B50000}"/>
    <cellStyle name="Normal 4 5 4 2 2 4 2 3" xfId="39196" xr:uid="{00000000-0005-0000-0000-0000F9B50000}"/>
    <cellStyle name="Normal 4 5 4 2 2 4 3" xfId="7806" xr:uid="{00000000-0005-0000-0000-0000FAB50000}"/>
    <cellStyle name="Normal 4 5 4 2 2 4 3 2" xfId="21240" xr:uid="{00000000-0005-0000-0000-0000FBB50000}"/>
    <cellStyle name="Normal 4 5 4 2 2 4 3 2 2" xfId="48152" xr:uid="{00000000-0005-0000-0000-0000FCB50000}"/>
    <cellStyle name="Normal 4 5 4 2 2 4 3 3" xfId="34718" xr:uid="{00000000-0005-0000-0000-0000FDB50000}"/>
    <cellStyle name="Normal 4 5 4 2 2 4 4" xfId="16761" xr:uid="{00000000-0005-0000-0000-0000FEB50000}"/>
    <cellStyle name="Normal 4 5 4 2 2 4 4 2" xfId="43673" xr:uid="{00000000-0005-0000-0000-0000FFB50000}"/>
    <cellStyle name="Normal 4 5 4 2 2 4 5" xfId="30239" xr:uid="{00000000-0005-0000-0000-000000B60000}"/>
    <cellStyle name="Normal 4 5 4 2 2 5" xfId="10047" xr:uid="{00000000-0005-0000-0000-000001B60000}"/>
    <cellStyle name="Normal 4 5 4 2 2 5 2" xfId="23481" xr:uid="{00000000-0005-0000-0000-000002B60000}"/>
    <cellStyle name="Normal 4 5 4 2 2 5 2 2" xfId="50393" xr:uid="{00000000-0005-0000-0000-000003B60000}"/>
    <cellStyle name="Normal 4 5 4 2 2 5 3" xfId="36959" xr:uid="{00000000-0005-0000-0000-000004B60000}"/>
    <cellStyle name="Normal 4 5 4 2 2 6" xfId="5569" xr:uid="{00000000-0005-0000-0000-000005B60000}"/>
    <cellStyle name="Normal 4 5 4 2 2 6 2" xfId="19003" xr:uid="{00000000-0005-0000-0000-000006B60000}"/>
    <cellStyle name="Normal 4 5 4 2 2 6 2 2" xfId="45915" xr:uid="{00000000-0005-0000-0000-000007B60000}"/>
    <cellStyle name="Normal 4 5 4 2 2 6 3" xfId="32481" xr:uid="{00000000-0005-0000-0000-000008B60000}"/>
    <cellStyle name="Normal 4 5 4 2 2 7" xfId="14524" xr:uid="{00000000-0005-0000-0000-000009B60000}"/>
    <cellStyle name="Normal 4 5 4 2 2 7 2" xfId="41436" xr:uid="{00000000-0005-0000-0000-00000AB60000}"/>
    <cellStyle name="Normal 4 5 4 2 2 8" xfId="28002" xr:uid="{00000000-0005-0000-0000-00000BB60000}"/>
    <cellStyle name="Normal 4 5 4 2 3" xfId="1314" xr:uid="{00000000-0005-0000-0000-00000CB60000}"/>
    <cellStyle name="Normal 4 5 4 2 3 2" xfId="2432" xr:uid="{00000000-0005-0000-0000-00000DB60000}"/>
    <cellStyle name="Normal 4 5 4 2 3 2 2" xfId="4669" xr:uid="{00000000-0005-0000-0000-00000EB60000}"/>
    <cellStyle name="Normal 4 5 4 2 3 2 2 2" xfId="13626" xr:uid="{00000000-0005-0000-0000-00000FB60000}"/>
    <cellStyle name="Normal 4 5 4 2 3 2 2 2 2" xfId="27060" xr:uid="{00000000-0005-0000-0000-000010B60000}"/>
    <cellStyle name="Normal 4 5 4 2 3 2 2 2 2 2" xfId="53972" xr:uid="{00000000-0005-0000-0000-000011B60000}"/>
    <cellStyle name="Normal 4 5 4 2 3 2 2 2 3" xfId="40538" xr:uid="{00000000-0005-0000-0000-000012B60000}"/>
    <cellStyle name="Normal 4 5 4 2 3 2 2 3" xfId="9148" xr:uid="{00000000-0005-0000-0000-000013B60000}"/>
    <cellStyle name="Normal 4 5 4 2 3 2 2 3 2" xfId="22582" xr:uid="{00000000-0005-0000-0000-000014B60000}"/>
    <cellStyle name="Normal 4 5 4 2 3 2 2 3 2 2" xfId="49494" xr:uid="{00000000-0005-0000-0000-000015B60000}"/>
    <cellStyle name="Normal 4 5 4 2 3 2 2 3 3" xfId="36060" xr:uid="{00000000-0005-0000-0000-000016B60000}"/>
    <cellStyle name="Normal 4 5 4 2 3 2 2 4" xfId="18103" xr:uid="{00000000-0005-0000-0000-000017B60000}"/>
    <cellStyle name="Normal 4 5 4 2 3 2 2 4 2" xfId="45015" xr:uid="{00000000-0005-0000-0000-000018B60000}"/>
    <cellStyle name="Normal 4 5 4 2 3 2 2 5" xfId="31581" xr:uid="{00000000-0005-0000-0000-000019B60000}"/>
    <cellStyle name="Normal 4 5 4 2 3 2 3" xfId="11389" xr:uid="{00000000-0005-0000-0000-00001AB60000}"/>
    <cellStyle name="Normal 4 5 4 2 3 2 3 2" xfId="24823" xr:uid="{00000000-0005-0000-0000-00001BB60000}"/>
    <cellStyle name="Normal 4 5 4 2 3 2 3 2 2" xfId="51735" xr:uid="{00000000-0005-0000-0000-00001CB60000}"/>
    <cellStyle name="Normal 4 5 4 2 3 2 3 3" xfId="38301" xr:uid="{00000000-0005-0000-0000-00001DB60000}"/>
    <cellStyle name="Normal 4 5 4 2 3 2 4" xfId="6911" xr:uid="{00000000-0005-0000-0000-00001EB60000}"/>
    <cellStyle name="Normal 4 5 4 2 3 2 4 2" xfId="20345" xr:uid="{00000000-0005-0000-0000-00001FB60000}"/>
    <cellStyle name="Normal 4 5 4 2 3 2 4 2 2" xfId="47257" xr:uid="{00000000-0005-0000-0000-000020B60000}"/>
    <cellStyle name="Normal 4 5 4 2 3 2 4 3" xfId="33823" xr:uid="{00000000-0005-0000-0000-000021B60000}"/>
    <cellStyle name="Normal 4 5 4 2 3 2 5" xfId="15866" xr:uid="{00000000-0005-0000-0000-000022B60000}"/>
    <cellStyle name="Normal 4 5 4 2 3 2 5 2" xfId="42778" xr:uid="{00000000-0005-0000-0000-000023B60000}"/>
    <cellStyle name="Normal 4 5 4 2 3 2 6" xfId="29344" xr:uid="{00000000-0005-0000-0000-000024B60000}"/>
    <cellStyle name="Normal 4 5 4 2 3 3" xfId="3551" xr:uid="{00000000-0005-0000-0000-000025B60000}"/>
    <cellStyle name="Normal 4 5 4 2 3 3 2" xfId="12508" xr:uid="{00000000-0005-0000-0000-000026B60000}"/>
    <cellStyle name="Normal 4 5 4 2 3 3 2 2" xfId="25942" xr:uid="{00000000-0005-0000-0000-000027B60000}"/>
    <cellStyle name="Normal 4 5 4 2 3 3 2 2 2" xfId="52854" xr:uid="{00000000-0005-0000-0000-000028B60000}"/>
    <cellStyle name="Normal 4 5 4 2 3 3 2 3" xfId="39420" xr:uid="{00000000-0005-0000-0000-000029B60000}"/>
    <cellStyle name="Normal 4 5 4 2 3 3 3" xfId="8030" xr:uid="{00000000-0005-0000-0000-00002AB60000}"/>
    <cellStyle name="Normal 4 5 4 2 3 3 3 2" xfId="21464" xr:uid="{00000000-0005-0000-0000-00002BB60000}"/>
    <cellStyle name="Normal 4 5 4 2 3 3 3 2 2" xfId="48376" xr:uid="{00000000-0005-0000-0000-00002CB60000}"/>
    <cellStyle name="Normal 4 5 4 2 3 3 3 3" xfId="34942" xr:uid="{00000000-0005-0000-0000-00002DB60000}"/>
    <cellStyle name="Normal 4 5 4 2 3 3 4" xfId="16985" xr:uid="{00000000-0005-0000-0000-00002EB60000}"/>
    <cellStyle name="Normal 4 5 4 2 3 3 4 2" xfId="43897" xr:uid="{00000000-0005-0000-0000-00002FB60000}"/>
    <cellStyle name="Normal 4 5 4 2 3 3 5" xfId="30463" xr:uid="{00000000-0005-0000-0000-000030B60000}"/>
    <cellStyle name="Normal 4 5 4 2 3 4" xfId="10271" xr:uid="{00000000-0005-0000-0000-000031B60000}"/>
    <cellStyle name="Normal 4 5 4 2 3 4 2" xfId="23705" xr:uid="{00000000-0005-0000-0000-000032B60000}"/>
    <cellStyle name="Normal 4 5 4 2 3 4 2 2" xfId="50617" xr:uid="{00000000-0005-0000-0000-000033B60000}"/>
    <cellStyle name="Normal 4 5 4 2 3 4 3" xfId="37183" xr:uid="{00000000-0005-0000-0000-000034B60000}"/>
    <cellStyle name="Normal 4 5 4 2 3 5" xfId="5793" xr:uid="{00000000-0005-0000-0000-000035B60000}"/>
    <cellStyle name="Normal 4 5 4 2 3 5 2" xfId="19227" xr:uid="{00000000-0005-0000-0000-000036B60000}"/>
    <cellStyle name="Normal 4 5 4 2 3 5 2 2" xfId="46139" xr:uid="{00000000-0005-0000-0000-000037B60000}"/>
    <cellStyle name="Normal 4 5 4 2 3 5 3" xfId="32705" xr:uid="{00000000-0005-0000-0000-000038B60000}"/>
    <cellStyle name="Normal 4 5 4 2 3 6" xfId="14748" xr:uid="{00000000-0005-0000-0000-000039B60000}"/>
    <cellStyle name="Normal 4 5 4 2 3 6 2" xfId="41660" xr:uid="{00000000-0005-0000-0000-00003AB60000}"/>
    <cellStyle name="Normal 4 5 4 2 3 7" xfId="28226" xr:uid="{00000000-0005-0000-0000-00003BB60000}"/>
    <cellStyle name="Normal 4 5 4 2 4" xfId="1537" xr:uid="{00000000-0005-0000-0000-00003CB60000}"/>
    <cellStyle name="Normal 4 5 4 2 4 2" xfId="2655" xr:uid="{00000000-0005-0000-0000-00003DB60000}"/>
    <cellStyle name="Normal 4 5 4 2 4 2 2" xfId="4892" xr:uid="{00000000-0005-0000-0000-00003EB60000}"/>
    <cellStyle name="Normal 4 5 4 2 4 2 2 2" xfId="13849" xr:uid="{00000000-0005-0000-0000-00003FB60000}"/>
    <cellStyle name="Normal 4 5 4 2 4 2 2 2 2" xfId="27283" xr:uid="{00000000-0005-0000-0000-000040B60000}"/>
    <cellStyle name="Normal 4 5 4 2 4 2 2 2 2 2" xfId="54195" xr:uid="{00000000-0005-0000-0000-000041B60000}"/>
    <cellStyle name="Normal 4 5 4 2 4 2 2 2 3" xfId="40761" xr:uid="{00000000-0005-0000-0000-000042B60000}"/>
    <cellStyle name="Normal 4 5 4 2 4 2 2 3" xfId="9371" xr:uid="{00000000-0005-0000-0000-000043B60000}"/>
    <cellStyle name="Normal 4 5 4 2 4 2 2 3 2" xfId="22805" xr:uid="{00000000-0005-0000-0000-000044B60000}"/>
    <cellStyle name="Normal 4 5 4 2 4 2 2 3 2 2" xfId="49717" xr:uid="{00000000-0005-0000-0000-000045B60000}"/>
    <cellStyle name="Normal 4 5 4 2 4 2 2 3 3" xfId="36283" xr:uid="{00000000-0005-0000-0000-000046B60000}"/>
    <cellStyle name="Normal 4 5 4 2 4 2 2 4" xfId="18326" xr:uid="{00000000-0005-0000-0000-000047B60000}"/>
    <cellStyle name="Normal 4 5 4 2 4 2 2 4 2" xfId="45238" xr:uid="{00000000-0005-0000-0000-000048B60000}"/>
    <cellStyle name="Normal 4 5 4 2 4 2 2 5" xfId="31804" xr:uid="{00000000-0005-0000-0000-000049B60000}"/>
    <cellStyle name="Normal 4 5 4 2 4 2 3" xfId="11612" xr:uid="{00000000-0005-0000-0000-00004AB60000}"/>
    <cellStyle name="Normal 4 5 4 2 4 2 3 2" xfId="25046" xr:uid="{00000000-0005-0000-0000-00004BB60000}"/>
    <cellStyle name="Normal 4 5 4 2 4 2 3 2 2" xfId="51958" xr:uid="{00000000-0005-0000-0000-00004CB60000}"/>
    <cellStyle name="Normal 4 5 4 2 4 2 3 3" xfId="38524" xr:uid="{00000000-0005-0000-0000-00004DB60000}"/>
    <cellStyle name="Normal 4 5 4 2 4 2 4" xfId="7134" xr:uid="{00000000-0005-0000-0000-00004EB60000}"/>
    <cellStyle name="Normal 4 5 4 2 4 2 4 2" xfId="20568" xr:uid="{00000000-0005-0000-0000-00004FB60000}"/>
    <cellStyle name="Normal 4 5 4 2 4 2 4 2 2" xfId="47480" xr:uid="{00000000-0005-0000-0000-000050B60000}"/>
    <cellStyle name="Normal 4 5 4 2 4 2 4 3" xfId="34046" xr:uid="{00000000-0005-0000-0000-000051B60000}"/>
    <cellStyle name="Normal 4 5 4 2 4 2 5" xfId="16089" xr:uid="{00000000-0005-0000-0000-000052B60000}"/>
    <cellStyle name="Normal 4 5 4 2 4 2 5 2" xfId="43001" xr:uid="{00000000-0005-0000-0000-000053B60000}"/>
    <cellStyle name="Normal 4 5 4 2 4 2 6" xfId="29567" xr:uid="{00000000-0005-0000-0000-000054B60000}"/>
    <cellStyle name="Normal 4 5 4 2 4 3" xfId="3774" xr:uid="{00000000-0005-0000-0000-000055B60000}"/>
    <cellStyle name="Normal 4 5 4 2 4 3 2" xfId="12731" xr:uid="{00000000-0005-0000-0000-000056B60000}"/>
    <cellStyle name="Normal 4 5 4 2 4 3 2 2" xfId="26165" xr:uid="{00000000-0005-0000-0000-000057B60000}"/>
    <cellStyle name="Normal 4 5 4 2 4 3 2 2 2" xfId="53077" xr:uid="{00000000-0005-0000-0000-000058B60000}"/>
    <cellStyle name="Normal 4 5 4 2 4 3 2 3" xfId="39643" xr:uid="{00000000-0005-0000-0000-000059B60000}"/>
    <cellStyle name="Normal 4 5 4 2 4 3 3" xfId="8253" xr:uid="{00000000-0005-0000-0000-00005AB60000}"/>
    <cellStyle name="Normal 4 5 4 2 4 3 3 2" xfId="21687" xr:uid="{00000000-0005-0000-0000-00005BB60000}"/>
    <cellStyle name="Normal 4 5 4 2 4 3 3 2 2" xfId="48599" xr:uid="{00000000-0005-0000-0000-00005CB60000}"/>
    <cellStyle name="Normal 4 5 4 2 4 3 3 3" xfId="35165" xr:uid="{00000000-0005-0000-0000-00005DB60000}"/>
    <cellStyle name="Normal 4 5 4 2 4 3 4" xfId="17208" xr:uid="{00000000-0005-0000-0000-00005EB60000}"/>
    <cellStyle name="Normal 4 5 4 2 4 3 4 2" xfId="44120" xr:uid="{00000000-0005-0000-0000-00005FB60000}"/>
    <cellStyle name="Normal 4 5 4 2 4 3 5" xfId="30686" xr:uid="{00000000-0005-0000-0000-000060B60000}"/>
    <cellStyle name="Normal 4 5 4 2 4 4" xfId="10494" xr:uid="{00000000-0005-0000-0000-000061B60000}"/>
    <cellStyle name="Normal 4 5 4 2 4 4 2" xfId="23928" xr:uid="{00000000-0005-0000-0000-000062B60000}"/>
    <cellStyle name="Normal 4 5 4 2 4 4 2 2" xfId="50840" xr:uid="{00000000-0005-0000-0000-000063B60000}"/>
    <cellStyle name="Normal 4 5 4 2 4 4 3" xfId="37406" xr:uid="{00000000-0005-0000-0000-000064B60000}"/>
    <cellStyle name="Normal 4 5 4 2 4 5" xfId="6016" xr:uid="{00000000-0005-0000-0000-000065B60000}"/>
    <cellStyle name="Normal 4 5 4 2 4 5 2" xfId="19450" xr:uid="{00000000-0005-0000-0000-000066B60000}"/>
    <cellStyle name="Normal 4 5 4 2 4 5 2 2" xfId="46362" xr:uid="{00000000-0005-0000-0000-000067B60000}"/>
    <cellStyle name="Normal 4 5 4 2 4 5 3" xfId="32928" xr:uid="{00000000-0005-0000-0000-000068B60000}"/>
    <cellStyle name="Normal 4 5 4 2 4 6" xfId="14971" xr:uid="{00000000-0005-0000-0000-000069B60000}"/>
    <cellStyle name="Normal 4 5 4 2 4 6 2" xfId="41883" xr:uid="{00000000-0005-0000-0000-00006AB60000}"/>
    <cellStyle name="Normal 4 5 4 2 4 7" xfId="28449" xr:uid="{00000000-0005-0000-0000-00006BB60000}"/>
    <cellStyle name="Normal 4 5 4 2 5" xfId="1985" xr:uid="{00000000-0005-0000-0000-00006CB60000}"/>
    <cellStyle name="Normal 4 5 4 2 5 2" xfId="4222" xr:uid="{00000000-0005-0000-0000-00006DB60000}"/>
    <cellStyle name="Normal 4 5 4 2 5 2 2" xfId="13179" xr:uid="{00000000-0005-0000-0000-00006EB60000}"/>
    <cellStyle name="Normal 4 5 4 2 5 2 2 2" xfId="26613" xr:uid="{00000000-0005-0000-0000-00006FB60000}"/>
    <cellStyle name="Normal 4 5 4 2 5 2 2 2 2" xfId="53525" xr:uid="{00000000-0005-0000-0000-000070B60000}"/>
    <cellStyle name="Normal 4 5 4 2 5 2 2 3" xfId="40091" xr:uid="{00000000-0005-0000-0000-000071B60000}"/>
    <cellStyle name="Normal 4 5 4 2 5 2 3" xfId="8701" xr:uid="{00000000-0005-0000-0000-000072B60000}"/>
    <cellStyle name="Normal 4 5 4 2 5 2 3 2" xfId="22135" xr:uid="{00000000-0005-0000-0000-000073B60000}"/>
    <cellStyle name="Normal 4 5 4 2 5 2 3 2 2" xfId="49047" xr:uid="{00000000-0005-0000-0000-000074B60000}"/>
    <cellStyle name="Normal 4 5 4 2 5 2 3 3" xfId="35613" xr:uid="{00000000-0005-0000-0000-000075B60000}"/>
    <cellStyle name="Normal 4 5 4 2 5 2 4" xfId="17656" xr:uid="{00000000-0005-0000-0000-000076B60000}"/>
    <cellStyle name="Normal 4 5 4 2 5 2 4 2" xfId="44568" xr:uid="{00000000-0005-0000-0000-000077B60000}"/>
    <cellStyle name="Normal 4 5 4 2 5 2 5" xfId="31134" xr:uid="{00000000-0005-0000-0000-000078B60000}"/>
    <cellStyle name="Normal 4 5 4 2 5 3" xfId="10942" xr:uid="{00000000-0005-0000-0000-000079B60000}"/>
    <cellStyle name="Normal 4 5 4 2 5 3 2" xfId="24376" xr:uid="{00000000-0005-0000-0000-00007AB60000}"/>
    <cellStyle name="Normal 4 5 4 2 5 3 2 2" xfId="51288" xr:uid="{00000000-0005-0000-0000-00007BB60000}"/>
    <cellStyle name="Normal 4 5 4 2 5 3 3" xfId="37854" xr:uid="{00000000-0005-0000-0000-00007CB60000}"/>
    <cellStyle name="Normal 4 5 4 2 5 4" xfId="6464" xr:uid="{00000000-0005-0000-0000-00007DB60000}"/>
    <cellStyle name="Normal 4 5 4 2 5 4 2" xfId="19898" xr:uid="{00000000-0005-0000-0000-00007EB60000}"/>
    <cellStyle name="Normal 4 5 4 2 5 4 2 2" xfId="46810" xr:uid="{00000000-0005-0000-0000-00007FB60000}"/>
    <cellStyle name="Normal 4 5 4 2 5 4 3" xfId="33376" xr:uid="{00000000-0005-0000-0000-000080B60000}"/>
    <cellStyle name="Normal 4 5 4 2 5 5" xfId="15419" xr:uid="{00000000-0005-0000-0000-000081B60000}"/>
    <cellStyle name="Normal 4 5 4 2 5 5 2" xfId="42331" xr:uid="{00000000-0005-0000-0000-000082B60000}"/>
    <cellStyle name="Normal 4 5 4 2 5 6" xfId="28897" xr:uid="{00000000-0005-0000-0000-000083B60000}"/>
    <cellStyle name="Normal 4 5 4 2 6" xfId="3104" xr:uid="{00000000-0005-0000-0000-000084B60000}"/>
    <cellStyle name="Normal 4 5 4 2 6 2" xfId="12061" xr:uid="{00000000-0005-0000-0000-000085B60000}"/>
    <cellStyle name="Normal 4 5 4 2 6 2 2" xfId="25495" xr:uid="{00000000-0005-0000-0000-000086B60000}"/>
    <cellStyle name="Normal 4 5 4 2 6 2 2 2" xfId="52407" xr:uid="{00000000-0005-0000-0000-000087B60000}"/>
    <cellStyle name="Normal 4 5 4 2 6 2 3" xfId="38973" xr:uid="{00000000-0005-0000-0000-000088B60000}"/>
    <cellStyle name="Normal 4 5 4 2 6 3" xfId="7583" xr:uid="{00000000-0005-0000-0000-000089B60000}"/>
    <cellStyle name="Normal 4 5 4 2 6 3 2" xfId="21017" xr:uid="{00000000-0005-0000-0000-00008AB60000}"/>
    <cellStyle name="Normal 4 5 4 2 6 3 2 2" xfId="47929" xr:uid="{00000000-0005-0000-0000-00008BB60000}"/>
    <cellStyle name="Normal 4 5 4 2 6 3 3" xfId="34495" xr:uid="{00000000-0005-0000-0000-00008CB60000}"/>
    <cellStyle name="Normal 4 5 4 2 6 4" xfId="16538" xr:uid="{00000000-0005-0000-0000-00008DB60000}"/>
    <cellStyle name="Normal 4 5 4 2 6 4 2" xfId="43450" xr:uid="{00000000-0005-0000-0000-00008EB60000}"/>
    <cellStyle name="Normal 4 5 4 2 6 5" xfId="30016" xr:uid="{00000000-0005-0000-0000-00008FB60000}"/>
    <cellStyle name="Normal 4 5 4 2 7" xfId="9824" xr:uid="{00000000-0005-0000-0000-000090B60000}"/>
    <cellStyle name="Normal 4 5 4 2 7 2" xfId="23258" xr:uid="{00000000-0005-0000-0000-000091B60000}"/>
    <cellStyle name="Normal 4 5 4 2 7 2 2" xfId="50170" xr:uid="{00000000-0005-0000-0000-000092B60000}"/>
    <cellStyle name="Normal 4 5 4 2 7 3" xfId="36736" xr:uid="{00000000-0005-0000-0000-000093B60000}"/>
    <cellStyle name="Normal 4 5 4 2 8" xfId="5346" xr:uid="{00000000-0005-0000-0000-000094B60000}"/>
    <cellStyle name="Normal 4 5 4 2 8 2" xfId="18780" xr:uid="{00000000-0005-0000-0000-000095B60000}"/>
    <cellStyle name="Normal 4 5 4 2 8 2 2" xfId="45692" xr:uid="{00000000-0005-0000-0000-000096B60000}"/>
    <cellStyle name="Normal 4 5 4 2 8 3" xfId="32258" xr:uid="{00000000-0005-0000-0000-000097B60000}"/>
    <cellStyle name="Normal 4 5 4 2 9" xfId="14301" xr:uid="{00000000-0005-0000-0000-000098B60000}"/>
    <cellStyle name="Normal 4 5 4 2 9 2" xfId="41213" xr:uid="{00000000-0005-0000-0000-000099B60000}"/>
    <cellStyle name="Normal 4 5 4 3" xfId="749" xr:uid="{00000000-0005-0000-0000-00009AB60000}"/>
    <cellStyle name="Normal 4 5 4 3 10" xfId="27707" xr:uid="{00000000-0005-0000-0000-00009BB60000}"/>
    <cellStyle name="Normal 4 5 4 3 2" xfId="1017" xr:uid="{00000000-0005-0000-0000-00009CB60000}"/>
    <cellStyle name="Normal 4 5 4 3 2 2" xfId="1688" xr:uid="{00000000-0005-0000-0000-00009DB60000}"/>
    <cellStyle name="Normal 4 5 4 3 2 2 2" xfId="2806" xr:uid="{00000000-0005-0000-0000-00009EB60000}"/>
    <cellStyle name="Normal 4 5 4 3 2 2 2 2" xfId="5043" xr:uid="{00000000-0005-0000-0000-00009FB60000}"/>
    <cellStyle name="Normal 4 5 4 3 2 2 2 2 2" xfId="14000" xr:uid="{00000000-0005-0000-0000-0000A0B60000}"/>
    <cellStyle name="Normal 4 5 4 3 2 2 2 2 2 2" xfId="27434" xr:uid="{00000000-0005-0000-0000-0000A1B60000}"/>
    <cellStyle name="Normal 4 5 4 3 2 2 2 2 2 2 2" xfId="54346" xr:uid="{00000000-0005-0000-0000-0000A2B60000}"/>
    <cellStyle name="Normal 4 5 4 3 2 2 2 2 2 3" xfId="40912" xr:uid="{00000000-0005-0000-0000-0000A3B60000}"/>
    <cellStyle name="Normal 4 5 4 3 2 2 2 2 3" xfId="9522" xr:uid="{00000000-0005-0000-0000-0000A4B60000}"/>
    <cellStyle name="Normal 4 5 4 3 2 2 2 2 3 2" xfId="22956" xr:uid="{00000000-0005-0000-0000-0000A5B60000}"/>
    <cellStyle name="Normal 4 5 4 3 2 2 2 2 3 2 2" xfId="49868" xr:uid="{00000000-0005-0000-0000-0000A6B60000}"/>
    <cellStyle name="Normal 4 5 4 3 2 2 2 2 3 3" xfId="36434" xr:uid="{00000000-0005-0000-0000-0000A7B60000}"/>
    <cellStyle name="Normal 4 5 4 3 2 2 2 2 4" xfId="18477" xr:uid="{00000000-0005-0000-0000-0000A8B60000}"/>
    <cellStyle name="Normal 4 5 4 3 2 2 2 2 4 2" xfId="45389" xr:uid="{00000000-0005-0000-0000-0000A9B60000}"/>
    <cellStyle name="Normal 4 5 4 3 2 2 2 2 5" xfId="31955" xr:uid="{00000000-0005-0000-0000-0000AAB60000}"/>
    <cellStyle name="Normal 4 5 4 3 2 2 2 3" xfId="11763" xr:uid="{00000000-0005-0000-0000-0000ABB60000}"/>
    <cellStyle name="Normal 4 5 4 3 2 2 2 3 2" xfId="25197" xr:uid="{00000000-0005-0000-0000-0000ACB60000}"/>
    <cellStyle name="Normal 4 5 4 3 2 2 2 3 2 2" xfId="52109" xr:uid="{00000000-0005-0000-0000-0000ADB60000}"/>
    <cellStyle name="Normal 4 5 4 3 2 2 2 3 3" xfId="38675" xr:uid="{00000000-0005-0000-0000-0000AEB60000}"/>
    <cellStyle name="Normal 4 5 4 3 2 2 2 4" xfId="7285" xr:uid="{00000000-0005-0000-0000-0000AFB60000}"/>
    <cellStyle name="Normal 4 5 4 3 2 2 2 4 2" xfId="20719" xr:uid="{00000000-0005-0000-0000-0000B0B60000}"/>
    <cellStyle name="Normal 4 5 4 3 2 2 2 4 2 2" xfId="47631" xr:uid="{00000000-0005-0000-0000-0000B1B60000}"/>
    <cellStyle name="Normal 4 5 4 3 2 2 2 4 3" xfId="34197" xr:uid="{00000000-0005-0000-0000-0000B2B60000}"/>
    <cellStyle name="Normal 4 5 4 3 2 2 2 5" xfId="16240" xr:uid="{00000000-0005-0000-0000-0000B3B60000}"/>
    <cellStyle name="Normal 4 5 4 3 2 2 2 5 2" xfId="43152" xr:uid="{00000000-0005-0000-0000-0000B4B60000}"/>
    <cellStyle name="Normal 4 5 4 3 2 2 2 6" xfId="29718" xr:uid="{00000000-0005-0000-0000-0000B5B60000}"/>
    <cellStyle name="Normal 4 5 4 3 2 2 3" xfId="3925" xr:uid="{00000000-0005-0000-0000-0000B6B60000}"/>
    <cellStyle name="Normal 4 5 4 3 2 2 3 2" xfId="12882" xr:uid="{00000000-0005-0000-0000-0000B7B60000}"/>
    <cellStyle name="Normal 4 5 4 3 2 2 3 2 2" xfId="26316" xr:uid="{00000000-0005-0000-0000-0000B8B60000}"/>
    <cellStyle name="Normal 4 5 4 3 2 2 3 2 2 2" xfId="53228" xr:uid="{00000000-0005-0000-0000-0000B9B60000}"/>
    <cellStyle name="Normal 4 5 4 3 2 2 3 2 3" xfId="39794" xr:uid="{00000000-0005-0000-0000-0000BAB60000}"/>
    <cellStyle name="Normal 4 5 4 3 2 2 3 3" xfId="8404" xr:uid="{00000000-0005-0000-0000-0000BBB60000}"/>
    <cellStyle name="Normal 4 5 4 3 2 2 3 3 2" xfId="21838" xr:uid="{00000000-0005-0000-0000-0000BCB60000}"/>
    <cellStyle name="Normal 4 5 4 3 2 2 3 3 2 2" xfId="48750" xr:uid="{00000000-0005-0000-0000-0000BDB60000}"/>
    <cellStyle name="Normal 4 5 4 3 2 2 3 3 3" xfId="35316" xr:uid="{00000000-0005-0000-0000-0000BEB60000}"/>
    <cellStyle name="Normal 4 5 4 3 2 2 3 4" xfId="17359" xr:uid="{00000000-0005-0000-0000-0000BFB60000}"/>
    <cellStyle name="Normal 4 5 4 3 2 2 3 4 2" xfId="44271" xr:uid="{00000000-0005-0000-0000-0000C0B60000}"/>
    <cellStyle name="Normal 4 5 4 3 2 2 3 5" xfId="30837" xr:uid="{00000000-0005-0000-0000-0000C1B60000}"/>
    <cellStyle name="Normal 4 5 4 3 2 2 4" xfId="10645" xr:uid="{00000000-0005-0000-0000-0000C2B60000}"/>
    <cellStyle name="Normal 4 5 4 3 2 2 4 2" xfId="24079" xr:uid="{00000000-0005-0000-0000-0000C3B60000}"/>
    <cellStyle name="Normal 4 5 4 3 2 2 4 2 2" xfId="50991" xr:uid="{00000000-0005-0000-0000-0000C4B60000}"/>
    <cellStyle name="Normal 4 5 4 3 2 2 4 3" xfId="37557" xr:uid="{00000000-0005-0000-0000-0000C5B60000}"/>
    <cellStyle name="Normal 4 5 4 3 2 2 5" xfId="6167" xr:uid="{00000000-0005-0000-0000-0000C6B60000}"/>
    <cellStyle name="Normal 4 5 4 3 2 2 5 2" xfId="19601" xr:uid="{00000000-0005-0000-0000-0000C7B60000}"/>
    <cellStyle name="Normal 4 5 4 3 2 2 5 2 2" xfId="46513" xr:uid="{00000000-0005-0000-0000-0000C8B60000}"/>
    <cellStyle name="Normal 4 5 4 3 2 2 5 3" xfId="33079" xr:uid="{00000000-0005-0000-0000-0000C9B60000}"/>
    <cellStyle name="Normal 4 5 4 3 2 2 6" xfId="15122" xr:uid="{00000000-0005-0000-0000-0000CAB60000}"/>
    <cellStyle name="Normal 4 5 4 3 2 2 6 2" xfId="42034" xr:uid="{00000000-0005-0000-0000-0000CBB60000}"/>
    <cellStyle name="Normal 4 5 4 3 2 2 7" xfId="28600" xr:uid="{00000000-0005-0000-0000-0000CCB60000}"/>
    <cellStyle name="Normal 4 5 4 3 2 3" xfId="2136" xr:uid="{00000000-0005-0000-0000-0000CDB60000}"/>
    <cellStyle name="Normal 4 5 4 3 2 3 2" xfId="4373" xr:uid="{00000000-0005-0000-0000-0000CEB60000}"/>
    <cellStyle name="Normal 4 5 4 3 2 3 2 2" xfId="13330" xr:uid="{00000000-0005-0000-0000-0000CFB60000}"/>
    <cellStyle name="Normal 4 5 4 3 2 3 2 2 2" xfId="26764" xr:uid="{00000000-0005-0000-0000-0000D0B60000}"/>
    <cellStyle name="Normal 4 5 4 3 2 3 2 2 2 2" xfId="53676" xr:uid="{00000000-0005-0000-0000-0000D1B60000}"/>
    <cellStyle name="Normal 4 5 4 3 2 3 2 2 3" xfId="40242" xr:uid="{00000000-0005-0000-0000-0000D2B60000}"/>
    <cellStyle name="Normal 4 5 4 3 2 3 2 3" xfId="8852" xr:uid="{00000000-0005-0000-0000-0000D3B60000}"/>
    <cellStyle name="Normal 4 5 4 3 2 3 2 3 2" xfId="22286" xr:uid="{00000000-0005-0000-0000-0000D4B60000}"/>
    <cellStyle name="Normal 4 5 4 3 2 3 2 3 2 2" xfId="49198" xr:uid="{00000000-0005-0000-0000-0000D5B60000}"/>
    <cellStyle name="Normal 4 5 4 3 2 3 2 3 3" xfId="35764" xr:uid="{00000000-0005-0000-0000-0000D6B60000}"/>
    <cellStyle name="Normal 4 5 4 3 2 3 2 4" xfId="17807" xr:uid="{00000000-0005-0000-0000-0000D7B60000}"/>
    <cellStyle name="Normal 4 5 4 3 2 3 2 4 2" xfId="44719" xr:uid="{00000000-0005-0000-0000-0000D8B60000}"/>
    <cellStyle name="Normal 4 5 4 3 2 3 2 5" xfId="31285" xr:uid="{00000000-0005-0000-0000-0000D9B60000}"/>
    <cellStyle name="Normal 4 5 4 3 2 3 3" xfId="11093" xr:uid="{00000000-0005-0000-0000-0000DAB60000}"/>
    <cellStyle name="Normal 4 5 4 3 2 3 3 2" xfId="24527" xr:uid="{00000000-0005-0000-0000-0000DBB60000}"/>
    <cellStyle name="Normal 4 5 4 3 2 3 3 2 2" xfId="51439" xr:uid="{00000000-0005-0000-0000-0000DCB60000}"/>
    <cellStyle name="Normal 4 5 4 3 2 3 3 3" xfId="38005" xr:uid="{00000000-0005-0000-0000-0000DDB60000}"/>
    <cellStyle name="Normal 4 5 4 3 2 3 4" xfId="6615" xr:uid="{00000000-0005-0000-0000-0000DEB60000}"/>
    <cellStyle name="Normal 4 5 4 3 2 3 4 2" xfId="20049" xr:uid="{00000000-0005-0000-0000-0000DFB60000}"/>
    <cellStyle name="Normal 4 5 4 3 2 3 4 2 2" xfId="46961" xr:uid="{00000000-0005-0000-0000-0000E0B60000}"/>
    <cellStyle name="Normal 4 5 4 3 2 3 4 3" xfId="33527" xr:uid="{00000000-0005-0000-0000-0000E1B60000}"/>
    <cellStyle name="Normal 4 5 4 3 2 3 5" xfId="15570" xr:uid="{00000000-0005-0000-0000-0000E2B60000}"/>
    <cellStyle name="Normal 4 5 4 3 2 3 5 2" xfId="42482" xr:uid="{00000000-0005-0000-0000-0000E3B60000}"/>
    <cellStyle name="Normal 4 5 4 3 2 3 6" xfId="29048" xr:uid="{00000000-0005-0000-0000-0000E4B60000}"/>
    <cellStyle name="Normal 4 5 4 3 2 4" xfId="3255" xr:uid="{00000000-0005-0000-0000-0000E5B60000}"/>
    <cellStyle name="Normal 4 5 4 3 2 4 2" xfId="12212" xr:uid="{00000000-0005-0000-0000-0000E6B60000}"/>
    <cellStyle name="Normal 4 5 4 3 2 4 2 2" xfId="25646" xr:uid="{00000000-0005-0000-0000-0000E7B60000}"/>
    <cellStyle name="Normal 4 5 4 3 2 4 2 2 2" xfId="52558" xr:uid="{00000000-0005-0000-0000-0000E8B60000}"/>
    <cellStyle name="Normal 4 5 4 3 2 4 2 3" xfId="39124" xr:uid="{00000000-0005-0000-0000-0000E9B60000}"/>
    <cellStyle name="Normal 4 5 4 3 2 4 3" xfId="7734" xr:uid="{00000000-0005-0000-0000-0000EAB60000}"/>
    <cellStyle name="Normal 4 5 4 3 2 4 3 2" xfId="21168" xr:uid="{00000000-0005-0000-0000-0000EBB60000}"/>
    <cellStyle name="Normal 4 5 4 3 2 4 3 2 2" xfId="48080" xr:uid="{00000000-0005-0000-0000-0000ECB60000}"/>
    <cellStyle name="Normal 4 5 4 3 2 4 3 3" xfId="34646" xr:uid="{00000000-0005-0000-0000-0000EDB60000}"/>
    <cellStyle name="Normal 4 5 4 3 2 4 4" xfId="16689" xr:uid="{00000000-0005-0000-0000-0000EEB60000}"/>
    <cellStyle name="Normal 4 5 4 3 2 4 4 2" xfId="43601" xr:uid="{00000000-0005-0000-0000-0000EFB60000}"/>
    <cellStyle name="Normal 4 5 4 3 2 4 5" xfId="30167" xr:uid="{00000000-0005-0000-0000-0000F0B60000}"/>
    <cellStyle name="Normal 4 5 4 3 2 5" xfId="9975" xr:uid="{00000000-0005-0000-0000-0000F1B60000}"/>
    <cellStyle name="Normal 4 5 4 3 2 5 2" xfId="23409" xr:uid="{00000000-0005-0000-0000-0000F2B60000}"/>
    <cellStyle name="Normal 4 5 4 3 2 5 2 2" xfId="50321" xr:uid="{00000000-0005-0000-0000-0000F3B60000}"/>
    <cellStyle name="Normal 4 5 4 3 2 5 3" xfId="36887" xr:uid="{00000000-0005-0000-0000-0000F4B60000}"/>
    <cellStyle name="Normal 4 5 4 3 2 6" xfId="5497" xr:uid="{00000000-0005-0000-0000-0000F5B60000}"/>
    <cellStyle name="Normal 4 5 4 3 2 6 2" xfId="18931" xr:uid="{00000000-0005-0000-0000-0000F6B60000}"/>
    <cellStyle name="Normal 4 5 4 3 2 6 2 2" xfId="45843" xr:uid="{00000000-0005-0000-0000-0000F7B60000}"/>
    <cellStyle name="Normal 4 5 4 3 2 6 3" xfId="32409" xr:uid="{00000000-0005-0000-0000-0000F8B60000}"/>
    <cellStyle name="Normal 4 5 4 3 2 7" xfId="14452" xr:uid="{00000000-0005-0000-0000-0000F9B60000}"/>
    <cellStyle name="Normal 4 5 4 3 2 7 2" xfId="41364" xr:uid="{00000000-0005-0000-0000-0000FAB60000}"/>
    <cellStyle name="Normal 4 5 4 3 2 8" xfId="27930" xr:uid="{00000000-0005-0000-0000-0000FBB60000}"/>
    <cellStyle name="Normal 4 5 4 3 3" xfId="1242" xr:uid="{00000000-0005-0000-0000-0000FCB60000}"/>
    <cellStyle name="Normal 4 5 4 3 3 2" xfId="2360" xr:uid="{00000000-0005-0000-0000-0000FDB60000}"/>
    <cellStyle name="Normal 4 5 4 3 3 2 2" xfId="4597" xr:uid="{00000000-0005-0000-0000-0000FEB60000}"/>
    <cellStyle name="Normal 4 5 4 3 3 2 2 2" xfId="13554" xr:uid="{00000000-0005-0000-0000-0000FFB60000}"/>
    <cellStyle name="Normal 4 5 4 3 3 2 2 2 2" xfId="26988" xr:uid="{00000000-0005-0000-0000-000000B70000}"/>
    <cellStyle name="Normal 4 5 4 3 3 2 2 2 2 2" xfId="53900" xr:uid="{00000000-0005-0000-0000-000001B70000}"/>
    <cellStyle name="Normal 4 5 4 3 3 2 2 2 3" xfId="40466" xr:uid="{00000000-0005-0000-0000-000002B70000}"/>
    <cellStyle name="Normal 4 5 4 3 3 2 2 3" xfId="9076" xr:uid="{00000000-0005-0000-0000-000003B70000}"/>
    <cellStyle name="Normal 4 5 4 3 3 2 2 3 2" xfId="22510" xr:uid="{00000000-0005-0000-0000-000004B70000}"/>
    <cellStyle name="Normal 4 5 4 3 3 2 2 3 2 2" xfId="49422" xr:uid="{00000000-0005-0000-0000-000005B70000}"/>
    <cellStyle name="Normal 4 5 4 3 3 2 2 3 3" xfId="35988" xr:uid="{00000000-0005-0000-0000-000006B70000}"/>
    <cellStyle name="Normal 4 5 4 3 3 2 2 4" xfId="18031" xr:uid="{00000000-0005-0000-0000-000007B70000}"/>
    <cellStyle name="Normal 4 5 4 3 3 2 2 4 2" xfId="44943" xr:uid="{00000000-0005-0000-0000-000008B70000}"/>
    <cellStyle name="Normal 4 5 4 3 3 2 2 5" xfId="31509" xr:uid="{00000000-0005-0000-0000-000009B70000}"/>
    <cellStyle name="Normal 4 5 4 3 3 2 3" xfId="11317" xr:uid="{00000000-0005-0000-0000-00000AB70000}"/>
    <cellStyle name="Normal 4 5 4 3 3 2 3 2" xfId="24751" xr:uid="{00000000-0005-0000-0000-00000BB70000}"/>
    <cellStyle name="Normal 4 5 4 3 3 2 3 2 2" xfId="51663" xr:uid="{00000000-0005-0000-0000-00000CB70000}"/>
    <cellStyle name="Normal 4 5 4 3 3 2 3 3" xfId="38229" xr:uid="{00000000-0005-0000-0000-00000DB70000}"/>
    <cellStyle name="Normal 4 5 4 3 3 2 4" xfId="6839" xr:uid="{00000000-0005-0000-0000-00000EB70000}"/>
    <cellStyle name="Normal 4 5 4 3 3 2 4 2" xfId="20273" xr:uid="{00000000-0005-0000-0000-00000FB70000}"/>
    <cellStyle name="Normal 4 5 4 3 3 2 4 2 2" xfId="47185" xr:uid="{00000000-0005-0000-0000-000010B70000}"/>
    <cellStyle name="Normal 4 5 4 3 3 2 4 3" xfId="33751" xr:uid="{00000000-0005-0000-0000-000011B70000}"/>
    <cellStyle name="Normal 4 5 4 3 3 2 5" xfId="15794" xr:uid="{00000000-0005-0000-0000-000012B70000}"/>
    <cellStyle name="Normal 4 5 4 3 3 2 5 2" xfId="42706" xr:uid="{00000000-0005-0000-0000-000013B70000}"/>
    <cellStyle name="Normal 4 5 4 3 3 2 6" xfId="29272" xr:uid="{00000000-0005-0000-0000-000014B70000}"/>
    <cellStyle name="Normal 4 5 4 3 3 3" xfId="3479" xr:uid="{00000000-0005-0000-0000-000015B70000}"/>
    <cellStyle name="Normal 4 5 4 3 3 3 2" xfId="12436" xr:uid="{00000000-0005-0000-0000-000016B70000}"/>
    <cellStyle name="Normal 4 5 4 3 3 3 2 2" xfId="25870" xr:uid="{00000000-0005-0000-0000-000017B70000}"/>
    <cellStyle name="Normal 4 5 4 3 3 3 2 2 2" xfId="52782" xr:uid="{00000000-0005-0000-0000-000018B70000}"/>
    <cellStyle name="Normal 4 5 4 3 3 3 2 3" xfId="39348" xr:uid="{00000000-0005-0000-0000-000019B70000}"/>
    <cellStyle name="Normal 4 5 4 3 3 3 3" xfId="7958" xr:uid="{00000000-0005-0000-0000-00001AB70000}"/>
    <cellStyle name="Normal 4 5 4 3 3 3 3 2" xfId="21392" xr:uid="{00000000-0005-0000-0000-00001BB70000}"/>
    <cellStyle name="Normal 4 5 4 3 3 3 3 2 2" xfId="48304" xr:uid="{00000000-0005-0000-0000-00001CB70000}"/>
    <cellStyle name="Normal 4 5 4 3 3 3 3 3" xfId="34870" xr:uid="{00000000-0005-0000-0000-00001DB70000}"/>
    <cellStyle name="Normal 4 5 4 3 3 3 4" xfId="16913" xr:uid="{00000000-0005-0000-0000-00001EB70000}"/>
    <cellStyle name="Normal 4 5 4 3 3 3 4 2" xfId="43825" xr:uid="{00000000-0005-0000-0000-00001FB70000}"/>
    <cellStyle name="Normal 4 5 4 3 3 3 5" xfId="30391" xr:uid="{00000000-0005-0000-0000-000020B70000}"/>
    <cellStyle name="Normal 4 5 4 3 3 4" xfId="10199" xr:uid="{00000000-0005-0000-0000-000021B70000}"/>
    <cellStyle name="Normal 4 5 4 3 3 4 2" xfId="23633" xr:uid="{00000000-0005-0000-0000-000022B70000}"/>
    <cellStyle name="Normal 4 5 4 3 3 4 2 2" xfId="50545" xr:uid="{00000000-0005-0000-0000-000023B70000}"/>
    <cellStyle name="Normal 4 5 4 3 3 4 3" xfId="37111" xr:uid="{00000000-0005-0000-0000-000024B70000}"/>
    <cellStyle name="Normal 4 5 4 3 3 5" xfId="5721" xr:uid="{00000000-0005-0000-0000-000025B70000}"/>
    <cellStyle name="Normal 4 5 4 3 3 5 2" xfId="19155" xr:uid="{00000000-0005-0000-0000-000026B70000}"/>
    <cellStyle name="Normal 4 5 4 3 3 5 2 2" xfId="46067" xr:uid="{00000000-0005-0000-0000-000027B70000}"/>
    <cellStyle name="Normal 4 5 4 3 3 5 3" xfId="32633" xr:uid="{00000000-0005-0000-0000-000028B70000}"/>
    <cellStyle name="Normal 4 5 4 3 3 6" xfId="14676" xr:uid="{00000000-0005-0000-0000-000029B70000}"/>
    <cellStyle name="Normal 4 5 4 3 3 6 2" xfId="41588" xr:uid="{00000000-0005-0000-0000-00002AB70000}"/>
    <cellStyle name="Normal 4 5 4 3 3 7" xfId="28154" xr:uid="{00000000-0005-0000-0000-00002BB70000}"/>
    <cellStyle name="Normal 4 5 4 3 4" xfId="1465" xr:uid="{00000000-0005-0000-0000-00002CB70000}"/>
    <cellStyle name="Normal 4 5 4 3 4 2" xfId="2583" xr:uid="{00000000-0005-0000-0000-00002DB70000}"/>
    <cellStyle name="Normal 4 5 4 3 4 2 2" xfId="4820" xr:uid="{00000000-0005-0000-0000-00002EB70000}"/>
    <cellStyle name="Normal 4 5 4 3 4 2 2 2" xfId="13777" xr:uid="{00000000-0005-0000-0000-00002FB70000}"/>
    <cellStyle name="Normal 4 5 4 3 4 2 2 2 2" xfId="27211" xr:uid="{00000000-0005-0000-0000-000030B70000}"/>
    <cellStyle name="Normal 4 5 4 3 4 2 2 2 2 2" xfId="54123" xr:uid="{00000000-0005-0000-0000-000031B70000}"/>
    <cellStyle name="Normal 4 5 4 3 4 2 2 2 3" xfId="40689" xr:uid="{00000000-0005-0000-0000-000032B70000}"/>
    <cellStyle name="Normal 4 5 4 3 4 2 2 3" xfId="9299" xr:uid="{00000000-0005-0000-0000-000033B70000}"/>
    <cellStyle name="Normal 4 5 4 3 4 2 2 3 2" xfId="22733" xr:uid="{00000000-0005-0000-0000-000034B70000}"/>
    <cellStyle name="Normal 4 5 4 3 4 2 2 3 2 2" xfId="49645" xr:uid="{00000000-0005-0000-0000-000035B70000}"/>
    <cellStyle name="Normal 4 5 4 3 4 2 2 3 3" xfId="36211" xr:uid="{00000000-0005-0000-0000-000036B70000}"/>
    <cellStyle name="Normal 4 5 4 3 4 2 2 4" xfId="18254" xr:uid="{00000000-0005-0000-0000-000037B70000}"/>
    <cellStyle name="Normal 4 5 4 3 4 2 2 4 2" xfId="45166" xr:uid="{00000000-0005-0000-0000-000038B70000}"/>
    <cellStyle name="Normal 4 5 4 3 4 2 2 5" xfId="31732" xr:uid="{00000000-0005-0000-0000-000039B70000}"/>
    <cellStyle name="Normal 4 5 4 3 4 2 3" xfId="11540" xr:uid="{00000000-0005-0000-0000-00003AB70000}"/>
    <cellStyle name="Normal 4 5 4 3 4 2 3 2" xfId="24974" xr:uid="{00000000-0005-0000-0000-00003BB70000}"/>
    <cellStyle name="Normal 4 5 4 3 4 2 3 2 2" xfId="51886" xr:uid="{00000000-0005-0000-0000-00003CB70000}"/>
    <cellStyle name="Normal 4 5 4 3 4 2 3 3" xfId="38452" xr:uid="{00000000-0005-0000-0000-00003DB70000}"/>
    <cellStyle name="Normal 4 5 4 3 4 2 4" xfId="7062" xr:uid="{00000000-0005-0000-0000-00003EB70000}"/>
    <cellStyle name="Normal 4 5 4 3 4 2 4 2" xfId="20496" xr:uid="{00000000-0005-0000-0000-00003FB70000}"/>
    <cellStyle name="Normal 4 5 4 3 4 2 4 2 2" xfId="47408" xr:uid="{00000000-0005-0000-0000-000040B70000}"/>
    <cellStyle name="Normal 4 5 4 3 4 2 4 3" xfId="33974" xr:uid="{00000000-0005-0000-0000-000041B70000}"/>
    <cellStyle name="Normal 4 5 4 3 4 2 5" xfId="16017" xr:uid="{00000000-0005-0000-0000-000042B70000}"/>
    <cellStyle name="Normal 4 5 4 3 4 2 5 2" xfId="42929" xr:uid="{00000000-0005-0000-0000-000043B70000}"/>
    <cellStyle name="Normal 4 5 4 3 4 2 6" xfId="29495" xr:uid="{00000000-0005-0000-0000-000044B70000}"/>
    <cellStyle name="Normal 4 5 4 3 4 3" xfId="3702" xr:uid="{00000000-0005-0000-0000-000045B70000}"/>
    <cellStyle name="Normal 4 5 4 3 4 3 2" xfId="12659" xr:uid="{00000000-0005-0000-0000-000046B70000}"/>
    <cellStyle name="Normal 4 5 4 3 4 3 2 2" xfId="26093" xr:uid="{00000000-0005-0000-0000-000047B70000}"/>
    <cellStyle name="Normal 4 5 4 3 4 3 2 2 2" xfId="53005" xr:uid="{00000000-0005-0000-0000-000048B70000}"/>
    <cellStyle name="Normal 4 5 4 3 4 3 2 3" xfId="39571" xr:uid="{00000000-0005-0000-0000-000049B70000}"/>
    <cellStyle name="Normal 4 5 4 3 4 3 3" xfId="8181" xr:uid="{00000000-0005-0000-0000-00004AB70000}"/>
    <cellStyle name="Normal 4 5 4 3 4 3 3 2" xfId="21615" xr:uid="{00000000-0005-0000-0000-00004BB70000}"/>
    <cellStyle name="Normal 4 5 4 3 4 3 3 2 2" xfId="48527" xr:uid="{00000000-0005-0000-0000-00004CB70000}"/>
    <cellStyle name="Normal 4 5 4 3 4 3 3 3" xfId="35093" xr:uid="{00000000-0005-0000-0000-00004DB70000}"/>
    <cellStyle name="Normal 4 5 4 3 4 3 4" xfId="17136" xr:uid="{00000000-0005-0000-0000-00004EB70000}"/>
    <cellStyle name="Normal 4 5 4 3 4 3 4 2" xfId="44048" xr:uid="{00000000-0005-0000-0000-00004FB70000}"/>
    <cellStyle name="Normal 4 5 4 3 4 3 5" xfId="30614" xr:uid="{00000000-0005-0000-0000-000050B70000}"/>
    <cellStyle name="Normal 4 5 4 3 4 4" xfId="10422" xr:uid="{00000000-0005-0000-0000-000051B70000}"/>
    <cellStyle name="Normal 4 5 4 3 4 4 2" xfId="23856" xr:uid="{00000000-0005-0000-0000-000052B70000}"/>
    <cellStyle name="Normal 4 5 4 3 4 4 2 2" xfId="50768" xr:uid="{00000000-0005-0000-0000-000053B70000}"/>
    <cellStyle name="Normal 4 5 4 3 4 4 3" xfId="37334" xr:uid="{00000000-0005-0000-0000-000054B70000}"/>
    <cellStyle name="Normal 4 5 4 3 4 5" xfId="5944" xr:uid="{00000000-0005-0000-0000-000055B70000}"/>
    <cellStyle name="Normal 4 5 4 3 4 5 2" xfId="19378" xr:uid="{00000000-0005-0000-0000-000056B70000}"/>
    <cellStyle name="Normal 4 5 4 3 4 5 2 2" xfId="46290" xr:uid="{00000000-0005-0000-0000-000057B70000}"/>
    <cellStyle name="Normal 4 5 4 3 4 5 3" xfId="32856" xr:uid="{00000000-0005-0000-0000-000058B70000}"/>
    <cellStyle name="Normal 4 5 4 3 4 6" xfId="14899" xr:uid="{00000000-0005-0000-0000-000059B70000}"/>
    <cellStyle name="Normal 4 5 4 3 4 6 2" xfId="41811" xr:uid="{00000000-0005-0000-0000-00005AB70000}"/>
    <cellStyle name="Normal 4 5 4 3 4 7" xfId="28377" xr:uid="{00000000-0005-0000-0000-00005BB70000}"/>
    <cellStyle name="Normal 4 5 4 3 5" xfId="1913" xr:uid="{00000000-0005-0000-0000-00005CB70000}"/>
    <cellStyle name="Normal 4 5 4 3 5 2" xfId="4150" xr:uid="{00000000-0005-0000-0000-00005DB70000}"/>
    <cellStyle name="Normal 4 5 4 3 5 2 2" xfId="13107" xr:uid="{00000000-0005-0000-0000-00005EB70000}"/>
    <cellStyle name="Normal 4 5 4 3 5 2 2 2" xfId="26541" xr:uid="{00000000-0005-0000-0000-00005FB70000}"/>
    <cellStyle name="Normal 4 5 4 3 5 2 2 2 2" xfId="53453" xr:uid="{00000000-0005-0000-0000-000060B70000}"/>
    <cellStyle name="Normal 4 5 4 3 5 2 2 3" xfId="40019" xr:uid="{00000000-0005-0000-0000-000061B70000}"/>
    <cellStyle name="Normal 4 5 4 3 5 2 3" xfId="8629" xr:uid="{00000000-0005-0000-0000-000062B70000}"/>
    <cellStyle name="Normal 4 5 4 3 5 2 3 2" xfId="22063" xr:uid="{00000000-0005-0000-0000-000063B70000}"/>
    <cellStyle name="Normal 4 5 4 3 5 2 3 2 2" xfId="48975" xr:uid="{00000000-0005-0000-0000-000064B70000}"/>
    <cellStyle name="Normal 4 5 4 3 5 2 3 3" xfId="35541" xr:uid="{00000000-0005-0000-0000-000065B70000}"/>
    <cellStyle name="Normal 4 5 4 3 5 2 4" xfId="17584" xr:uid="{00000000-0005-0000-0000-000066B70000}"/>
    <cellStyle name="Normal 4 5 4 3 5 2 4 2" xfId="44496" xr:uid="{00000000-0005-0000-0000-000067B70000}"/>
    <cellStyle name="Normal 4 5 4 3 5 2 5" xfId="31062" xr:uid="{00000000-0005-0000-0000-000068B70000}"/>
    <cellStyle name="Normal 4 5 4 3 5 3" xfId="10870" xr:uid="{00000000-0005-0000-0000-000069B70000}"/>
    <cellStyle name="Normal 4 5 4 3 5 3 2" xfId="24304" xr:uid="{00000000-0005-0000-0000-00006AB70000}"/>
    <cellStyle name="Normal 4 5 4 3 5 3 2 2" xfId="51216" xr:uid="{00000000-0005-0000-0000-00006BB70000}"/>
    <cellStyle name="Normal 4 5 4 3 5 3 3" xfId="37782" xr:uid="{00000000-0005-0000-0000-00006CB70000}"/>
    <cellStyle name="Normal 4 5 4 3 5 4" xfId="6392" xr:uid="{00000000-0005-0000-0000-00006DB70000}"/>
    <cellStyle name="Normal 4 5 4 3 5 4 2" xfId="19826" xr:uid="{00000000-0005-0000-0000-00006EB70000}"/>
    <cellStyle name="Normal 4 5 4 3 5 4 2 2" xfId="46738" xr:uid="{00000000-0005-0000-0000-00006FB70000}"/>
    <cellStyle name="Normal 4 5 4 3 5 4 3" xfId="33304" xr:uid="{00000000-0005-0000-0000-000070B70000}"/>
    <cellStyle name="Normal 4 5 4 3 5 5" xfId="15347" xr:uid="{00000000-0005-0000-0000-000071B70000}"/>
    <cellStyle name="Normal 4 5 4 3 5 5 2" xfId="42259" xr:uid="{00000000-0005-0000-0000-000072B70000}"/>
    <cellStyle name="Normal 4 5 4 3 5 6" xfId="28825" xr:uid="{00000000-0005-0000-0000-000073B70000}"/>
    <cellStyle name="Normal 4 5 4 3 6" xfId="3032" xr:uid="{00000000-0005-0000-0000-000074B70000}"/>
    <cellStyle name="Normal 4 5 4 3 6 2" xfId="11989" xr:uid="{00000000-0005-0000-0000-000075B70000}"/>
    <cellStyle name="Normal 4 5 4 3 6 2 2" xfId="25423" xr:uid="{00000000-0005-0000-0000-000076B70000}"/>
    <cellStyle name="Normal 4 5 4 3 6 2 2 2" xfId="52335" xr:uid="{00000000-0005-0000-0000-000077B70000}"/>
    <cellStyle name="Normal 4 5 4 3 6 2 3" xfId="38901" xr:uid="{00000000-0005-0000-0000-000078B70000}"/>
    <cellStyle name="Normal 4 5 4 3 6 3" xfId="7511" xr:uid="{00000000-0005-0000-0000-000079B70000}"/>
    <cellStyle name="Normal 4 5 4 3 6 3 2" xfId="20945" xr:uid="{00000000-0005-0000-0000-00007AB70000}"/>
    <cellStyle name="Normal 4 5 4 3 6 3 2 2" xfId="47857" xr:uid="{00000000-0005-0000-0000-00007BB70000}"/>
    <cellStyle name="Normal 4 5 4 3 6 3 3" xfId="34423" xr:uid="{00000000-0005-0000-0000-00007CB70000}"/>
    <cellStyle name="Normal 4 5 4 3 6 4" xfId="16466" xr:uid="{00000000-0005-0000-0000-00007DB70000}"/>
    <cellStyle name="Normal 4 5 4 3 6 4 2" xfId="43378" xr:uid="{00000000-0005-0000-0000-00007EB70000}"/>
    <cellStyle name="Normal 4 5 4 3 6 5" xfId="29944" xr:uid="{00000000-0005-0000-0000-00007FB70000}"/>
    <cellStyle name="Normal 4 5 4 3 7" xfId="9752" xr:uid="{00000000-0005-0000-0000-000080B70000}"/>
    <cellStyle name="Normal 4 5 4 3 7 2" xfId="23186" xr:uid="{00000000-0005-0000-0000-000081B70000}"/>
    <cellStyle name="Normal 4 5 4 3 7 2 2" xfId="50098" xr:uid="{00000000-0005-0000-0000-000082B70000}"/>
    <cellStyle name="Normal 4 5 4 3 7 3" xfId="36664" xr:uid="{00000000-0005-0000-0000-000083B70000}"/>
    <cellStyle name="Normal 4 5 4 3 8" xfId="5274" xr:uid="{00000000-0005-0000-0000-000084B70000}"/>
    <cellStyle name="Normal 4 5 4 3 8 2" xfId="18708" xr:uid="{00000000-0005-0000-0000-000085B70000}"/>
    <cellStyle name="Normal 4 5 4 3 8 2 2" xfId="45620" xr:uid="{00000000-0005-0000-0000-000086B70000}"/>
    <cellStyle name="Normal 4 5 4 3 8 3" xfId="32186" xr:uid="{00000000-0005-0000-0000-000087B70000}"/>
    <cellStyle name="Normal 4 5 4 3 9" xfId="14229" xr:uid="{00000000-0005-0000-0000-000088B70000}"/>
    <cellStyle name="Normal 4 5 4 3 9 2" xfId="41141" xr:uid="{00000000-0005-0000-0000-000089B70000}"/>
    <cellStyle name="Normal 4 5 4 4" xfId="945" xr:uid="{00000000-0005-0000-0000-00008AB70000}"/>
    <cellStyle name="Normal 4 5 4 4 2" xfId="1616" xr:uid="{00000000-0005-0000-0000-00008BB70000}"/>
    <cellStyle name="Normal 4 5 4 4 2 2" xfId="2734" xr:uid="{00000000-0005-0000-0000-00008CB70000}"/>
    <cellStyle name="Normal 4 5 4 4 2 2 2" xfId="4971" xr:uid="{00000000-0005-0000-0000-00008DB70000}"/>
    <cellStyle name="Normal 4 5 4 4 2 2 2 2" xfId="13928" xr:uid="{00000000-0005-0000-0000-00008EB70000}"/>
    <cellStyle name="Normal 4 5 4 4 2 2 2 2 2" xfId="27362" xr:uid="{00000000-0005-0000-0000-00008FB70000}"/>
    <cellStyle name="Normal 4 5 4 4 2 2 2 2 2 2" xfId="54274" xr:uid="{00000000-0005-0000-0000-000090B70000}"/>
    <cellStyle name="Normal 4 5 4 4 2 2 2 2 3" xfId="40840" xr:uid="{00000000-0005-0000-0000-000091B70000}"/>
    <cellStyle name="Normal 4 5 4 4 2 2 2 3" xfId="9450" xr:uid="{00000000-0005-0000-0000-000092B70000}"/>
    <cellStyle name="Normal 4 5 4 4 2 2 2 3 2" xfId="22884" xr:uid="{00000000-0005-0000-0000-000093B70000}"/>
    <cellStyle name="Normal 4 5 4 4 2 2 2 3 2 2" xfId="49796" xr:uid="{00000000-0005-0000-0000-000094B70000}"/>
    <cellStyle name="Normal 4 5 4 4 2 2 2 3 3" xfId="36362" xr:uid="{00000000-0005-0000-0000-000095B70000}"/>
    <cellStyle name="Normal 4 5 4 4 2 2 2 4" xfId="18405" xr:uid="{00000000-0005-0000-0000-000096B70000}"/>
    <cellStyle name="Normal 4 5 4 4 2 2 2 4 2" xfId="45317" xr:uid="{00000000-0005-0000-0000-000097B70000}"/>
    <cellStyle name="Normal 4 5 4 4 2 2 2 5" xfId="31883" xr:uid="{00000000-0005-0000-0000-000098B70000}"/>
    <cellStyle name="Normal 4 5 4 4 2 2 3" xfId="11691" xr:uid="{00000000-0005-0000-0000-000099B70000}"/>
    <cellStyle name="Normal 4 5 4 4 2 2 3 2" xfId="25125" xr:uid="{00000000-0005-0000-0000-00009AB70000}"/>
    <cellStyle name="Normal 4 5 4 4 2 2 3 2 2" xfId="52037" xr:uid="{00000000-0005-0000-0000-00009BB70000}"/>
    <cellStyle name="Normal 4 5 4 4 2 2 3 3" xfId="38603" xr:uid="{00000000-0005-0000-0000-00009CB70000}"/>
    <cellStyle name="Normal 4 5 4 4 2 2 4" xfId="7213" xr:uid="{00000000-0005-0000-0000-00009DB70000}"/>
    <cellStyle name="Normal 4 5 4 4 2 2 4 2" xfId="20647" xr:uid="{00000000-0005-0000-0000-00009EB70000}"/>
    <cellStyle name="Normal 4 5 4 4 2 2 4 2 2" xfId="47559" xr:uid="{00000000-0005-0000-0000-00009FB70000}"/>
    <cellStyle name="Normal 4 5 4 4 2 2 4 3" xfId="34125" xr:uid="{00000000-0005-0000-0000-0000A0B70000}"/>
    <cellStyle name="Normal 4 5 4 4 2 2 5" xfId="16168" xr:uid="{00000000-0005-0000-0000-0000A1B70000}"/>
    <cellStyle name="Normal 4 5 4 4 2 2 5 2" xfId="43080" xr:uid="{00000000-0005-0000-0000-0000A2B70000}"/>
    <cellStyle name="Normal 4 5 4 4 2 2 6" xfId="29646" xr:uid="{00000000-0005-0000-0000-0000A3B70000}"/>
    <cellStyle name="Normal 4 5 4 4 2 3" xfId="3853" xr:uid="{00000000-0005-0000-0000-0000A4B70000}"/>
    <cellStyle name="Normal 4 5 4 4 2 3 2" xfId="12810" xr:uid="{00000000-0005-0000-0000-0000A5B70000}"/>
    <cellStyle name="Normal 4 5 4 4 2 3 2 2" xfId="26244" xr:uid="{00000000-0005-0000-0000-0000A6B70000}"/>
    <cellStyle name="Normal 4 5 4 4 2 3 2 2 2" xfId="53156" xr:uid="{00000000-0005-0000-0000-0000A7B70000}"/>
    <cellStyle name="Normal 4 5 4 4 2 3 2 3" xfId="39722" xr:uid="{00000000-0005-0000-0000-0000A8B70000}"/>
    <cellStyle name="Normal 4 5 4 4 2 3 3" xfId="8332" xr:uid="{00000000-0005-0000-0000-0000A9B70000}"/>
    <cellStyle name="Normal 4 5 4 4 2 3 3 2" xfId="21766" xr:uid="{00000000-0005-0000-0000-0000AAB70000}"/>
    <cellStyle name="Normal 4 5 4 4 2 3 3 2 2" xfId="48678" xr:uid="{00000000-0005-0000-0000-0000ABB70000}"/>
    <cellStyle name="Normal 4 5 4 4 2 3 3 3" xfId="35244" xr:uid="{00000000-0005-0000-0000-0000ACB70000}"/>
    <cellStyle name="Normal 4 5 4 4 2 3 4" xfId="17287" xr:uid="{00000000-0005-0000-0000-0000ADB70000}"/>
    <cellStyle name="Normal 4 5 4 4 2 3 4 2" xfId="44199" xr:uid="{00000000-0005-0000-0000-0000AEB70000}"/>
    <cellStyle name="Normal 4 5 4 4 2 3 5" xfId="30765" xr:uid="{00000000-0005-0000-0000-0000AFB70000}"/>
    <cellStyle name="Normal 4 5 4 4 2 4" xfId="10573" xr:uid="{00000000-0005-0000-0000-0000B0B70000}"/>
    <cellStyle name="Normal 4 5 4 4 2 4 2" xfId="24007" xr:uid="{00000000-0005-0000-0000-0000B1B70000}"/>
    <cellStyle name="Normal 4 5 4 4 2 4 2 2" xfId="50919" xr:uid="{00000000-0005-0000-0000-0000B2B70000}"/>
    <cellStyle name="Normal 4 5 4 4 2 4 3" xfId="37485" xr:uid="{00000000-0005-0000-0000-0000B3B70000}"/>
    <cellStyle name="Normal 4 5 4 4 2 5" xfId="6095" xr:uid="{00000000-0005-0000-0000-0000B4B70000}"/>
    <cellStyle name="Normal 4 5 4 4 2 5 2" xfId="19529" xr:uid="{00000000-0005-0000-0000-0000B5B70000}"/>
    <cellStyle name="Normal 4 5 4 4 2 5 2 2" xfId="46441" xr:uid="{00000000-0005-0000-0000-0000B6B70000}"/>
    <cellStyle name="Normal 4 5 4 4 2 5 3" xfId="33007" xr:uid="{00000000-0005-0000-0000-0000B7B70000}"/>
    <cellStyle name="Normal 4 5 4 4 2 6" xfId="15050" xr:uid="{00000000-0005-0000-0000-0000B8B70000}"/>
    <cellStyle name="Normal 4 5 4 4 2 6 2" xfId="41962" xr:uid="{00000000-0005-0000-0000-0000B9B70000}"/>
    <cellStyle name="Normal 4 5 4 4 2 7" xfId="28528" xr:uid="{00000000-0005-0000-0000-0000BAB70000}"/>
    <cellStyle name="Normal 4 5 4 4 3" xfId="2064" xr:uid="{00000000-0005-0000-0000-0000BBB70000}"/>
    <cellStyle name="Normal 4 5 4 4 3 2" xfId="4301" xr:uid="{00000000-0005-0000-0000-0000BCB70000}"/>
    <cellStyle name="Normal 4 5 4 4 3 2 2" xfId="13258" xr:uid="{00000000-0005-0000-0000-0000BDB70000}"/>
    <cellStyle name="Normal 4 5 4 4 3 2 2 2" xfId="26692" xr:uid="{00000000-0005-0000-0000-0000BEB70000}"/>
    <cellStyle name="Normal 4 5 4 4 3 2 2 2 2" xfId="53604" xr:uid="{00000000-0005-0000-0000-0000BFB70000}"/>
    <cellStyle name="Normal 4 5 4 4 3 2 2 3" xfId="40170" xr:uid="{00000000-0005-0000-0000-0000C0B70000}"/>
    <cellStyle name="Normal 4 5 4 4 3 2 3" xfId="8780" xr:uid="{00000000-0005-0000-0000-0000C1B70000}"/>
    <cellStyle name="Normal 4 5 4 4 3 2 3 2" xfId="22214" xr:uid="{00000000-0005-0000-0000-0000C2B70000}"/>
    <cellStyle name="Normal 4 5 4 4 3 2 3 2 2" xfId="49126" xr:uid="{00000000-0005-0000-0000-0000C3B70000}"/>
    <cellStyle name="Normal 4 5 4 4 3 2 3 3" xfId="35692" xr:uid="{00000000-0005-0000-0000-0000C4B70000}"/>
    <cellStyle name="Normal 4 5 4 4 3 2 4" xfId="17735" xr:uid="{00000000-0005-0000-0000-0000C5B70000}"/>
    <cellStyle name="Normal 4 5 4 4 3 2 4 2" xfId="44647" xr:uid="{00000000-0005-0000-0000-0000C6B70000}"/>
    <cellStyle name="Normal 4 5 4 4 3 2 5" xfId="31213" xr:uid="{00000000-0005-0000-0000-0000C7B70000}"/>
    <cellStyle name="Normal 4 5 4 4 3 3" xfId="11021" xr:uid="{00000000-0005-0000-0000-0000C8B70000}"/>
    <cellStyle name="Normal 4 5 4 4 3 3 2" xfId="24455" xr:uid="{00000000-0005-0000-0000-0000C9B70000}"/>
    <cellStyle name="Normal 4 5 4 4 3 3 2 2" xfId="51367" xr:uid="{00000000-0005-0000-0000-0000CAB70000}"/>
    <cellStyle name="Normal 4 5 4 4 3 3 3" xfId="37933" xr:uid="{00000000-0005-0000-0000-0000CBB70000}"/>
    <cellStyle name="Normal 4 5 4 4 3 4" xfId="6543" xr:uid="{00000000-0005-0000-0000-0000CCB70000}"/>
    <cellStyle name="Normal 4 5 4 4 3 4 2" xfId="19977" xr:uid="{00000000-0005-0000-0000-0000CDB70000}"/>
    <cellStyle name="Normal 4 5 4 4 3 4 2 2" xfId="46889" xr:uid="{00000000-0005-0000-0000-0000CEB70000}"/>
    <cellStyle name="Normal 4 5 4 4 3 4 3" xfId="33455" xr:uid="{00000000-0005-0000-0000-0000CFB70000}"/>
    <cellStyle name="Normal 4 5 4 4 3 5" xfId="15498" xr:uid="{00000000-0005-0000-0000-0000D0B70000}"/>
    <cellStyle name="Normal 4 5 4 4 3 5 2" xfId="42410" xr:uid="{00000000-0005-0000-0000-0000D1B70000}"/>
    <cellStyle name="Normal 4 5 4 4 3 6" xfId="28976" xr:uid="{00000000-0005-0000-0000-0000D2B70000}"/>
    <cellStyle name="Normal 4 5 4 4 4" xfId="3183" xr:uid="{00000000-0005-0000-0000-0000D3B70000}"/>
    <cellStyle name="Normal 4 5 4 4 4 2" xfId="12140" xr:uid="{00000000-0005-0000-0000-0000D4B70000}"/>
    <cellStyle name="Normal 4 5 4 4 4 2 2" xfId="25574" xr:uid="{00000000-0005-0000-0000-0000D5B70000}"/>
    <cellStyle name="Normal 4 5 4 4 4 2 2 2" xfId="52486" xr:uid="{00000000-0005-0000-0000-0000D6B70000}"/>
    <cellStyle name="Normal 4 5 4 4 4 2 3" xfId="39052" xr:uid="{00000000-0005-0000-0000-0000D7B70000}"/>
    <cellStyle name="Normal 4 5 4 4 4 3" xfId="7662" xr:uid="{00000000-0005-0000-0000-0000D8B70000}"/>
    <cellStyle name="Normal 4 5 4 4 4 3 2" xfId="21096" xr:uid="{00000000-0005-0000-0000-0000D9B70000}"/>
    <cellStyle name="Normal 4 5 4 4 4 3 2 2" xfId="48008" xr:uid="{00000000-0005-0000-0000-0000DAB70000}"/>
    <cellStyle name="Normal 4 5 4 4 4 3 3" xfId="34574" xr:uid="{00000000-0005-0000-0000-0000DBB70000}"/>
    <cellStyle name="Normal 4 5 4 4 4 4" xfId="16617" xr:uid="{00000000-0005-0000-0000-0000DCB70000}"/>
    <cellStyle name="Normal 4 5 4 4 4 4 2" xfId="43529" xr:uid="{00000000-0005-0000-0000-0000DDB70000}"/>
    <cellStyle name="Normal 4 5 4 4 4 5" xfId="30095" xr:uid="{00000000-0005-0000-0000-0000DEB70000}"/>
    <cellStyle name="Normal 4 5 4 4 5" xfId="9903" xr:uid="{00000000-0005-0000-0000-0000DFB70000}"/>
    <cellStyle name="Normal 4 5 4 4 5 2" xfId="23337" xr:uid="{00000000-0005-0000-0000-0000E0B70000}"/>
    <cellStyle name="Normal 4 5 4 4 5 2 2" xfId="50249" xr:uid="{00000000-0005-0000-0000-0000E1B70000}"/>
    <cellStyle name="Normal 4 5 4 4 5 3" xfId="36815" xr:uid="{00000000-0005-0000-0000-0000E2B70000}"/>
    <cellStyle name="Normal 4 5 4 4 6" xfId="5425" xr:uid="{00000000-0005-0000-0000-0000E3B70000}"/>
    <cellStyle name="Normal 4 5 4 4 6 2" xfId="18859" xr:uid="{00000000-0005-0000-0000-0000E4B70000}"/>
    <cellStyle name="Normal 4 5 4 4 6 2 2" xfId="45771" xr:uid="{00000000-0005-0000-0000-0000E5B70000}"/>
    <cellStyle name="Normal 4 5 4 4 6 3" xfId="32337" xr:uid="{00000000-0005-0000-0000-0000E6B70000}"/>
    <cellStyle name="Normal 4 5 4 4 7" xfId="14380" xr:uid="{00000000-0005-0000-0000-0000E7B70000}"/>
    <cellStyle name="Normal 4 5 4 4 7 2" xfId="41292" xr:uid="{00000000-0005-0000-0000-0000E8B70000}"/>
    <cellStyle name="Normal 4 5 4 4 8" xfId="27858" xr:uid="{00000000-0005-0000-0000-0000E9B70000}"/>
    <cellStyle name="Normal 4 5 4 5" xfId="1170" xr:uid="{00000000-0005-0000-0000-0000EAB70000}"/>
    <cellStyle name="Normal 4 5 4 5 2" xfId="2288" xr:uid="{00000000-0005-0000-0000-0000EBB70000}"/>
    <cellStyle name="Normal 4 5 4 5 2 2" xfId="4525" xr:uid="{00000000-0005-0000-0000-0000ECB70000}"/>
    <cellStyle name="Normal 4 5 4 5 2 2 2" xfId="13482" xr:uid="{00000000-0005-0000-0000-0000EDB70000}"/>
    <cellStyle name="Normal 4 5 4 5 2 2 2 2" xfId="26916" xr:uid="{00000000-0005-0000-0000-0000EEB70000}"/>
    <cellStyle name="Normal 4 5 4 5 2 2 2 2 2" xfId="53828" xr:uid="{00000000-0005-0000-0000-0000EFB70000}"/>
    <cellStyle name="Normal 4 5 4 5 2 2 2 3" xfId="40394" xr:uid="{00000000-0005-0000-0000-0000F0B70000}"/>
    <cellStyle name="Normal 4 5 4 5 2 2 3" xfId="9004" xr:uid="{00000000-0005-0000-0000-0000F1B70000}"/>
    <cellStyle name="Normal 4 5 4 5 2 2 3 2" xfId="22438" xr:uid="{00000000-0005-0000-0000-0000F2B70000}"/>
    <cellStyle name="Normal 4 5 4 5 2 2 3 2 2" xfId="49350" xr:uid="{00000000-0005-0000-0000-0000F3B70000}"/>
    <cellStyle name="Normal 4 5 4 5 2 2 3 3" xfId="35916" xr:uid="{00000000-0005-0000-0000-0000F4B70000}"/>
    <cellStyle name="Normal 4 5 4 5 2 2 4" xfId="17959" xr:uid="{00000000-0005-0000-0000-0000F5B70000}"/>
    <cellStyle name="Normal 4 5 4 5 2 2 4 2" xfId="44871" xr:uid="{00000000-0005-0000-0000-0000F6B70000}"/>
    <cellStyle name="Normal 4 5 4 5 2 2 5" xfId="31437" xr:uid="{00000000-0005-0000-0000-0000F7B70000}"/>
    <cellStyle name="Normal 4 5 4 5 2 3" xfId="11245" xr:uid="{00000000-0005-0000-0000-0000F8B70000}"/>
    <cellStyle name="Normal 4 5 4 5 2 3 2" xfId="24679" xr:uid="{00000000-0005-0000-0000-0000F9B70000}"/>
    <cellStyle name="Normal 4 5 4 5 2 3 2 2" xfId="51591" xr:uid="{00000000-0005-0000-0000-0000FAB70000}"/>
    <cellStyle name="Normal 4 5 4 5 2 3 3" xfId="38157" xr:uid="{00000000-0005-0000-0000-0000FBB70000}"/>
    <cellStyle name="Normal 4 5 4 5 2 4" xfId="6767" xr:uid="{00000000-0005-0000-0000-0000FCB70000}"/>
    <cellStyle name="Normal 4 5 4 5 2 4 2" xfId="20201" xr:uid="{00000000-0005-0000-0000-0000FDB70000}"/>
    <cellStyle name="Normal 4 5 4 5 2 4 2 2" xfId="47113" xr:uid="{00000000-0005-0000-0000-0000FEB70000}"/>
    <cellStyle name="Normal 4 5 4 5 2 4 3" xfId="33679" xr:uid="{00000000-0005-0000-0000-0000FFB70000}"/>
    <cellStyle name="Normal 4 5 4 5 2 5" xfId="15722" xr:uid="{00000000-0005-0000-0000-000000B80000}"/>
    <cellStyle name="Normal 4 5 4 5 2 5 2" xfId="42634" xr:uid="{00000000-0005-0000-0000-000001B80000}"/>
    <cellStyle name="Normal 4 5 4 5 2 6" xfId="29200" xr:uid="{00000000-0005-0000-0000-000002B80000}"/>
    <cellStyle name="Normal 4 5 4 5 3" xfId="3407" xr:uid="{00000000-0005-0000-0000-000003B80000}"/>
    <cellStyle name="Normal 4 5 4 5 3 2" xfId="12364" xr:uid="{00000000-0005-0000-0000-000004B80000}"/>
    <cellStyle name="Normal 4 5 4 5 3 2 2" xfId="25798" xr:uid="{00000000-0005-0000-0000-000005B80000}"/>
    <cellStyle name="Normal 4 5 4 5 3 2 2 2" xfId="52710" xr:uid="{00000000-0005-0000-0000-000006B80000}"/>
    <cellStyle name="Normal 4 5 4 5 3 2 3" xfId="39276" xr:uid="{00000000-0005-0000-0000-000007B80000}"/>
    <cellStyle name="Normal 4 5 4 5 3 3" xfId="7886" xr:uid="{00000000-0005-0000-0000-000008B80000}"/>
    <cellStyle name="Normal 4 5 4 5 3 3 2" xfId="21320" xr:uid="{00000000-0005-0000-0000-000009B80000}"/>
    <cellStyle name="Normal 4 5 4 5 3 3 2 2" xfId="48232" xr:uid="{00000000-0005-0000-0000-00000AB80000}"/>
    <cellStyle name="Normal 4 5 4 5 3 3 3" xfId="34798" xr:uid="{00000000-0005-0000-0000-00000BB80000}"/>
    <cellStyle name="Normal 4 5 4 5 3 4" xfId="16841" xr:uid="{00000000-0005-0000-0000-00000CB80000}"/>
    <cellStyle name="Normal 4 5 4 5 3 4 2" xfId="43753" xr:uid="{00000000-0005-0000-0000-00000DB80000}"/>
    <cellStyle name="Normal 4 5 4 5 3 5" xfId="30319" xr:uid="{00000000-0005-0000-0000-00000EB80000}"/>
    <cellStyle name="Normal 4 5 4 5 4" xfId="10127" xr:uid="{00000000-0005-0000-0000-00000FB80000}"/>
    <cellStyle name="Normal 4 5 4 5 4 2" xfId="23561" xr:uid="{00000000-0005-0000-0000-000010B80000}"/>
    <cellStyle name="Normal 4 5 4 5 4 2 2" xfId="50473" xr:uid="{00000000-0005-0000-0000-000011B80000}"/>
    <cellStyle name="Normal 4 5 4 5 4 3" xfId="37039" xr:uid="{00000000-0005-0000-0000-000012B80000}"/>
    <cellStyle name="Normal 4 5 4 5 5" xfId="5649" xr:uid="{00000000-0005-0000-0000-000013B80000}"/>
    <cellStyle name="Normal 4 5 4 5 5 2" xfId="19083" xr:uid="{00000000-0005-0000-0000-000014B80000}"/>
    <cellStyle name="Normal 4 5 4 5 5 2 2" xfId="45995" xr:uid="{00000000-0005-0000-0000-000015B80000}"/>
    <cellStyle name="Normal 4 5 4 5 5 3" xfId="32561" xr:uid="{00000000-0005-0000-0000-000016B80000}"/>
    <cellStyle name="Normal 4 5 4 5 6" xfId="14604" xr:uid="{00000000-0005-0000-0000-000017B80000}"/>
    <cellStyle name="Normal 4 5 4 5 6 2" xfId="41516" xr:uid="{00000000-0005-0000-0000-000018B80000}"/>
    <cellStyle name="Normal 4 5 4 5 7" xfId="28082" xr:uid="{00000000-0005-0000-0000-000019B80000}"/>
    <cellStyle name="Normal 4 5 4 6" xfId="1393" xr:uid="{00000000-0005-0000-0000-00001AB80000}"/>
    <cellStyle name="Normal 4 5 4 6 2" xfId="2511" xr:uid="{00000000-0005-0000-0000-00001BB80000}"/>
    <cellStyle name="Normal 4 5 4 6 2 2" xfId="4748" xr:uid="{00000000-0005-0000-0000-00001CB80000}"/>
    <cellStyle name="Normal 4 5 4 6 2 2 2" xfId="13705" xr:uid="{00000000-0005-0000-0000-00001DB80000}"/>
    <cellStyle name="Normal 4 5 4 6 2 2 2 2" xfId="27139" xr:uid="{00000000-0005-0000-0000-00001EB80000}"/>
    <cellStyle name="Normal 4 5 4 6 2 2 2 2 2" xfId="54051" xr:uid="{00000000-0005-0000-0000-00001FB80000}"/>
    <cellStyle name="Normal 4 5 4 6 2 2 2 3" xfId="40617" xr:uid="{00000000-0005-0000-0000-000020B80000}"/>
    <cellStyle name="Normal 4 5 4 6 2 2 3" xfId="9227" xr:uid="{00000000-0005-0000-0000-000021B80000}"/>
    <cellStyle name="Normal 4 5 4 6 2 2 3 2" xfId="22661" xr:uid="{00000000-0005-0000-0000-000022B80000}"/>
    <cellStyle name="Normal 4 5 4 6 2 2 3 2 2" xfId="49573" xr:uid="{00000000-0005-0000-0000-000023B80000}"/>
    <cellStyle name="Normal 4 5 4 6 2 2 3 3" xfId="36139" xr:uid="{00000000-0005-0000-0000-000024B80000}"/>
    <cellStyle name="Normal 4 5 4 6 2 2 4" xfId="18182" xr:uid="{00000000-0005-0000-0000-000025B80000}"/>
    <cellStyle name="Normal 4 5 4 6 2 2 4 2" xfId="45094" xr:uid="{00000000-0005-0000-0000-000026B80000}"/>
    <cellStyle name="Normal 4 5 4 6 2 2 5" xfId="31660" xr:uid="{00000000-0005-0000-0000-000027B80000}"/>
    <cellStyle name="Normal 4 5 4 6 2 3" xfId="11468" xr:uid="{00000000-0005-0000-0000-000028B80000}"/>
    <cellStyle name="Normal 4 5 4 6 2 3 2" xfId="24902" xr:uid="{00000000-0005-0000-0000-000029B80000}"/>
    <cellStyle name="Normal 4 5 4 6 2 3 2 2" xfId="51814" xr:uid="{00000000-0005-0000-0000-00002AB80000}"/>
    <cellStyle name="Normal 4 5 4 6 2 3 3" xfId="38380" xr:uid="{00000000-0005-0000-0000-00002BB80000}"/>
    <cellStyle name="Normal 4 5 4 6 2 4" xfId="6990" xr:uid="{00000000-0005-0000-0000-00002CB80000}"/>
    <cellStyle name="Normal 4 5 4 6 2 4 2" xfId="20424" xr:uid="{00000000-0005-0000-0000-00002DB80000}"/>
    <cellStyle name="Normal 4 5 4 6 2 4 2 2" xfId="47336" xr:uid="{00000000-0005-0000-0000-00002EB80000}"/>
    <cellStyle name="Normal 4 5 4 6 2 4 3" xfId="33902" xr:uid="{00000000-0005-0000-0000-00002FB80000}"/>
    <cellStyle name="Normal 4 5 4 6 2 5" xfId="15945" xr:uid="{00000000-0005-0000-0000-000030B80000}"/>
    <cellStyle name="Normal 4 5 4 6 2 5 2" xfId="42857" xr:uid="{00000000-0005-0000-0000-000031B80000}"/>
    <cellStyle name="Normal 4 5 4 6 2 6" xfId="29423" xr:uid="{00000000-0005-0000-0000-000032B80000}"/>
    <cellStyle name="Normal 4 5 4 6 3" xfId="3630" xr:uid="{00000000-0005-0000-0000-000033B80000}"/>
    <cellStyle name="Normal 4 5 4 6 3 2" xfId="12587" xr:uid="{00000000-0005-0000-0000-000034B80000}"/>
    <cellStyle name="Normal 4 5 4 6 3 2 2" xfId="26021" xr:uid="{00000000-0005-0000-0000-000035B80000}"/>
    <cellStyle name="Normal 4 5 4 6 3 2 2 2" xfId="52933" xr:uid="{00000000-0005-0000-0000-000036B80000}"/>
    <cellStyle name="Normal 4 5 4 6 3 2 3" xfId="39499" xr:uid="{00000000-0005-0000-0000-000037B80000}"/>
    <cellStyle name="Normal 4 5 4 6 3 3" xfId="8109" xr:uid="{00000000-0005-0000-0000-000038B80000}"/>
    <cellStyle name="Normal 4 5 4 6 3 3 2" xfId="21543" xr:uid="{00000000-0005-0000-0000-000039B80000}"/>
    <cellStyle name="Normal 4 5 4 6 3 3 2 2" xfId="48455" xr:uid="{00000000-0005-0000-0000-00003AB80000}"/>
    <cellStyle name="Normal 4 5 4 6 3 3 3" xfId="35021" xr:uid="{00000000-0005-0000-0000-00003BB80000}"/>
    <cellStyle name="Normal 4 5 4 6 3 4" xfId="17064" xr:uid="{00000000-0005-0000-0000-00003CB80000}"/>
    <cellStyle name="Normal 4 5 4 6 3 4 2" xfId="43976" xr:uid="{00000000-0005-0000-0000-00003DB80000}"/>
    <cellStyle name="Normal 4 5 4 6 3 5" xfId="30542" xr:uid="{00000000-0005-0000-0000-00003EB80000}"/>
    <cellStyle name="Normal 4 5 4 6 4" xfId="10350" xr:uid="{00000000-0005-0000-0000-00003FB80000}"/>
    <cellStyle name="Normal 4 5 4 6 4 2" xfId="23784" xr:uid="{00000000-0005-0000-0000-000040B80000}"/>
    <cellStyle name="Normal 4 5 4 6 4 2 2" xfId="50696" xr:uid="{00000000-0005-0000-0000-000041B80000}"/>
    <cellStyle name="Normal 4 5 4 6 4 3" xfId="37262" xr:uid="{00000000-0005-0000-0000-000042B80000}"/>
    <cellStyle name="Normal 4 5 4 6 5" xfId="5872" xr:uid="{00000000-0005-0000-0000-000043B80000}"/>
    <cellStyle name="Normal 4 5 4 6 5 2" xfId="19306" xr:uid="{00000000-0005-0000-0000-000044B80000}"/>
    <cellStyle name="Normal 4 5 4 6 5 2 2" xfId="46218" xr:uid="{00000000-0005-0000-0000-000045B80000}"/>
    <cellStyle name="Normal 4 5 4 6 5 3" xfId="32784" xr:uid="{00000000-0005-0000-0000-000046B80000}"/>
    <cellStyle name="Normal 4 5 4 6 6" xfId="14827" xr:uid="{00000000-0005-0000-0000-000047B80000}"/>
    <cellStyle name="Normal 4 5 4 6 6 2" xfId="41739" xr:uid="{00000000-0005-0000-0000-000048B80000}"/>
    <cellStyle name="Normal 4 5 4 6 7" xfId="28305" xr:uid="{00000000-0005-0000-0000-000049B80000}"/>
    <cellStyle name="Normal 4 5 4 7" xfId="1841" xr:uid="{00000000-0005-0000-0000-00004AB80000}"/>
    <cellStyle name="Normal 4 5 4 7 2" xfId="4078" xr:uid="{00000000-0005-0000-0000-00004BB80000}"/>
    <cellStyle name="Normal 4 5 4 7 2 2" xfId="13035" xr:uid="{00000000-0005-0000-0000-00004CB80000}"/>
    <cellStyle name="Normal 4 5 4 7 2 2 2" xfId="26469" xr:uid="{00000000-0005-0000-0000-00004DB80000}"/>
    <cellStyle name="Normal 4 5 4 7 2 2 2 2" xfId="53381" xr:uid="{00000000-0005-0000-0000-00004EB80000}"/>
    <cellStyle name="Normal 4 5 4 7 2 2 3" xfId="39947" xr:uid="{00000000-0005-0000-0000-00004FB80000}"/>
    <cellStyle name="Normal 4 5 4 7 2 3" xfId="8557" xr:uid="{00000000-0005-0000-0000-000050B80000}"/>
    <cellStyle name="Normal 4 5 4 7 2 3 2" xfId="21991" xr:uid="{00000000-0005-0000-0000-000051B80000}"/>
    <cellStyle name="Normal 4 5 4 7 2 3 2 2" xfId="48903" xr:uid="{00000000-0005-0000-0000-000052B80000}"/>
    <cellStyle name="Normal 4 5 4 7 2 3 3" xfId="35469" xr:uid="{00000000-0005-0000-0000-000053B80000}"/>
    <cellStyle name="Normal 4 5 4 7 2 4" xfId="17512" xr:uid="{00000000-0005-0000-0000-000054B80000}"/>
    <cellStyle name="Normal 4 5 4 7 2 4 2" xfId="44424" xr:uid="{00000000-0005-0000-0000-000055B80000}"/>
    <cellStyle name="Normal 4 5 4 7 2 5" xfId="30990" xr:uid="{00000000-0005-0000-0000-000056B80000}"/>
    <cellStyle name="Normal 4 5 4 7 3" xfId="10798" xr:uid="{00000000-0005-0000-0000-000057B80000}"/>
    <cellStyle name="Normal 4 5 4 7 3 2" xfId="24232" xr:uid="{00000000-0005-0000-0000-000058B80000}"/>
    <cellStyle name="Normal 4 5 4 7 3 2 2" xfId="51144" xr:uid="{00000000-0005-0000-0000-000059B80000}"/>
    <cellStyle name="Normal 4 5 4 7 3 3" xfId="37710" xr:uid="{00000000-0005-0000-0000-00005AB80000}"/>
    <cellStyle name="Normal 4 5 4 7 4" xfId="6320" xr:uid="{00000000-0005-0000-0000-00005BB80000}"/>
    <cellStyle name="Normal 4 5 4 7 4 2" xfId="19754" xr:uid="{00000000-0005-0000-0000-00005CB80000}"/>
    <cellStyle name="Normal 4 5 4 7 4 2 2" xfId="46666" xr:uid="{00000000-0005-0000-0000-00005DB80000}"/>
    <cellStyle name="Normal 4 5 4 7 4 3" xfId="33232" xr:uid="{00000000-0005-0000-0000-00005EB80000}"/>
    <cellStyle name="Normal 4 5 4 7 5" xfId="15275" xr:uid="{00000000-0005-0000-0000-00005FB80000}"/>
    <cellStyle name="Normal 4 5 4 7 5 2" xfId="42187" xr:uid="{00000000-0005-0000-0000-000060B80000}"/>
    <cellStyle name="Normal 4 5 4 7 6" xfId="28753" xr:uid="{00000000-0005-0000-0000-000061B80000}"/>
    <cellStyle name="Normal 4 5 4 8" xfId="2960" xr:uid="{00000000-0005-0000-0000-000062B80000}"/>
    <cellStyle name="Normal 4 5 4 8 2" xfId="11917" xr:uid="{00000000-0005-0000-0000-000063B80000}"/>
    <cellStyle name="Normal 4 5 4 8 2 2" xfId="25351" xr:uid="{00000000-0005-0000-0000-000064B80000}"/>
    <cellStyle name="Normal 4 5 4 8 2 2 2" xfId="52263" xr:uid="{00000000-0005-0000-0000-000065B80000}"/>
    <cellStyle name="Normal 4 5 4 8 2 3" xfId="38829" xr:uid="{00000000-0005-0000-0000-000066B80000}"/>
    <cellStyle name="Normal 4 5 4 8 3" xfId="7439" xr:uid="{00000000-0005-0000-0000-000067B80000}"/>
    <cellStyle name="Normal 4 5 4 8 3 2" xfId="20873" xr:uid="{00000000-0005-0000-0000-000068B80000}"/>
    <cellStyle name="Normal 4 5 4 8 3 2 2" xfId="47785" xr:uid="{00000000-0005-0000-0000-000069B80000}"/>
    <cellStyle name="Normal 4 5 4 8 3 3" xfId="34351" xr:uid="{00000000-0005-0000-0000-00006AB80000}"/>
    <cellStyle name="Normal 4 5 4 8 4" xfId="16394" xr:uid="{00000000-0005-0000-0000-00006BB80000}"/>
    <cellStyle name="Normal 4 5 4 8 4 2" xfId="43306" xr:uid="{00000000-0005-0000-0000-00006CB80000}"/>
    <cellStyle name="Normal 4 5 4 8 5" xfId="29872" xr:uid="{00000000-0005-0000-0000-00006DB80000}"/>
    <cellStyle name="Normal 4 5 4 9" xfId="9680" xr:uid="{00000000-0005-0000-0000-00006EB80000}"/>
    <cellStyle name="Normal 4 5 4 9 2" xfId="23114" xr:uid="{00000000-0005-0000-0000-00006FB80000}"/>
    <cellStyle name="Normal 4 5 4 9 2 2" xfId="50026" xr:uid="{00000000-0005-0000-0000-000070B80000}"/>
    <cellStyle name="Normal 4 5 4 9 3" xfId="36592" xr:uid="{00000000-0005-0000-0000-000071B80000}"/>
    <cellStyle name="Normal 4 5 5" xfId="702" xr:uid="{00000000-0005-0000-0000-000072B80000}"/>
    <cellStyle name="Normal 4 5 5 10" xfId="5227" xr:uid="{00000000-0005-0000-0000-000073B80000}"/>
    <cellStyle name="Normal 4 5 5 10 2" xfId="18661" xr:uid="{00000000-0005-0000-0000-000074B80000}"/>
    <cellStyle name="Normal 4 5 5 10 2 2" xfId="45573" xr:uid="{00000000-0005-0000-0000-000075B80000}"/>
    <cellStyle name="Normal 4 5 5 10 3" xfId="32139" xr:uid="{00000000-0005-0000-0000-000076B80000}"/>
    <cellStyle name="Normal 4 5 5 11" xfId="14182" xr:uid="{00000000-0005-0000-0000-000077B80000}"/>
    <cellStyle name="Normal 4 5 5 11 2" xfId="41094" xr:uid="{00000000-0005-0000-0000-000078B80000}"/>
    <cellStyle name="Normal 4 5 5 12" xfId="27660" xr:uid="{00000000-0005-0000-0000-000079B80000}"/>
    <cellStyle name="Normal 4 5 5 2" xfId="846" xr:uid="{00000000-0005-0000-0000-00007AB80000}"/>
    <cellStyle name="Normal 4 5 5 2 10" xfId="27804" xr:uid="{00000000-0005-0000-0000-00007BB80000}"/>
    <cellStyle name="Normal 4 5 5 2 2" xfId="1114" xr:uid="{00000000-0005-0000-0000-00007CB80000}"/>
    <cellStyle name="Normal 4 5 5 2 2 2" xfId="1785" xr:uid="{00000000-0005-0000-0000-00007DB80000}"/>
    <cellStyle name="Normal 4 5 5 2 2 2 2" xfId="2903" xr:uid="{00000000-0005-0000-0000-00007EB80000}"/>
    <cellStyle name="Normal 4 5 5 2 2 2 2 2" xfId="5140" xr:uid="{00000000-0005-0000-0000-00007FB80000}"/>
    <cellStyle name="Normal 4 5 5 2 2 2 2 2 2" xfId="14097" xr:uid="{00000000-0005-0000-0000-000080B80000}"/>
    <cellStyle name="Normal 4 5 5 2 2 2 2 2 2 2" xfId="27531" xr:uid="{00000000-0005-0000-0000-000081B80000}"/>
    <cellStyle name="Normal 4 5 5 2 2 2 2 2 2 2 2" xfId="54443" xr:uid="{00000000-0005-0000-0000-000082B80000}"/>
    <cellStyle name="Normal 4 5 5 2 2 2 2 2 2 3" xfId="41009" xr:uid="{00000000-0005-0000-0000-000083B80000}"/>
    <cellStyle name="Normal 4 5 5 2 2 2 2 2 3" xfId="9619" xr:uid="{00000000-0005-0000-0000-000084B80000}"/>
    <cellStyle name="Normal 4 5 5 2 2 2 2 2 3 2" xfId="23053" xr:uid="{00000000-0005-0000-0000-000085B80000}"/>
    <cellStyle name="Normal 4 5 5 2 2 2 2 2 3 2 2" xfId="49965" xr:uid="{00000000-0005-0000-0000-000086B80000}"/>
    <cellStyle name="Normal 4 5 5 2 2 2 2 2 3 3" xfId="36531" xr:uid="{00000000-0005-0000-0000-000087B80000}"/>
    <cellStyle name="Normal 4 5 5 2 2 2 2 2 4" xfId="18574" xr:uid="{00000000-0005-0000-0000-000088B80000}"/>
    <cellStyle name="Normal 4 5 5 2 2 2 2 2 4 2" xfId="45486" xr:uid="{00000000-0005-0000-0000-000089B80000}"/>
    <cellStyle name="Normal 4 5 5 2 2 2 2 2 5" xfId="32052" xr:uid="{00000000-0005-0000-0000-00008AB80000}"/>
    <cellStyle name="Normal 4 5 5 2 2 2 2 3" xfId="11860" xr:uid="{00000000-0005-0000-0000-00008BB80000}"/>
    <cellStyle name="Normal 4 5 5 2 2 2 2 3 2" xfId="25294" xr:uid="{00000000-0005-0000-0000-00008CB80000}"/>
    <cellStyle name="Normal 4 5 5 2 2 2 2 3 2 2" xfId="52206" xr:uid="{00000000-0005-0000-0000-00008DB80000}"/>
    <cellStyle name="Normal 4 5 5 2 2 2 2 3 3" xfId="38772" xr:uid="{00000000-0005-0000-0000-00008EB80000}"/>
    <cellStyle name="Normal 4 5 5 2 2 2 2 4" xfId="7382" xr:uid="{00000000-0005-0000-0000-00008FB80000}"/>
    <cellStyle name="Normal 4 5 5 2 2 2 2 4 2" xfId="20816" xr:uid="{00000000-0005-0000-0000-000090B80000}"/>
    <cellStyle name="Normal 4 5 5 2 2 2 2 4 2 2" xfId="47728" xr:uid="{00000000-0005-0000-0000-000091B80000}"/>
    <cellStyle name="Normal 4 5 5 2 2 2 2 4 3" xfId="34294" xr:uid="{00000000-0005-0000-0000-000092B80000}"/>
    <cellStyle name="Normal 4 5 5 2 2 2 2 5" xfId="16337" xr:uid="{00000000-0005-0000-0000-000093B80000}"/>
    <cellStyle name="Normal 4 5 5 2 2 2 2 5 2" xfId="43249" xr:uid="{00000000-0005-0000-0000-000094B80000}"/>
    <cellStyle name="Normal 4 5 5 2 2 2 2 6" xfId="29815" xr:uid="{00000000-0005-0000-0000-000095B80000}"/>
    <cellStyle name="Normal 4 5 5 2 2 2 3" xfId="4022" xr:uid="{00000000-0005-0000-0000-000096B80000}"/>
    <cellStyle name="Normal 4 5 5 2 2 2 3 2" xfId="12979" xr:uid="{00000000-0005-0000-0000-000097B80000}"/>
    <cellStyle name="Normal 4 5 5 2 2 2 3 2 2" xfId="26413" xr:uid="{00000000-0005-0000-0000-000098B80000}"/>
    <cellStyle name="Normal 4 5 5 2 2 2 3 2 2 2" xfId="53325" xr:uid="{00000000-0005-0000-0000-000099B80000}"/>
    <cellStyle name="Normal 4 5 5 2 2 2 3 2 3" xfId="39891" xr:uid="{00000000-0005-0000-0000-00009AB80000}"/>
    <cellStyle name="Normal 4 5 5 2 2 2 3 3" xfId="8501" xr:uid="{00000000-0005-0000-0000-00009BB80000}"/>
    <cellStyle name="Normal 4 5 5 2 2 2 3 3 2" xfId="21935" xr:uid="{00000000-0005-0000-0000-00009CB80000}"/>
    <cellStyle name="Normal 4 5 5 2 2 2 3 3 2 2" xfId="48847" xr:uid="{00000000-0005-0000-0000-00009DB80000}"/>
    <cellStyle name="Normal 4 5 5 2 2 2 3 3 3" xfId="35413" xr:uid="{00000000-0005-0000-0000-00009EB80000}"/>
    <cellStyle name="Normal 4 5 5 2 2 2 3 4" xfId="17456" xr:uid="{00000000-0005-0000-0000-00009FB80000}"/>
    <cellStyle name="Normal 4 5 5 2 2 2 3 4 2" xfId="44368" xr:uid="{00000000-0005-0000-0000-0000A0B80000}"/>
    <cellStyle name="Normal 4 5 5 2 2 2 3 5" xfId="30934" xr:uid="{00000000-0005-0000-0000-0000A1B80000}"/>
    <cellStyle name="Normal 4 5 5 2 2 2 4" xfId="10742" xr:uid="{00000000-0005-0000-0000-0000A2B80000}"/>
    <cellStyle name="Normal 4 5 5 2 2 2 4 2" xfId="24176" xr:uid="{00000000-0005-0000-0000-0000A3B80000}"/>
    <cellStyle name="Normal 4 5 5 2 2 2 4 2 2" xfId="51088" xr:uid="{00000000-0005-0000-0000-0000A4B80000}"/>
    <cellStyle name="Normal 4 5 5 2 2 2 4 3" xfId="37654" xr:uid="{00000000-0005-0000-0000-0000A5B80000}"/>
    <cellStyle name="Normal 4 5 5 2 2 2 5" xfId="6264" xr:uid="{00000000-0005-0000-0000-0000A6B80000}"/>
    <cellStyle name="Normal 4 5 5 2 2 2 5 2" xfId="19698" xr:uid="{00000000-0005-0000-0000-0000A7B80000}"/>
    <cellStyle name="Normal 4 5 5 2 2 2 5 2 2" xfId="46610" xr:uid="{00000000-0005-0000-0000-0000A8B80000}"/>
    <cellStyle name="Normal 4 5 5 2 2 2 5 3" xfId="33176" xr:uid="{00000000-0005-0000-0000-0000A9B80000}"/>
    <cellStyle name="Normal 4 5 5 2 2 2 6" xfId="15219" xr:uid="{00000000-0005-0000-0000-0000AAB80000}"/>
    <cellStyle name="Normal 4 5 5 2 2 2 6 2" xfId="42131" xr:uid="{00000000-0005-0000-0000-0000ABB80000}"/>
    <cellStyle name="Normal 4 5 5 2 2 2 7" xfId="28697" xr:uid="{00000000-0005-0000-0000-0000ACB80000}"/>
    <cellStyle name="Normal 4 5 5 2 2 3" xfId="2233" xr:uid="{00000000-0005-0000-0000-0000ADB80000}"/>
    <cellStyle name="Normal 4 5 5 2 2 3 2" xfId="4470" xr:uid="{00000000-0005-0000-0000-0000AEB80000}"/>
    <cellStyle name="Normal 4 5 5 2 2 3 2 2" xfId="13427" xr:uid="{00000000-0005-0000-0000-0000AFB80000}"/>
    <cellStyle name="Normal 4 5 5 2 2 3 2 2 2" xfId="26861" xr:uid="{00000000-0005-0000-0000-0000B0B80000}"/>
    <cellStyle name="Normal 4 5 5 2 2 3 2 2 2 2" xfId="53773" xr:uid="{00000000-0005-0000-0000-0000B1B80000}"/>
    <cellStyle name="Normal 4 5 5 2 2 3 2 2 3" xfId="40339" xr:uid="{00000000-0005-0000-0000-0000B2B80000}"/>
    <cellStyle name="Normal 4 5 5 2 2 3 2 3" xfId="8949" xr:uid="{00000000-0005-0000-0000-0000B3B80000}"/>
    <cellStyle name="Normal 4 5 5 2 2 3 2 3 2" xfId="22383" xr:uid="{00000000-0005-0000-0000-0000B4B80000}"/>
    <cellStyle name="Normal 4 5 5 2 2 3 2 3 2 2" xfId="49295" xr:uid="{00000000-0005-0000-0000-0000B5B80000}"/>
    <cellStyle name="Normal 4 5 5 2 2 3 2 3 3" xfId="35861" xr:uid="{00000000-0005-0000-0000-0000B6B80000}"/>
    <cellStyle name="Normal 4 5 5 2 2 3 2 4" xfId="17904" xr:uid="{00000000-0005-0000-0000-0000B7B80000}"/>
    <cellStyle name="Normal 4 5 5 2 2 3 2 4 2" xfId="44816" xr:uid="{00000000-0005-0000-0000-0000B8B80000}"/>
    <cellStyle name="Normal 4 5 5 2 2 3 2 5" xfId="31382" xr:uid="{00000000-0005-0000-0000-0000B9B80000}"/>
    <cellStyle name="Normal 4 5 5 2 2 3 3" xfId="11190" xr:uid="{00000000-0005-0000-0000-0000BAB80000}"/>
    <cellStyle name="Normal 4 5 5 2 2 3 3 2" xfId="24624" xr:uid="{00000000-0005-0000-0000-0000BBB80000}"/>
    <cellStyle name="Normal 4 5 5 2 2 3 3 2 2" xfId="51536" xr:uid="{00000000-0005-0000-0000-0000BCB80000}"/>
    <cellStyle name="Normal 4 5 5 2 2 3 3 3" xfId="38102" xr:uid="{00000000-0005-0000-0000-0000BDB80000}"/>
    <cellStyle name="Normal 4 5 5 2 2 3 4" xfId="6712" xr:uid="{00000000-0005-0000-0000-0000BEB80000}"/>
    <cellStyle name="Normal 4 5 5 2 2 3 4 2" xfId="20146" xr:uid="{00000000-0005-0000-0000-0000BFB80000}"/>
    <cellStyle name="Normal 4 5 5 2 2 3 4 2 2" xfId="47058" xr:uid="{00000000-0005-0000-0000-0000C0B80000}"/>
    <cellStyle name="Normal 4 5 5 2 2 3 4 3" xfId="33624" xr:uid="{00000000-0005-0000-0000-0000C1B80000}"/>
    <cellStyle name="Normal 4 5 5 2 2 3 5" xfId="15667" xr:uid="{00000000-0005-0000-0000-0000C2B80000}"/>
    <cellStyle name="Normal 4 5 5 2 2 3 5 2" xfId="42579" xr:uid="{00000000-0005-0000-0000-0000C3B80000}"/>
    <cellStyle name="Normal 4 5 5 2 2 3 6" xfId="29145" xr:uid="{00000000-0005-0000-0000-0000C4B80000}"/>
    <cellStyle name="Normal 4 5 5 2 2 4" xfId="3352" xr:uid="{00000000-0005-0000-0000-0000C5B80000}"/>
    <cellStyle name="Normal 4 5 5 2 2 4 2" xfId="12309" xr:uid="{00000000-0005-0000-0000-0000C6B80000}"/>
    <cellStyle name="Normal 4 5 5 2 2 4 2 2" xfId="25743" xr:uid="{00000000-0005-0000-0000-0000C7B80000}"/>
    <cellStyle name="Normal 4 5 5 2 2 4 2 2 2" xfId="52655" xr:uid="{00000000-0005-0000-0000-0000C8B80000}"/>
    <cellStyle name="Normal 4 5 5 2 2 4 2 3" xfId="39221" xr:uid="{00000000-0005-0000-0000-0000C9B80000}"/>
    <cellStyle name="Normal 4 5 5 2 2 4 3" xfId="7831" xr:uid="{00000000-0005-0000-0000-0000CAB80000}"/>
    <cellStyle name="Normal 4 5 5 2 2 4 3 2" xfId="21265" xr:uid="{00000000-0005-0000-0000-0000CBB80000}"/>
    <cellStyle name="Normal 4 5 5 2 2 4 3 2 2" xfId="48177" xr:uid="{00000000-0005-0000-0000-0000CCB80000}"/>
    <cellStyle name="Normal 4 5 5 2 2 4 3 3" xfId="34743" xr:uid="{00000000-0005-0000-0000-0000CDB80000}"/>
    <cellStyle name="Normal 4 5 5 2 2 4 4" xfId="16786" xr:uid="{00000000-0005-0000-0000-0000CEB80000}"/>
    <cellStyle name="Normal 4 5 5 2 2 4 4 2" xfId="43698" xr:uid="{00000000-0005-0000-0000-0000CFB80000}"/>
    <cellStyle name="Normal 4 5 5 2 2 4 5" xfId="30264" xr:uid="{00000000-0005-0000-0000-0000D0B80000}"/>
    <cellStyle name="Normal 4 5 5 2 2 5" xfId="10072" xr:uid="{00000000-0005-0000-0000-0000D1B80000}"/>
    <cellStyle name="Normal 4 5 5 2 2 5 2" xfId="23506" xr:uid="{00000000-0005-0000-0000-0000D2B80000}"/>
    <cellStyle name="Normal 4 5 5 2 2 5 2 2" xfId="50418" xr:uid="{00000000-0005-0000-0000-0000D3B80000}"/>
    <cellStyle name="Normal 4 5 5 2 2 5 3" xfId="36984" xr:uid="{00000000-0005-0000-0000-0000D4B80000}"/>
    <cellStyle name="Normal 4 5 5 2 2 6" xfId="5594" xr:uid="{00000000-0005-0000-0000-0000D5B80000}"/>
    <cellStyle name="Normal 4 5 5 2 2 6 2" xfId="19028" xr:uid="{00000000-0005-0000-0000-0000D6B80000}"/>
    <cellStyle name="Normal 4 5 5 2 2 6 2 2" xfId="45940" xr:uid="{00000000-0005-0000-0000-0000D7B80000}"/>
    <cellStyle name="Normal 4 5 5 2 2 6 3" xfId="32506" xr:uid="{00000000-0005-0000-0000-0000D8B80000}"/>
    <cellStyle name="Normal 4 5 5 2 2 7" xfId="14549" xr:uid="{00000000-0005-0000-0000-0000D9B80000}"/>
    <cellStyle name="Normal 4 5 5 2 2 7 2" xfId="41461" xr:uid="{00000000-0005-0000-0000-0000DAB80000}"/>
    <cellStyle name="Normal 4 5 5 2 2 8" xfId="28027" xr:uid="{00000000-0005-0000-0000-0000DBB80000}"/>
    <cellStyle name="Normal 4 5 5 2 3" xfId="1339" xr:uid="{00000000-0005-0000-0000-0000DCB80000}"/>
    <cellStyle name="Normal 4 5 5 2 3 2" xfId="2457" xr:uid="{00000000-0005-0000-0000-0000DDB80000}"/>
    <cellStyle name="Normal 4 5 5 2 3 2 2" xfId="4694" xr:uid="{00000000-0005-0000-0000-0000DEB80000}"/>
    <cellStyle name="Normal 4 5 5 2 3 2 2 2" xfId="13651" xr:uid="{00000000-0005-0000-0000-0000DFB80000}"/>
    <cellStyle name="Normal 4 5 5 2 3 2 2 2 2" xfId="27085" xr:uid="{00000000-0005-0000-0000-0000E0B80000}"/>
    <cellStyle name="Normal 4 5 5 2 3 2 2 2 2 2" xfId="53997" xr:uid="{00000000-0005-0000-0000-0000E1B80000}"/>
    <cellStyle name="Normal 4 5 5 2 3 2 2 2 3" xfId="40563" xr:uid="{00000000-0005-0000-0000-0000E2B80000}"/>
    <cellStyle name="Normal 4 5 5 2 3 2 2 3" xfId="9173" xr:uid="{00000000-0005-0000-0000-0000E3B80000}"/>
    <cellStyle name="Normal 4 5 5 2 3 2 2 3 2" xfId="22607" xr:uid="{00000000-0005-0000-0000-0000E4B80000}"/>
    <cellStyle name="Normal 4 5 5 2 3 2 2 3 2 2" xfId="49519" xr:uid="{00000000-0005-0000-0000-0000E5B80000}"/>
    <cellStyle name="Normal 4 5 5 2 3 2 2 3 3" xfId="36085" xr:uid="{00000000-0005-0000-0000-0000E6B80000}"/>
    <cellStyle name="Normal 4 5 5 2 3 2 2 4" xfId="18128" xr:uid="{00000000-0005-0000-0000-0000E7B80000}"/>
    <cellStyle name="Normal 4 5 5 2 3 2 2 4 2" xfId="45040" xr:uid="{00000000-0005-0000-0000-0000E8B80000}"/>
    <cellStyle name="Normal 4 5 5 2 3 2 2 5" xfId="31606" xr:uid="{00000000-0005-0000-0000-0000E9B80000}"/>
    <cellStyle name="Normal 4 5 5 2 3 2 3" xfId="11414" xr:uid="{00000000-0005-0000-0000-0000EAB80000}"/>
    <cellStyle name="Normal 4 5 5 2 3 2 3 2" xfId="24848" xr:uid="{00000000-0005-0000-0000-0000EBB80000}"/>
    <cellStyle name="Normal 4 5 5 2 3 2 3 2 2" xfId="51760" xr:uid="{00000000-0005-0000-0000-0000ECB80000}"/>
    <cellStyle name="Normal 4 5 5 2 3 2 3 3" xfId="38326" xr:uid="{00000000-0005-0000-0000-0000EDB80000}"/>
    <cellStyle name="Normal 4 5 5 2 3 2 4" xfId="6936" xr:uid="{00000000-0005-0000-0000-0000EEB80000}"/>
    <cellStyle name="Normal 4 5 5 2 3 2 4 2" xfId="20370" xr:uid="{00000000-0005-0000-0000-0000EFB80000}"/>
    <cellStyle name="Normal 4 5 5 2 3 2 4 2 2" xfId="47282" xr:uid="{00000000-0005-0000-0000-0000F0B80000}"/>
    <cellStyle name="Normal 4 5 5 2 3 2 4 3" xfId="33848" xr:uid="{00000000-0005-0000-0000-0000F1B80000}"/>
    <cellStyle name="Normal 4 5 5 2 3 2 5" xfId="15891" xr:uid="{00000000-0005-0000-0000-0000F2B80000}"/>
    <cellStyle name="Normal 4 5 5 2 3 2 5 2" xfId="42803" xr:uid="{00000000-0005-0000-0000-0000F3B80000}"/>
    <cellStyle name="Normal 4 5 5 2 3 2 6" xfId="29369" xr:uid="{00000000-0005-0000-0000-0000F4B80000}"/>
    <cellStyle name="Normal 4 5 5 2 3 3" xfId="3576" xr:uid="{00000000-0005-0000-0000-0000F5B80000}"/>
    <cellStyle name="Normal 4 5 5 2 3 3 2" xfId="12533" xr:uid="{00000000-0005-0000-0000-0000F6B80000}"/>
    <cellStyle name="Normal 4 5 5 2 3 3 2 2" xfId="25967" xr:uid="{00000000-0005-0000-0000-0000F7B80000}"/>
    <cellStyle name="Normal 4 5 5 2 3 3 2 2 2" xfId="52879" xr:uid="{00000000-0005-0000-0000-0000F8B80000}"/>
    <cellStyle name="Normal 4 5 5 2 3 3 2 3" xfId="39445" xr:uid="{00000000-0005-0000-0000-0000F9B80000}"/>
    <cellStyle name="Normal 4 5 5 2 3 3 3" xfId="8055" xr:uid="{00000000-0005-0000-0000-0000FAB80000}"/>
    <cellStyle name="Normal 4 5 5 2 3 3 3 2" xfId="21489" xr:uid="{00000000-0005-0000-0000-0000FBB80000}"/>
    <cellStyle name="Normal 4 5 5 2 3 3 3 2 2" xfId="48401" xr:uid="{00000000-0005-0000-0000-0000FCB80000}"/>
    <cellStyle name="Normal 4 5 5 2 3 3 3 3" xfId="34967" xr:uid="{00000000-0005-0000-0000-0000FDB80000}"/>
    <cellStyle name="Normal 4 5 5 2 3 3 4" xfId="17010" xr:uid="{00000000-0005-0000-0000-0000FEB80000}"/>
    <cellStyle name="Normal 4 5 5 2 3 3 4 2" xfId="43922" xr:uid="{00000000-0005-0000-0000-0000FFB80000}"/>
    <cellStyle name="Normal 4 5 5 2 3 3 5" xfId="30488" xr:uid="{00000000-0005-0000-0000-000000B90000}"/>
    <cellStyle name="Normal 4 5 5 2 3 4" xfId="10296" xr:uid="{00000000-0005-0000-0000-000001B90000}"/>
    <cellStyle name="Normal 4 5 5 2 3 4 2" xfId="23730" xr:uid="{00000000-0005-0000-0000-000002B90000}"/>
    <cellStyle name="Normal 4 5 5 2 3 4 2 2" xfId="50642" xr:uid="{00000000-0005-0000-0000-000003B90000}"/>
    <cellStyle name="Normal 4 5 5 2 3 4 3" xfId="37208" xr:uid="{00000000-0005-0000-0000-000004B90000}"/>
    <cellStyle name="Normal 4 5 5 2 3 5" xfId="5818" xr:uid="{00000000-0005-0000-0000-000005B90000}"/>
    <cellStyle name="Normal 4 5 5 2 3 5 2" xfId="19252" xr:uid="{00000000-0005-0000-0000-000006B90000}"/>
    <cellStyle name="Normal 4 5 5 2 3 5 2 2" xfId="46164" xr:uid="{00000000-0005-0000-0000-000007B90000}"/>
    <cellStyle name="Normal 4 5 5 2 3 5 3" xfId="32730" xr:uid="{00000000-0005-0000-0000-000008B90000}"/>
    <cellStyle name="Normal 4 5 5 2 3 6" xfId="14773" xr:uid="{00000000-0005-0000-0000-000009B90000}"/>
    <cellStyle name="Normal 4 5 5 2 3 6 2" xfId="41685" xr:uid="{00000000-0005-0000-0000-00000AB90000}"/>
    <cellStyle name="Normal 4 5 5 2 3 7" xfId="28251" xr:uid="{00000000-0005-0000-0000-00000BB90000}"/>
    <cellStyle name="Normal 4 5 5 2 4" xfId="1562" xr:uid="{00000000-0005-0000-0000-00000CB90000}"/>
    <cellStyle name="Normal 4 5 5 2 4 2" xfId="2680" xr:uid="{00000000-0005-0000-0000-00000DB90000}"/>
    <cellStyle name="Normal 4 5 5 2 4 2 2" xfId="4917" xr:uid="{00000000-0005-0000-0000-00000EB90000}"/>
    <cellStyle name="Normal 4 5 5 2 4 2 2 2" xfId="13874" xr:uid="{00000000-0005-0000-0000-00000FB90000}"/>
    <cellStyle name="Normal 4 5 5 2 4 2 2 2 2" xfId="27308" xr:uid="{00000000-0005-0000-0000-000010B90000}"/>
    <cellStyle name="Normal 4 5 5 2 4 2 2 2 2 2" xfId="54220" xr:uid="{00000000-0005-0000-0000-000011B90000}"/>
    <cellStyle name="Normal 4 5 5 2 4 2 2 2 3" xfId="40786" xr:uid="{00000000-0005-0000-0000-000012B90000}"/>
    <cellStyle name="Normal 4 5 5 2 4 2 2 3" xfId="9396" xr:uid="{00000000-0005-0000-0000-000013B90000}"/>
    <cellStyle name="Normal 4 5 5 2 4 2 2 3 2" xfId="22830" xr:uid="{00000000-0005-0000-0000-000014B90000}"/>
    <cellStyle name="Normal 4 5 5 2 4 2 2 3 2 2" xfId="49742" xr:uid="{00000000-0005-0000-0000-000015B90000}"/>
    <cellStyle name="Normal 4 5 5 2 4 2 2 3 3" xfId="36308" xr:uid="{00000000-0005-0000-0000-000016B90000}"/>
    <cellStyle name="Normal 4 5 5 2 4 2 2 4" xfId="18351" xr:uid="{00000000-0005-0000-0000-000017B90000}"/>
    <cellStyle name="Normal 4 5 5 2 4 2 2 4 2" xfId="45263" xr:uid="{00000000-0005-0000-0000-000018B90000}"/>
    <cellStyle name="Normal 4 5 5 2 4 2 2 5" xfId="31829" xr:uid="{00000000-0005-0000-0000-000019B90000}"/>
    <cellStyle name="Normal 4 5 5 2 4 2 3" xfId="11637" xr:uid="{00000000-0005-0000-0000-00001AB90000}"/>
    <cellStyle name="Normal 4 5 5 2 4 2 3 2" xfId="25071" xr:uid="{00000000-0005-0000-0000-00001BB90000}"/>
    <cellStyle name="Normal 4 5 5 2 4 2 3 2 2" xfId="51983" xr:uid="{00000000-0005-0000-0000-00001CB90000}"/>
    <cellStyle name="Normal 4 5 5 2 4 2 3 3" xfId="38549" xr:uid="{00000000-0005-0000-0000-00001DB90000}"/>
    <cellStyle name="Normal 4 5 5 2 4 2 4" xfId="7159" xr:uid="{00000000-0005-0000-0000-00001EB90000}"/>
    <cellStyle name="Normal 4 5 5 2 4 2 4 2" xfId="20593" xr:uid="{00000000-0005-0000-0000-00001FB90000}"/>
    <cellStyle name="Normal 4 5 5 2 4 2 4 2 2" xfId="47505" xr:uid="{00000000-0005-0000-0000-000020B90000}"/>
    <cellStyle name="Normal 4 5 5 2 4 2 4 3" xfId="34071" xr:uid="{00000000-0005-0000-0000-000021B90000}"/>
    <cellStyle name="Normal 4 5 5 2 4 2 5" xfId="16114" xr:uid="{00000000-0005-0000-0000-000022B90000}"/>
    <cellStyle name="Normal 4 5 5 2 4 2 5 2" xfId="43026" xr:uid="{00000000-0005-0000-0000-000023B90000}"/>
    <cellStyle name="Normal 4 5 5 2 4 2 6" xfId="29592" xr:uid="{00000000-0005-0000-0000-000024B90000}"/>
    <cellStyle name="Normal 4 5 5 2 4 3" xfId="3799" xr:uid="{00000000-0005-0000-0000-000025B90000}"/>
    <cellStyle name="Normal 4 5 5 2 4 3 2" xfId="12756" xr:uid="{00000000-0005-0000-0000-000026B90000}"/>
    <cellStyle name="Normal 4 5 5 2 4 3 2 2" xfId="26190" xr:uid="{00000000-0005-0000-0000-000027B90000}"/>
    <cellStyle name="Normal 4 5 5 2 4 3 2 2 2" xfId="53102" xr:uid="{00000000-0005-0000-0000-000028B90000}"/>
    <cellStyle name="Normal 4 5 5 2 4 3 2 3" xfId="39668" xr:uid="{00000000-0005-0000-0000-000029B90000}"/>
    <cellStyle name="Normal 4 5 5 2 4 3 3" xfId="8278" xr:uid="{00000000-0005-0000-0000-00002AB90000}"/>
    <cellStyle name="Normal 4 5 5 2 4 3 3 2" xfId="21712" xr:uid="{00000000-0005-0000-0000-00002BB90000}"/>
    <cellStyle name="Normal 4 5 5 2 4 3 3 2 2" xfId="48624" xr:uid="{00000000-0005-0000-0000-00002CB90000}"/>
    <cellStyle name="Normal 4 5 5 2 4 3 3 3" xfId="35190" xr:uid="{00000000-0005-0000-0000-00002DB90000}"/>
    <cellStyle name="Normal 4 5 5 2 4 3 4" xfId="17233" xr:uid="{00000000-0005-0000-0000-00002EB90000}"/>
    <cellStyle name="Normal 4 5 5 2 4 3 4 2" xfId="44145" xr:uid="{00000000-0005-0000-0000-00002FB90000}"/>
    <cellStyle name="Normal 4 5 5 2 4 3 5" xfId="30711" xr:uid="{00000000-0005-0000-0000-000030B90000}"/>
    <cellStyle name="Normal 4 5 5 2 4 4" xfId="10519" xr:uid="{00000000-0005-0000-0000-000031B90000}"/>
    <cellStyle name="Normal 4 5 5 2 4 4 2" xfId="23953" xr:uid="{00000000-0005-0000-0000-000032B90000}"/>
    <cellStyle name="Normal 4 5 5 2 4 4 2 2" xfId="50865" xr:uid="{00000000-0005-0000-0000-000033B90000}"/>
    <cellStyle name="Normal 4 5 5 2 4 4 3" xfId="37431" xr:uid="{00000000-0005-0000-0000-000034B90000}"/>
    <cellStyle name="Normal 4 5 5 2 4 5" xfId="6041" xr:uid="{00000000-0005-0000-0000-000035B90000}"/>
    <cellStyle name="Normal 4 5 5 2 4 5 2" xfId="19475" xr:uid="{00000000-0005-0000-0000-000036B90000}"/>
    <cellStyle name="Normal 4 5 5 2 4 5 2 2" xfId="46387" xr:uid="{00000000-0005-0000-0000-000037B90000}"/>
    <cellStyle name="Normal 4 5 5 2 4 5 3" xfId="32953" xr:uid="{00000000-0005-0000-0000-000038B90000}"/>
    <cellStyle name="Normal 4 5 5 2 4 6" xfId="14996" xr:uid="{00000000-0005-0000-0000-000039B90000}"/>
    <cellStyle name="Normal 4 5 5 2 4 6 2" xfId="41908" xr:uid="{00000000-0005-0000-0000-00003AB90000}"/>
    <cellStyle name="Normal 4 5 5 2 4 7" xfId="28474" xr:uid="{00000000-0005-0000-0000-00003BB90000}"/>
    <cellStyle name="Normal 4 5 5 2 5" xfId="2010" xr:uid="{00000000-0005-0000-0000-00003CB90000}"/>
    <cellStyle name="Normal 4 5 5 2 5 2" xfId="4247" xr:uid="{00000000-0005-0000-0000-00003DB90000}"/>
    <cellStyle name="Normal 4 5 5 2 5 2 2" xfId="13204" xr:uid="{00000000-0005-0000-0000-00003EB90000}"/>
    <cellStyle name="Normal 4 5 5 2 5 2 2 2" xfId="26638" xr:uid="{00000000-0005-0000-0000-00003FB90000}"/>
    <cellStyle name="Normal 4 5 5 2 5 2 2 2 2" xfId="53550" xr:uid="{00000000-0005-0000-0000-000040B90000}"/>
    <cellStyle name="Normal 4 5 5 2 5 2 2 3" xfId="40116" xr:uid="{00000000-0005-0000-0000-000041B90000}"/>
    <cellStyle name="Normal 4 5 5 2 5 2 3" xfId="8726" xr:uid="{00000000-0005-0000-0000-000042B90000}"/>
    <cellStyle name="Normal 4 5 5 2 5 2 3 2" xfId="22160" xr:uid="{00000000-0005-0000-0000-000043B90000}"/>
    <cellStyle name="Normal 4 5 5 2 5 2 3 2 2" xfId="49072" xr:uid="{00000000-0005-0000-0000-000044B90000}"/>
    <cellStyle name="Normal 4 5 5 2 5 2 3 3" xfId="35638" xr:uid="{00000000-0005-0000-0000-000045B90000}"/>
    <cellStyle name="Normal 4 5 5 2 5 2 4" xfId="17681" xr:uid="{00000000-0005-0000-0000-000046B90000}"/>
    <cellStyle name="Normal 4 5 5 2 5 2 4 2" xfId="44593" xr:uid="{00000000-0005-0000-0000-000047B90000}"/>
    <cellStyle name="Normal 4 5 5 2 5 2 5" xfId="31159" xr:uid="{00000000-0005-0000-0000-000048B90000}"/>
    <cellStyle name="Normal 4 5 5 2 5 3" xfId="10967" xr:uid="{00000000-0005-0000-0000-000049B90000}"/>
    <cellStyle name="Normal 4 5 5 2 5 3 2" xfId="24401" xr:uid="{00000000-0005-0000-0000-00004AB90000}"/>
    <cellStyle name="Normal 4 5 5 2 5 3 2 2" xfId="51313" xr:uid="{00000000-0005-0000-0000-00004BB90000}"/>
    <cellStyle name="Normal 4 5 5 2 5 3 3" xfId="37879" xr:uid="{00000000-0005-0000-0000-00004CB90000}"/>
    <cellStyle name="Normal 4 5 5 2 5 4" xfId="6489" xr:uid="{00000000-0005-0000-0000-00004DB90000}"/>
    <cellStyle name="Normal 4 5 5 2 5 4 2" xfId="19923" xr:uid="{00000000-0005-0000-0000-00004EB90000}"/>
    <cellStyle name="Normal 4 5 5 2 5 4 2 2" xfId="46835" xr:uid="{00000000-0005-0000-0000-00004FB90000}"/>
    <cellStyle name="Normal 4 5 5 2 5 4 3" xfId="33401" xr:uid="{00000000-0005-0000-0000-000050B90000}"/>
    <cellStyle name="Normal 4 5 5 2 5 5" xfId="15444" xr:uid="{00000000-0005-0000-0000-000051B90000}"/>
    <cellStyle name="Normal 4 5 5 2 5 5 2" xfId="42356" xr:uid="{00000000-0005-0000-0000-000052B90000}"/>
    <cellStyle name="Normal 4 5 5 2 5 6" xfId="28922" xr:uid="{00000000-0005-0000-0000-000053B90000}"/>
    <cellStyle name="Normal 4 5 5 2 6" xfId="3129" xr:uid="{00000000-0005-0000-0000-000054B90000}"/>
    <cellStyle name="Normal 4 5 5 2 6 2" xfId="12086" xr:uid="{00000000-0005-0000-0000-000055B90000}"/>
    <cellStyle name="Normal 4 5 5 2 6 2 2" xfId="25520" xr:uid="{00000000-0005-0000-0000-000056B90000}"/>
    <cellStyle name="Normal 4 5 5 2 6 2 2 2" xfId="52432" xr:uid="{00000000-0005-0000-0000-000057B90000}"/>
    <cellStyle name="Normal 4 5 5 2 6 2 3" xfId="38998" xr:uid="{00000000-0005-0000-0000-000058B90000}"/>
    <cellStyle name="Normal 4 5 5 2 6 3" xfId="7608" xr:uid="{00000000-0005-0000-0000-000059B90000}"/>
    <cellStyle name="Normal 4 5 5 2 6 3 2" xfId="21042" xr:uid="{00000000-0005-0000-0000-00005AB90000}"/>
    <cellStyle name="Normal 4 5 5 2 6 3 2 2" xfId="47954" xr:uid="{00000000-0005-0000-0000-00005BB90000}"/>
    <cellStyle name="Normal 4 5 5 2 6 3 3" xfId="34520" xr:uid="{00000000-0005-0000-0000-00005CB90000}"/>
    <cellStyle name="Normal 4 5 5 2 6 4" xfId="16563" xr:uid="{00000000-0005-0000-0000-00005DB90000}"/>
    <cellStyle name="Normal 4 5 5 2 6 4 2" xfId="43475" xr:uid="{00000000-0005-0000-0000-00005EB90000}"/>
    <cellStyle name="Normal 4 5 5 2 6 5" xfId="30041" xr:uid="{00000000-0005-0000-0000-00005FB90000}"/>
    <cellStyle name="Normal 4 5 5 2 7" xfId="9849" xr:uid="{00000000-0005-0000-0000-000060B90000}"/>
    <cellStyle name="Normal 4 5 5 2 7 2" xfId="23283" xr:uid="{00000000-0005-0000-0000-000061B90000}"/>
    <cellStyle name="Normal 4 5 5 2 7 2 2" xfId="50195" xr:uid="{00000000-0005-0000-0000-000062B90000}"/>
    <cellStyle name="Normal 4 5 5 2 7 3" xfId="36761" xr:uid="{00000000-0005-0000-0000-000063B90000}"/>
    <cellStyle name="Normal 4 5 5 2 8" xfId="5371" xr:uid="{00000000-0005-0000-0000-000064B90000}"/>
    <cellStyle name="Normal 4 5 5 2 8 2" xfId="18805" xr:uid="{00000000-0005-0000-0000-000065B90000}"/>
    <cellStyle name="Normal 4 5 5 2 8 2 2" xfId="45717" xr:uid="{00000000-0005-0000-0000-000066B90000}"/>
    <cellStyle name="Normal 4 5 5 2 8 3" xfId="32283" xr:uid="{00000000-0005-0000-0000-000067B90000}"/>
    <cellStyle name="Normal 4 5 5 2 9" xfId="14326" xr:uid="{00000000-0005-0000-0000-000068B90000}"/>
    <cellStyle name="Normal 4 5 5 2 9 2" xfId="41238" xr:uid="{00000000-0005-0000-0000-000069B90000}"/>
    <cellStyle name="Normal 4 5 5 3" xfId="774" xr:uid="{00000000-0005-0000-0000-00006AB90000}"/>
    <cellStyle name="Normal 4 5 5 3 10" xfId="27732" xr:uid="{00000000-0005-0000-0000-00006BB90000}"/>
    <cellStyle name="Normal 4 5 5 3 2" xfId="1042" xr:uid="{00000000-0005-0000-0000-00006CB90000}"/>
    <cellStyle name="Normal 4 5 5 3 2 2" xfId="1713" xr:uid="{00000000-0005-0000-0000-00006DB90000}"/>
    <cellStyle name="Normal 4 5 5 3 2 2 2" xfId="2831" xr:uid="{00000000-0005-0000-0000-00006EB90000}"/>
    <cellStyle name="Normal 4 5 5 3 2 2 2 2" xfId="5068" xr:uid="{00000000-0005-0000-0000-00006FB90000}"/>
    <cellStyle name="Normal 4 5 5 3 2 2 2 2 2" xfId="14025" xr:uid="{00000000-0005-0000-0000-000070B90000}"/>
    <cellStyle name="Normal 4 5 5 3 2 2 2 2 2 2" xfId="27459" xr:uid="{00000000-0005-0000-0000-000071B90000}"/>
    <cellStyle name="Normal 4 5 5 3 2 2 2 2 2 2 2" xfId="54371" xr:uid="{00000000-0005-0000-0000-000072B90000}"/>
    <cellStyle name="Normal 4 5 5 3 2 2 2 2 2 3" xfId="40937" xr:uid="{00000000-0005-0000-0000-000073B90000}"/>
    <cellStyle name="Normal 4 5 5 3 2 2 2 2 3" xfId="9547" xr:uid="{00000000-0005-0000-0000-000074B90000}"/>
    <cellStyle name="Normal 4 5 5 3 2 2 2 2 3 2" xfId="22981" xr:uid="{00000000-0005-0000-0000-000075B90000}"/>
    <cellStyle name="Normal 4 5 5 3 2 2 2 2 3 2 2" xfId="49893" xr:uid="{00000000-0005-0000-0000-000076B90000}"/>
    <cellStyle name="Normal 4 5 5 3 2 2 2 2 3 3" xfId="36459" xr:uid="{00000000-0005-0000-0000-000077B90000}"/>
    <cellStyle name="Normal 4 5 5 3 2 2 2 2 4" xfId="18502" xr:uid="{00000000-0005-0000-0000-000078B90000}"/>
    <cellStyle name="Normal 4 5 5 3 2 2 2 2 4 2" xfId="45414" xr:uid="{00000000-0005-0000-0000-000079B90000}"/>
    <cellStyle name="Normal 4 5 5 3 2 2 2 2 5" xfId="31980" xr:uid="{00000000-0005-0000-0000-00007AB90000}"/>
    <cellStyle name="Normal 4 5 5 3 2 2 2 3" xfId="11788" xr:uid="{00000000-0005-0000-0000-00007BB90000}"/>
    <cellStyle name="Normal 4 5 5 3 2 2 2 3 2" xfId="25222" xr:uid="{00000000-0005-0000-0000-00007CB90000}"/>
    <cellStyle name="Normal 4 5 5 3 2 2 2 3 2 2" xfId="52134" xr:uid="{00000000-0005-0000-0000-00007DB90000}"/>
    <cellStyle name="Normal 4 5 5 3 2 2 2 3 3" xfId="38700" xr:uid="{00000000-0005-0000-0000-00007EB90000}"/>
    <cellStyle name="Normal 4 5 5 3 2 2 2 4" xfId="7310" xr:uid="{00000000-0005-0000-0000-00007FB90000}"/>
    <cellStyle name="Normal 4 5 5 3 2 2 2 4 2" xfId="20744" xr:uid="{00000000-0005-0000-0000-000080B90000}"/>
    <cellStyle name="Normal 4 5 5 3 2 2 2 4 2 2" xfId="47656" xr:uid="{00000000-0005-0000-0000-000081B90000}"/>
    <cellStyle name="Normal 4 5 5 3 2 2 2 4 3" xfId="34222" xr:uid="{00000000-0005-0000-0000-000082B90000}"/>
    <cellStyle name="Normal 4 5 5 3 2 2 2 5" xfId="16265" xr:uid="{00000000-0005-0000-0000-000083B90000}"/>
    <cellStyle name="Normal 4 5 5 3 2 2 2 5 2" xfId="43177" xr:uid="{00000000-0005-0000-0000-000084B90000}"/>
    <cellStyle name="Normal 4 5 5 3 2 2 2 6" xfId="29743" xr:uid="{00000000-0005-0000-0000-000085B90000}"/>
    <cellStyle name="Normal 4 5 5 3 2 2 3" xfId="3950" xr:uid="{00000000-0005-0000-0000-000086B90000}"/>
    <cellStyle name="Normal 4 5 5 3 2 2 3 2" xfId="12907" xr:uid="{00000000-0005-0000-0000-000087B90000}"/>
    <cellStyle name="Normal 4 5 5 3 2 2 3 2 2" xfId="26341" xr:uid="{00000000-0005-0000-0000-000088B90000}"/>
    <cellStyle name="Normal 4 5 5 3 2 2 3 2 2 2" xfId="53253" xr:uid="{00000000-0005-0000-0000-000089B90000}"/>
    <cellStyle name="Normal 4 5 5 3 2 2 3 2 3" xfId="39819" xr:uid="{00000000-0005-0000-0000-00008AB90000}"/>
    <cellStyle name="Normal 4 5 5 3 2 2 3 3" xfId="8429" xr:uid="{00000000-0005-0000-0000-00008BB90000}"/>
    <cellStyle name="Normal 4 5 5 3 2 2 3 3 2" xfId="21863" xr:uid="{00000000-0005-0000-0000-00008CB90000}"/>
    <cellStyle name="Normal 4 5 5 3 2 2 3 3 2 2" xfId="48775" xr:uid="{00000000-0005-0000-0000-00008DB90000}"/>
    <cellStyle name="Normal 4 5 5 3 2 2 3 3 3" xfId="35341" xr:uid="{00000000-0005-0000-0000-00008EB90000}"/>
    <cellStyle name="Normal 4 5 5 3 2 2 3 4" xfId="17384" xr:uid="{00000000-0005-0000-0000-00008FB90000}"/>
    <cellStyle name="Normal 4 5 5 3 2 2 3 4 2" xfId="44296" xr:uid="{00000000-0005-0000-0000-000090B90000}"/>
    <cellStyle name="Normal 4 5 5 3 2 2 3 5" xfId="30862" xr:uid="{00000000-0005-0000-0000-000091B90000}"/>
    <cellStyle name="Normal 4 5 5 3 2 2 4" xfId="10670" xr:uid="{00000000-0005-0000-0000-000092B90000}"/>
    <cellStyle name="Normal 4 5 5 3 2 2 4 2" xfId="24104" xr:uid="{00000000-0005-0000-0000-000093B90000}"/>
    <cellStyle name="Normal 4 5 5 3 2 2 4 2 2" xfId="51016" xr:uid="{00000000-0005-0000-0000-000094B90000}"/>
    <cellStyle name="Normal 4 5 5 3 2 2 4 3" xfId="37582" xr:uid="{00000000-0005-0000-0000-000095B90000}"/>
    <cellStyle name="Normal 4 5 5 3 2 2 5" xfId="6192" xr:uid="{00000000-0005-0000-0000-000096B90000}"/>
    <cellStyle name="Normal 4 5 5 3 2 2 5 2" xfId="19626" xr:uid="{00000000-0005-0000-0000-000097B90000}"/>
    <cellStyle name="Normal 4 5 5 3 2 2 5 2 2" xfId="46538" xr:uid="{00000000-0005-0000-0000-000098B90000}"/>
    <cellStyle name="Normal 4 5 5 3 2 2 5 3" xfId="33104" xr:uid="{00000000-0005-0000-0000-000099B90000}"/>
    <cellStyle name="Normal 4 5 5 3 2 2 6" xfId="15147" xr:uid="{00000000-0005-0000-0000-00009AB90000}"/>
    <cellStyle name="Normal 4 5 5 3 2 2 6 2" xfId="42059" xr:uid="{00000000-0005-0000-0000-00009BB90000}"/>
    <cellStyle name="Normal 4 5 5 3 2 2 7" xfId="28625" xr:uid="{00000000-0005-0000-0000-00009CB90000}"/>
    <cellStyle name="Normal 4 5 5 3 2 3" xfId="2161" xr:uid="{00000000-0005-0000-0000-00009DB90000}"/>
    <cellStyle name="Normal 4 5 5 3 2 3 2" xfId="4398" xr:uid="{00000000-0005-0000-0000-00009EB90000}"/>
    <cellStyle name="Normal 4 5 5 3 2 3 2 2" xfId="13355" xr:uid="{00000000-0005-0000-0000-00009FB90000}"/>
    <cellStyle name="Normal 4 5 5 3 2 3 2 2 2" xfId="26789" xr:uid="{00000000-0005-0000-0000-0000A0B90000}"/>
    <cellStyle name="Normal 4 5 5 3 2 3 2 2 2 2" xfId="53701" xr:uid="{00000000-0005-0000-0000-0000A1B90000}"/>
    <cellStyle name="Normal 4 5 5 3 2 3 2 2 3" xfId="40267" xr:uid="{00000000-0005-0000-0000-0000A2B90000}"/>
    <cellStyle name="Normal 4 5 5 3 2 3 2 3" xfId="8877" xr:uid="{00000000-0005-0000-0000-0000A3B90000}"/>
    <cellStyle name="Normal 4 5 5 3 2 3 2 3 2" xfId="22311" xr:uid="{00000000-0005-0000-0000-0000A4B90000}"/>
    <cellStyle name="Normal 4 5 5 3 2 3 2 3 2 2" xfId="49223" xr:uid="{00000000-0005-0000-0000-0000A5B90000}"/>
    <cellStyle name="Normal 4 5 5 3 2 3 2 3 3" xfId="35789" xr:uid="{00000000-0005-0000-0000-0000A6B90000}"/>
    <cellStyle name="Normal 4 5 5 3 2 3 2 4" xfId="17832" xr:uid="{00000000-0005-0000-0000-0000A7B90000}"/>
    <cellStyle name="Normal 4 5 5 3 2 3 2 4 2" xfId="44744" xr:uid="{00000000-0005-0000-0000-0000A8B90000}"/>
    <cellStyle name="Normal 4 5 5 3 2 3 2 5" xfId="31310" xr:uid="{00000000-0005-0000-0000-0000A9B90000}"/>
    <cellStyle name="Normal 4 5 5 3 2 3 3" xfId="11118" xr:uid="{00000000-0005-0000-0000-0000AAB90000}"/>
    <cellStyle name="Normal 4 5 5 3 2 3 3 2" xfId="24552" xr:uid="{00000000-0005-0000-0000-0000ABB90000}"/>
    <cellStyle name="Normal 4 5 5 3 2 3 3 2 2" xfId="51464" xr:uid="{00000000-0005-0000-0000-0000ACB90000}"/>
    <cellStyle name="Normal 4 5 5 3 2 3 3 3" xfId="38030" xr:uid="{00000000-0005-0000-0000-0000ADB90000}"/>
    <cellStyle name="Normal 4 5 5 3 2 3 4" xfId="6640" xr:uid="{00000000-0005-0000-0000-0000AEB90000}"/>
    <cellStyle name="Normal 4 5 5 3 2 3 4 2" xfId="20074" xr:uid="{00000000-0005-0000-0000-0000AFB90000}"/>
    <cellStyle name="Normal 4 5 5 3 2 3 4 2 2" xfId="46986" xr:uid="{00000000-0005-0000-0000-0000B0B90000}"/>
    <cellStyle name="Normal 4 5 5 3 2 3 4 3" xfId="33552" xr:uid="{00000000-0005-0000-0000-0000B1B90000}"/>
    <cellStyle name="Normal 4 5 5 3 2 3 5" xfId="15595" xr:uid="{00000000-0005-0000-0000-0000B2B90000}"/>
    <cellStyle name="Normal 4 5 5 3 2 3 5 2" xfId="42507" xr:uid="{00000000-0005-0000-0000-0000B3B90000}"/>
    <cellStyle name="Normal 4 5 5 3 2 3 6" xfId="29073" xr:uid="{00000000-0005-0000-0000-0000B4B90000}"/>
    <cellStyle name="Normal 4 5 5 3 2 4" xfId="3280" xr:uid="{00000000-0005-0000-0000-0000B5B90000}"/>
    <cellStyle name="Normal 4 5 5 3 2 4 2" xfId="12237" xr:uid="{00000000-0005-0000-0000-0000B6B90000}"/>
    <cellStyle name="Normal 4 5 5 3 2 4 2 2" xfId="25671" xr:uid="{00000000-0005-0000-0000-0000B7B90000}"/>
    <cellStyle name="Normal 4 5 5 3 2 4 2 2 2" xfId="52583" xr:uid="{00000000-0005-0000-0000-0000B8B90000}"/>
    <cellStyle name="Normal 4 5 5 3 2 4 2 3" xfId="39149" xr:uid="{00000000-0005-0000-0000-0000B9B90000}"/>
    <cellStyle name="Normal 4 5 5 3 2 4 3" xfId="7759" xr:uid="{00000000-0005-0000-0000-0000BAB90000}"/>
    <cellStyle name="Normal 4 5 5 3 2 4 3 2" xfId="21193" xr:uid="{00000000-0005-0000-0000-0000BBB90000}"/>
    <cellStyle name="Normal 4 5 5 3 2 4 3 2 2" xfId="48105" xr:uid="{00000000-0005-0000-0000-0000BCB90000}"/>
    <cellStyle name="Normal 4 5 5 3 2 4 3 3" xfId="34671" xr:uid="{00000000-0005-0000-0000-0000BDB90000}"/>
    <cellStyle name="Normal 4 5 5 3 2 4 4" xfId="16714" xr:uid="{00000000-0005-0000-0000-0000BEB90000}"/>
    <cellStyle name="Normal 4 5 5 3 2 4 4 2" xfId="43626" xr:uid="{00000000-0005-0000-0000-0000BFB90000}"/>
    <cellStyle name="Normal 4 5 5 3 2 4 5" xfId="30192" xr:uid="{00000000-0005-0000-0000-0000C0B90000}"/>
    <cellStyle name="Normal 4 5 5 3 2 5" xfId="10000" xr:uid="{00000000-0005-0000-0000-0000C1B90000}"/>
    <cellStyle name="Normal 4 5 5 3 2 5 2" xfId="23434" xr:uid="{00000000-0005-0000-0000-0000C2B90000}"/>
    <cellStyle name="Normal 4 5 5 3 2 5 2 2" xfId="50346" xr:uid="{00000000-0005-0000-0000-0000C3B90000}"/>
    <cellStyle name="Normal 4 5 5 3 2 5 3" xfId="36912" xr:uid="{00000000-0005-0000-0000-0000C4B90000}"/>
    <cellStyle name="Normal 4 5 5 3 2 6" xfId="5522" xr:uid="{00000000-0005-0000-0000-0000C5B90000}"/>
    <cellStyle name="Normal 4 5 5 3 2 6 2" xfId="18956" xr:uid="{00000000-0005-0000-0000-0000C6B90000}"/>
    <cellStyle name="Normal 4 5 5 3 2 6 2 2" xfId="45868" xr:uid="{00000000-0005-0000-0000-0000C7B90000}"/>
    <cellStyle name="Normal 4 5 5 3 2 6 3" xfId="32434" xr:uid="{00000000-0005-0000-0000-0000C8B90000}"/>
    <cellStyle name="Normal 4 5 5 3 2 7" xfId="14477" xr:uid="{00000000-0005-0000-0000-0000C9B90000}"/>
    <cellStyle name="Normal 4 5 5 3 2 7 2" xfId="41389" xr:uid="{00000000-0005-0000-0000-0000CAB90000}"/>
    <cellStyle name="Normal 4 5 5 3 2 8" xfId="27955" xr:uid="{00000000-0005-0000-0000-0000CBB90000}"/>
    <cellStyle name="Normal 4 5 5 3 3" xfId="1267" xr:uid="{00000000-0005-0000-0000-0000CCB90000}"/>
    <cellStyle name="Normal 4 5 5 3 3 2" xfId="2385" xr:uid="{00000000-0005-0000-0000-0000CDB90000}"/>
    <cellStyle name="Normal 4 5 5 3 3 2 2" xfId="4622" xr:uid="{00000000-0005-0000-0000-0000CEB90000}"/>
    <cellStyle name="Normal 4 5 5 3 3 2 2 2" xfId="13579" xr:uid="{00000000-0005-0000-0000-0000CFB90000}"/>
    <cellStyle name="Normal 4 5 5 3 3 2 2 2 2" xfId="27013" xr:uid="{00000000-0005-0000-0000-0000D0B90000}"/>
    <cellStyle name="Normal 4 5 5 3 3 2 2 2 2 2" xfId="53925" xr:uid="{00000000-0005-0000-0000-0000D1B90000}"/>
    <cellStyle name="Normal 4 5 5 3 3 2 2 2 3" xfId="40491" xr:uid="{00000000-0005-0000-0000-0000D2B90000}"/>
    <cellStyle name="Normal 4 5 5 3 3 2 2 3" xfId="9101" xr:uid="{00000000-0005-0000-0000-0000D3B90000}"/>
    <cellStyle name="Normal 4 5 5 3 3 2 2 3 2" xfId="22535" xr:uid="{00000000-0005-0000-0000-0000D4B90000}"/>
    <cellStyle name="Normal 4 5 5 3 3 2 2 3 2 2" xfId="49447" xr:uid="{00000000-0005-0000-0000-0000D5B90000}"/>
    <cellStyle name="Normal 4 5 5 3 3 2 2 3 3" xfId="36013" xr:uid="{00000000-0005-0000-0000-0000D6B90000}"/>
    <cellStyle name="Normal 4 5 5 3 3 2 2 4" xfId="18056" xr:uid="{00000000-0005-0000-0000-0000D7B90000}"/>
    <cellStyle name="Normal 4 5 5 3 3 2 2 4 2" xfId="44968" xr:uid="{00000000-0005-0000-0000-0000D8B90000}"/>
    <cellStyle name="Normal 4 5 5 3 3 2 2 5" xfId="31534" xr:uid="{00000000-0005-0000-0000-0000D9B90000}"/>
    <cellStyle name="Normal 4 5 5 3 3 2 3" xfId="11342" xr:uid="{00000000-0005-0000-0000-0000DAB90000}"/>
    <cellStyle name="Normal 4 5 5 3 3 2 3 2" xfId="24776" xr:uid="{00000000-0005-0000-0000-0000DBB90000}"/>
    <cellStyle name="Normal 4 5 5 3 3 2 3 2 2" xfId="51688" xr:uid="{00000000-0005-0000-0000-0000DCB90000}"/>
    <cellStyle name="Normal 4 5 5 3 3 2 3 3" xfId="38254" xr:uid="{00000000-0005-0000-0000-0000DDB90000}"/>
    <cellStyle name="Normal 4 5 5 3 3 2 4" xfId="6864" xr:uid="{00000000-0005-0000-0000-0000DEB90000}"/>
    <cellStyle name="Normal 4 5 5 3 3 2 4 2" xfId="20298" xr:uid="{00000000-0005-0000-0000-0000DFB90000}"/>
    <cellStyle name="Normal 4 5 5 3 3 2 4 2 2" xfId="47210" xr:uid="{00000000-0005-0000-0000-0000E0B90000}"/>
    <cellStyle name="Normal 4 5 5 3 3 2 4 3" xfId="33776" xr:uid="{00000000-0005-0000-0000-0000E1B90000}"/>
    <cellStyle name="Normal 4 5 5 3 3 2 5" xfId="15819" xr:uid="{00000000-0005-0000-0000-0000E2B90000}"/>
    <cellStyle name="Normal 4 5 5 3 3 2 5 2" xfId="42731" xr:uid="{00000000-0005-0000-0000-0000E3B90000}"/>
    <cellStyle name="Normal 4 5 5 3 3 2 6" xfId="29297" xr:uid="{00000000-0005-0000-0000-0000E4B90000}"/>
    <cellStyle name="Normal 4 5 5 3 3 3" xfId="3504" xr:uid="{00000000-0005-0000-0000-0000E5B90000}"/>
    <cellStyle name="Normal 4 5 5 3 3 3 2" xfId="12461" xr:uid="{00000000-0005-0000-0000-0000E6B90000}"/>
    <cellStyle name="Normal 4 5 5 3 3 3 2 2" xfId="25895" xr:uid="{00000000-0005-0000-0000-0000E7B90000}"/>
    <cellStyle name="Normal 4 5 5 3 3 3 2 2 2" xfId="52807" xr:uid="{00000000-0005-0000-0000-0000E8B90000}"/>
    <cellStyle name="Normal 4 5 5 3 3 3 2 3" xfId="39373" xr:uid="{00000000-0005-0000-0000-0000E9B90000}"/>
    <cellStyle name="Normal 4 5 5 3 3 3 3" xfId="7983" xr:uid="{00000000-0005-0000-0000-0000EAB90000}"/>
    <cellStyle name="Normal 4 5 5 3 3 3 3 2" xfId="21417" xr:uid="{00000000-0005-0000-0000-0000EBB90000}"/>
    <cellStyle name="Normal 4 5 5 3 3 3 3 2 2" xfId="48329" xr:uid="{00000000-0005-0000-0000-0000ECB90000}"/>
    <cellStyle name="Normal 4 5 5 3 3 3 3 3" xfId="34895" xr:uid="{00000000-0005-0000-0000-0000EDB90000}"/>
    <cellStyle name="Normal 4 5 5 3 3 3 4" xfId="16938" xr:uid="{00000000-0005-0000-0000-0000EEB90000}"/>
    <cellStyle name="Normal 4 5 5 3 3 3 4 2" xfId="43850" xr:uid="{00000000-0005-0000-0000-0000EFB90000}"/>
    <cellStyle name="Normal 4 5 5 3 3 3 5" xfId="30416" xr:uid="{00000000-0005-0000-0000-0000F0B90000}"/>
    <cellStyle name="Normal 4 5 5 3 3 4" xfId="10224" xr:uid="{00000000-0005-0000-0000-0000F1B90000}"/>
    <cellStyle name="Normal 4 5 5 3 3 4 2" xfId="23658" xr:uid="{00000000-0005-0000-0000-0000F2B90000}"/>
    <cellStyle name="Normal 4 5 5 3 3 4 2 2" xfId="50570" xr:uid="{00000000-0005-0000-0000-0000F3B90000}"/>
    <cellStyle name="Normal 4 5 5 3 3 4 3" xfId="37136" xr:uid="{00000000-0005-0000-0000-0000F4B90000}"/>
    <cellStyle name="Normal 4 5 5 3 3 5" xfId="5746" xr:uid="{00000000-0005-0000-0000-0000F5B90000}"/>
    <cellStyle name="Normal 4 5 5 3 3 5 2" xfId="19180" xr:uid="{00000000-0005-0000-0000-0000F6B90000}"/>
    <cellStyle name="Normal 4 5 5 3 3 5 2 2" xfId="46092" xr:uid="{00000000-0005-0000-0000-0000F7B90000}"/>
    <cellStyle name="Normal 4 5 5 3 3 5 3" xfId="32658" xr:uid="{00000000-0005-0000-0000-0000F8B90000}"/>
    <cellStyle name="Normal 4 5 5 3 3 6" xfId="14701" xr:uid="{00000000-0005-0000-0000-0000F9B90000}"/>
    <cellStyle name="Normal 4 5 5 3 3 6 2" xfId="41613" xr:uid="{00000000-0005-0000-0000-0000FAB90000}"/>
    <cellStyle name="Normal 4 5 5 3 3 7" xfId="28179" xr:uid="{00000000-0005-0000-0000-0000FBB90000}"/>
    <cellStyle name="Normal 4 5 5 3 4" xfId="1490" xr:uid="{00000000-0005-0000-0000-0000FCB90000}"/>
    <cellStyle name="Normal 4 5 5 3 4 2" xfId="2608" xr:uid="{00000000-0005-0000-0000-0000FDB90000}"/>
    <cellStyle name="Normal 4 5 5 3 4 2 2" xfId="4845" xr:uid="{00000000-0005-0000-0000-0000FEB90000}"/>
    <cellStyle name="Normal 4 5 5 3 4 2 2 2" xfId="13802" xr:uid="{00000000-0005-0000-0000-0000FFB90000}"/>
    <cellStyle name="Normal 4 5 5 3 4 2 2 2 2" xfId="27236" xr:uid="{00000000-0005-0000-0000-000000BA0000}"/>
    <cellStyle name="Normal 4 5 5 3 4 2 2 2 2 2" xfId="54148" xr:uid="{00000000-0005-0000-0000-000001BA0000}"/>
    <cellStyle name="Normal 4 5 5 3 4 2 2 2 3" xfId="40714" xr:uid="{00000000-0005-0000-0000-000002BA0000}"/>
    <cellStyle name="Normal 4 5 5 3 4 2 2 3" xfId="9324" xr:uid="{00000000-0005-0000-0000-000003BA0000}"/>
    <cellStyle name="Normal 4 5 5 3 4 2 2 3 2" xfId="22758" xr:uid="{00000000-0005-0000-0000-000004BA0000}"/>
    <cellStyle name="Normal 4 5 5 3 4 2 2 3 2 2" xfId="49670" xr:uid="{00000000-0005-0000-0000-000005BA0000}"/>
    <cellStyle name="Normal 4 5 5 3 4 2 2 3 3" xfId="36236" xr:uid="{00000000-0005-0000-0000-000006BA0000}"/>
    <cellStyle name="Normal 4 5 5 3 4 2 2 4" xfId="18279" xr:uid="{00000000-0005-0000-0000-000007BA0000}"/>
    <cellStyle name="Normal 4 5 5 3 4 2 2 4 2" xfId="45191" xr:uid="{00000000-0005-0000-0000-000008BA0000}"/>
    <cellStyle name="Normal 4 5 5 3 4 2 2 5" xfId="31757" xr:uid="{00000000-0005-0000-0000-000009BA0000}"/>
    <cellStyle name="Normal 4 5 5 3 4 2 3" xfId="11565" xr:uid="{00000000-0005-0000-0000-00000ABA0000}"/>
    <cellStyle name="Normal 4 5 5 3 4 2 3 2" xfId="24999" xr:uid="{00000000-0005-0000-0000-00000BBA0000}"/>
    <cellStyle name="Normal 4 5 5 3 4 2 3 2 2" xfId="51911" xr:uid="{00000000-0005-0000-0000-00000CBA0000}"/>
    <cellStyle name="Normal 4 5 5 3 4 2 3 3" xfId="38477" xr:uid="{00000000-0005-0000-0000-00000DBA0000}"/>
    <cellStyle name="Normal 4 5 5 3 4 2 4" xfId="7087" xr:uid="{00000000-0005-0000-0000-00000EBA0000}"/>
    <cellStyle name="Normal 4 5 5 3 4 2 4 2" xfId="20521" xr:uid="{00000000-0005-0000-0000-00000FBA0000}"/>
    <cellStyle name="Normal 4 5 5 3 4 2 4 2 2" xfId="47433" xr:uid="{00000000-0005-0000-0000-000010BA0000}"/>
    <cellStyle name="Normal 4 5 5 3 4 2 4 3" xfId="33999" xr:uid="{00000000-0005-0000-0000-000011BA0000}"/>
    <cellStyle name="Normal 4 5 5 3 4 2 5" xfId="16042" xr:uid="{00000000-0005-0000-0000-000012BA0000}"/>
    <cellStyle name="Normal 4 5 5 3 4 2 5 2" xfId="42954" xr:uid="{00000000-0005-0000-0000-000013BA0000}"/>
    <cellStyle name="Normal 4 5 5 3 4 2 6" xfId="29520" xr:uid="{00000000-0005-0000-0000-000014BA0000}"/>
    <cellStyle name="Normal 4 5 5 3 4 3" xfId="3727" xr:uid="{00000000-0005-0000-0000-000015BA0000}"/>
    <cellStyle name="Normal 4 5 5 3 4 3 2" xfId="12684" xr:uid="{00000000-0005-0000-0000-000016BA0000}"/>
    <cellStyle name="Normal 4 5 5 3 4 3 2 2" xfId="26118" xr:uid="{00000000-0005-0000-0000-000017BA0000}"/>
    <cellStyle name="Normal 4 5 5 3 4 3 2 2 2" xfId="53030" xr:uid="{00000000-0005-0000-0000-000018BA0000}"/>
    <cellStyle name="Normal 4 5 5 3 4 3 2 3" xfId="39596" xr:uid="{00000000-0005-0000-0000-000019BA0000}"/>
    <cellStyle name="Normal 4 5 5 3 4 3 3" xfId="8206" xr:uid="{00000000-0005-0000-0000-00001ABA0000}"/>
    <cellStyle name="Normal 4 5 5 3 4 3 3 2" xfId="21640" xr:uid="{00000000-0005-0000-0000-00001BBA0000}"/>
    <cellStyle name="Normal 4 5 5 3 4 3 3 2 2" xfId="48552" xr:uid="{00000000-0005-0000-0000-00001CBA0000}"/>
    <cellStyle name="Normal 4 5 5 3 4 3 3 3" xfId="35118" xr:uid="{00000000-0005-0000-0000-00001DBA0000}"/>
    <cellStyle name="Normal 4 5 5 3 4 3 4" xfId="17161" xr:uid="{00000000-0005-0000-0000-00001EBA0000}"/>
    <cellStyle name="Normal 4 5 5 3 4 3 4 2" xfId="44073" xr:uid="{00000000-0005-0000-0000-00001FBA0000}"/>
    <cellStyle name="Normal 4 5 5 3 4 3 5" xfId="30639" xr:uid="{00000000-0005-0000-0000-000020BA0000}"/>
    <cellStyle name="Normal 4 5 5 3 4 4" xfId="10447" xr:uid="{00000000-0005-0000-0000-000021BA0000}"/>
    <cellStyle name="Normal 4 5 5 3 4 4 2" xfId="23881" xr:uid="{00000000-0005-0000-0000-000022BA0000}"/>
    <cellStyle name="Normal 4 5 5 3 4 4 2 2" xfId="50793" xr:uid="{00000000-0005-0000-0000-000023BA0000}"/>
    <cellStyle name="Normal 4 5 5 3 4 4 3" xfId="37359" xr:uid="{00000000-0005-0000-0000-000024BA0000}"/>
    <cellStyle name="Normal 4 5 5 3 4 5" xfId="5969" xr:uid="{00000000-0005-0000-0000-000025BA0000}"/>
    <cellStyle name="Normal 4 5 5 3 4 5 2" xfId="19403" xr:uid="{00000000-0005-0000-0000-000026BA0000}"/>
    <cellStyle name="Normal 4 5 5 3 4 5 2 2" xfId="46315" xr:uid="{00000000-0005-0000-0000-000027BA0000}"/>
    <cellStyle name="Normal 4 5 5 3 4 5 3" xfId="32881" xr:uid="{00000000-0005-0000-0000-000028BA0000}"/>
    <cellStyle name="Normal 4 5 5 3 4 6" xfId="14924" xr:uid="{00000000-0005-0000-0000-000029BA0000}"/>
    <cellStyle name="Normal 4 5 5 3 4 6 2" xfId="41836" xr:uid="{00000000-0005-0000-0000-00002ABA0000}"/>
    <cellStyle name="Normal 4 5 5 3 4 7" xfId="28402" xr:uid="{00000000-0005-0000-0000-00002BBA0000}"/>
    <cellStyle name="Normal 4 5 5 3 5" xfId="1938" xr:uid="{00000000-0005-0000-0000-00002CBA0000}"/>
    <cellStyle name="Normal 4 5 5 3 5 2" xfId="4175" xr:uid="{00000000-0005-0000-0000-00002DBA0000}"/>
    <cellStyle name="Normal 4 5 5 3 5 2 2" xfId="13132" xr:uid="{00000000-0005-0000-0000-00002EBA0000}"/>
    <cellStyle name="Normal 4 5 5 3 5 2 2 2" xfId="26566" xr:uid="{00000000-0005-0000-0000-00002FBA0000}"/>
    <cellStyle name="Normal 4 5 5 3 5 2 2 2 2" xfId="53478" xr:uid="{00000000-0005-0000-0000-000030BA0000}"/>
    <cellStyle name="Normal 4 5 5 3 5 2 2 3" xfId="40044" xr:uid="{00000000-0005-0000-0000-000031BA0000}"/>
    <cellStyle name="Normal 4 5 5 3 5 2 3" xfId="8654" xr:uid="{00000000-0005-0000-0000-000032BA0000}"/>
    <cellStyle name="Normal 4 5 5 3 5 2 3 2" xfId="22088" xr:uid="{00000000-0005-0000-0000-000033BA0000}"/>
    <cellStyle name="Normal 4 5 5 3 5 2 3 2 2" xfId="49000" xr:uid="{00000000-0005-0000-0000-000034BA0000}"/>
    <cellStyle name="Normal 4 5 5 3 5 2 3 3" xfId="35566" xr:uid="{00000000-0005-0000-0000-000035BA0000}"/>
    <cellStyle name="Normal 4 5 5 3 5 2 4" xfId="17609" xr:uid="{00000000-0005-0000-0000-000036BA0000}"/>
    <cellStyle name="Normal 4 5 5 3 5 2 4 2" xfId="44521" xr:uid="{00000000-0005-0000-0000-000037BA0000}"/>
    <cellStyle name="Normal 4 5 5 3 5 2 5" xfId="31087" xr:uid="{00000000-0005-0000-0000-000038BA0000}"/>
    <cellStyle name="Normal 4 5 5 3 5 3" xfId="10895" xr:uid="{00000000-0005-0000-0000-000039BA0000}"/>
    <cellStyle name="Normal 4 5 5 3 5 3 2" xfId="24329" xr:uid="{00000000-0005-0000-0000-00003ABA0000}"/>
    <cellStyle name="Normal 4 5 5 3 5 3 2 2" xfId="51241" xr:uid="{00000000-0005-0000-0000-00003BBA0000}"/>
    <cellStyle name="Normal 4 5 5 3 5 3 3" xfId="37807" xr:uid="{00000000-0005-0000-0000-00003CBA0000}"/>
    <cellStyle name="Normal 4 5 5 3 5 4" xfId="6417" xr:uid="{00000000-0005-0000-0000-00003DBA0000}"/>
    <cellStyle name="Normal 4 5 5 3 5 4 2" xfId="19851" xr:uid="{00000000-0005-0000-0000-00003EBA0000}"/>
    <cellStyle name="Normal 4 5 5 3 5 4 2 2" xfId="46763" xr:uid="{00000000-0005-0000-0000-00003FBA0000}"/>
    <cellStyle name="Normal 4 5 5 3 5 4 3" xfId="33329" xr:uid="{00000000-0005-0000-0000-000040BA0000}"/>
    <cellStyle name="Normal 4 5 5 3 5 5" xfId="15372" xr:uid="{00000000-0005-0000-0000-000041BA0000}"/>
    <cellStyle name="Normal 4 5 5 3 5 5 2" xfId="42284" xr:uid="{00000000-0005-0000-0000-000042BA0000}"/>
    <cellStyle name="Normal 4 5 5 3 5 6" xfId="28850" xr:uid="{00000000-0005-0000-0000-000043BA0000}"/>
    <cellStyle name="Normal 4 5 5 3 6" xfId="3057" xr:uid="{00000000-0005-0000-0000-000044BA0000}"/>
    <cellStyle name="Normal 4 5 5 3 6 2" xfId="12014" xr:uid="{00000000-0005-0000-0000-000045BA0000}"/>
    <cellStyle name="Normal 4 5 5 3 6 2 2" xfId="25448" xr:uid="{00000000-0005-0000-0000-000046BA0000}"/>
    <cellStyle name="Normal 4 5 5 3 6 2 2 2" xfId="52360" xr:uid="{00000000-0005-0000-0000-000047BA0000}"/>
    <cellStyle name="Normal 4 5 5 3 6 2 3" xfId="38926" xr:uid="{00000000-0005-0000-0000-000048BA0000}"/>
    <cellStyle name="Normal 4 5 5 3 6 3" xfId="7536" xr:uid="{00000000-0005-0000-0000-000049BA0000}"/>
    <cellStyle name="Normal 4 5 5 3 6 3 2" xfId="20970" xr:uid="{00000000-0005-0000-0000-00004ABA0000}"/>
    <cellStyle name="Normal 4 5 5 3 6 3 2 2" xfId="47882" xr:uid="{00000000-0005-0000-0000-00004BBA0000}"/>
    <cellStyle name="Normal 4 5 5 3 6 3 3" xfId="34448" xr:uid="{00000000-0005-0000-0000-00004CBA0000}"/>
    <cellStyle name="Normal 4 5 5 3 6 4" xfId="16491" xr:uid="{00000000-0005-0000-0000-00004DBA0000}"/>
    <cellStyle name="Normal 4 5 5 3 6 4 2" xfId="43403" xr:uid="{00000000-0005-0000-0000-00004EBA0000}"/>
    <cellStyle name="Normal 4 5 5 3 6 5" xfId="29969" xr:uid="{00000000-0005-0000-0000-00004FBA0000}"/>
    <cellStyle name="Normal 4 5 5 3 7" xfId="9777" xr:uid="{00000000-0005-0000-0000-000050BA0000}"/>
    <cellStyle name="Normal 4 5 5 3 7 2" xfId="23211" xr:uid="{00000000-0005-0000-0000-000051BA0000}"/>
    <cellStyle name="Normal 4 5 5 3 7 2 2" xfId="50123" xr:uid="{00000000-0005-0000-0000-000052BA0000}"/>
    <cellStyle name="Normal 4 5 5 3 7 3" xfId="36689" xr:uid="{00000000-0005-0000-0000-000053BA0000}"/>
    <cellStyle name="Normal 4 5 5 3 8" xfId="5299" xr:uid="{00000000-0005-0000-0000-000054BA0000}"/>
    <cellStyle name="Normal 4 5 5 3 8 2" xfId="18733" xr:uid="{00000000-0005-0000-0000-000055BA0000}"/>
    <cellStyle name="Normal 4 5 5 3 8 2 2" xfId="45645" xr:uid="{00000000-0005-0000-0000-000056BA0000}"/>
    <cellStyle name="Normal 4 5 5 3 8 3" xfId="32211" xr:uid="{00000000-0005-0000-0000-000057BA0000}"/>
    <cellStyle name="Normal 4 5 5 3 9" xfId="14254" xr:uid="{00000000-0005-0000-0000-000058BA0000}"/>
    <cellStyle name="Normal 4 5 5 3 9 2" xfId="41166" xr:uid="{00000000-0005-0000-0000-000059BA0000}"/>
    <cellStyle name="Normal 4 5 5 4" xfId="970" xr:uid="{00000000-0005-0000-0000-00005ABA0000}"/>
    <cellStyle name="Normal 4 5 5 4 2" xfId="1641" xr:uid="{00000000-0005-0000-0000-00005BBA0000}"/>
    <cellStyle name="Normal 4 5 5 4 2 2" xfId="2759" xr:uid="{00000000-0005-0000-0000-00005CBA0000}"/>
    <cellStyle name="Normal 4 5 5 4 2 2 2" xfId="4996" xr:uid="{00000000-0005-0000-0000-00005DBA0000}"/>
    <cellStyle name="Normal 4 5 5 4 2 2 2 2" xfId="13953" xr:uid="{00000000-0005-0000-0000-00005EBA0000}"/>
    <cellStyle name="Normal 4 5 5 4 2 2 2 2 2" xfId="27387" xr:uid="{00000000-0005-0000-0000-00005FBA0000}"/>
    <cellStyle name="Normal 4 5 5 4 2 2 2 2 2 2" xfId="54299" xr:uid="{00000000-0005-0000-0000-000060BA0000}"/>
    <cellStyle name="Normal 4 5 5 4 2 2 2 2 3" xfId="40865" xr:uid="{00000000-0005-0000-0000-000061BA0000}"/>
    <cellStyle name="Normal 4 5 5 4 2 2 2 3" xfId="9475" xr:uid="{00000000-0005-0000-0000-000062BA0000}"/>
    <cellStyle name="Normal 4 5 5 4 2 2 2 3 2" xfId="22909" xr:uid="{00000000-0005-0000-0000-000063BA0000}"/>
    <cellStyle name="Normal 4 5 5 4 2 2 2 3 2 2" xfId="49821" xr:uid="{00000000-0005-0000-0000-000064BA0000}"/>
    <cellStyle name="Normal 4 5 5 4 2 2 2 3 3" xfId="36387" xr:uid="{00000000-0005-0000-0000-000065BA0000}"/>
    <cellStyle name="Normal 4 5 5 4 2 2 2 4" xfId="18430" xr:uid="{00000000-0005-0000-0000-000066BA0000}"/>
    <cellStyle name="Normal 4 5 5 4 2 2 2 4 2" xfId="45342" xr:uid="{00000000-0005-0000-0000-000067BA0000}"/>
    <cellStyle name="Normal 4 5 5 4 2 2 2 5" xfId="31908" xr:uid="{00000000-0005-0000-0000-000068BA0000}"/>
    <cellStyle name="Normal 4 5 5 4 2 2 3" xfId="11716" xr:uid="{00000000-0005-0000-0000-000069BA0000}"/>
    <cellStyle name="Normal 4 5 5 4 2 2 3 2" xfId="25150" xr:uid="{00000000-0005-0000-0000-00006ABA0000}"/>
    <cellStyle name="Normal 4 5 5 4 2 2 3 2 2" xfId="52062" xr:uid="{00000000-0005-0000-0000-00006BBA0000}"/>
    <cellStyle name="Normal 4 5 5 4 2 2 3 3" xfId="38628" xr:uid="{00000000-0005-0000-0000-00006CBA0000}"/>
    <cellStyle name="Normal 4 5 5 4 2 2 4" xfId="7238" xr:uid="{00000000-0005-0000-0000-00006DBA0000}"/>
    <cellStyle name="Normal 4 5 5 4 2 2 4 2" xfId="20672" xr:uid="{00000000-0005-0000-0000-00006EBA0000}"/>
    <cellStyle name="Normal 4 5 5 4 2 2 4 2 2" xfId="47584" xr:uid="{00000000-0005-0000-0000-00006FBA0000}"/>
    <cellStyle name="Normal 4 5 5 4 2 2 4 3" xfId="34150" xr:uid="{00000000-0005-0000-0000-000070BA0000}"/>
    <cellStyle name="Normal 4 5 5 4 2 2 5" xfId="16193" xr:uid="{00000000-0005-0000-0000-000071BA0000}"/>
    <cellStyle name="Normal 4 5 5 4 2 2 5 2" xfId="43105" xr:uid="{00000000-0005-0000-0000-000072BA0000}"/>
    <cellStyle name="Normal 4 5 5 4 2 2 6" xfId="29671" xr:uid="{00000000-0005-0000-0000-000073BA0000}"/>
    <cellStyle name="Normal 4 5 5 4 2 3" xfId="3878" xr:uid="{00000000-0005-0000-0000-000074BA0000}"/>
    <cellStyle name="Normal 4 5 5 4 2 3 2" xfId="12835" xr:uid="{00000000-0005-0000-0000-000075BA0000}"/>
    <cellStyle name="Normal 4 5 5 4 2 3 2 2" xfId="26269" xr:uid="{00000000-0005-0000-0000-000076BA0000}"/>
    <cellStyle name="Normal 4 5 5 4 2 3 2 2 2" xfId="53181" xr:uid="{00000000-0005-0000-0000-000077BA0000}"/>
    <cellStyle name="Normal 4 5 5 4 2 3 2 3" xfId="39747" xr:uid="{00000000-0005-0000-0000-000078BA0000}"/>
    <cellStyle name="Normal 4 5 5 4 2 3 3" xfId="8357" xr:uid="{00000000-0005-0000-0000-000079BA0000}"/>
    <cellStyle name="Normal 4 5 5 4 2 3 3 2" xfId="21791" xr:uid="{00000000-0005-0000-0000-00007ABA0000}"/>
    <cellStyle name="Normal 4 5 5 4 2 3 3 2 2" xfId="48703" xr:uid="{00000000-0005-0000-0000-00007BBA0000}"/>
    <cellStyle name="Normal 4 5 5 4 2 3 3 3" xfId="35269" xr:uid="{00000000-0005-0000-0000-00007CBA0000}"/>
    <cellStyle name="Normal 4 5 5 4 2 3 4" xfId="17312" xr:uid="{00000000-0005-0000-0000-00007DBA0000}"/>
    <cellStyle name="Normal 4 5 5 4 2 3 4 2" xfId="44224" xr:uid="{00000000-0005-0000-0000-00007EBA0000}"/>
    <cellStyle name="Normal 4 5 5 4 2 3 5" xfId="30790" xr:uid="{00000000-0005-0000-0000-00007FBA0000}"/>
    <cellStyle name="Normal 4 5 5 4 2 4" xfId="10598" xr:uid="{00000000-0005-0000-0000-000080BA0000}"/>
    <cellStyle name="Normal 4 5 5 4 2 4 2" xfId="24032" xr:uid="{00000000-0005-0000-0000-000081BA0000}"/>
    <cellStyle name="Normal 4 5 5 4 2 4 2 2" xfId="50944" xr:uid="{00000000-0005-0000-0000-000082BA0000}"/>
    <cellStyle name="Normal 4 5 5 4 2 4 3" xfId="37510" xr:uid="{00000000-0005-0000-0000-000083BA0000}"/>
    <cellStyle name="Normal 4 5 5 4 2 5" xfId="6120" xr:uid="{00000000-0005-0000-0000-000084BA0000}"/>
    <cellStyle name="Normal 4 5 5 4 2 5 2" xfId="19554" xr:uid="{00000000-0005-0000-0000-000085BA0000}"/>
    <cellStyle name="Normal 4 5 5 4 2 5 2 2" xfId="46466" xr:uid="{00000000-0005-0000-0000-000086BA0000}"/>
    <cellStyle name="Normal 4 5 5 4 2 5 3" xfId="33032" xr:uid="{00000000-0005-0000-0000-000087BA0000}"/>
    <cellStyle name="Normal 4 5 5 4 2 6" xfId="15075" xr:uid="{00000000-0005-0000-0000-000088BA0000}"/>
    <cellStyle name="Normal 4 5 5 4 2 6 2" xfId="41987" xr:uid="{00000000-0005-0000-0000-000089BA0000}"/>
    <cellStyle name="Normal 4 5 5 4 2 7" xfId="28553" xr:uid="{00000000-0005-0000-0000-00008ABA0000}"/>
    <cellStyle name="Normal 4 5 5 4 3" xfId="2089" xr:uid="{00000000-0005-0000-0000-00008BBA0000}"/>
    <cellStyle name="Normal 4 5 5 4 3 2" xfId="4326" xr:uid="{00000000-0005-0000-0000-00008CBA0000}"/>
    <cellStyle name="Normal 4 5 5 4 3 2 2" xfId="13283" xr:uid="{00000000-0005-0000-0000-00008DBA0000}"/>
    <cellStyle name="Normal 4 5 5 4 3 2 2 2" xfId="26717" xr:uid="{00000000-0005-0000-0000-00008EBA0000}"/>
    <cellStyle name="Normal 4 5 5 4 3 2 2 2 2" xfId="53629" xr:uid="{00000000-0005-0000-0000-00008FBA0000}"/>
    <cellStyle name="Normal 4 5 5 4 3 2 2 3" xfId="40195" xr:uid="{00000000-0005-0000-0000-000090BA0000}"/>
    <cellStyle name="Normal 4 5 5 4 3 2 3" xfId="8805" xr:uid="{00000000-0005-0000-0000-000091BA0000}"/>
    <cellStyle name="Normal 4 5 5 4 3 2 3 2" xfId="22239" xr:uid="{00000000-0005-0000-0000-000092BA0000}"/>
    <cellStyle name="Normal 4 5 5 4 3 2 3 2 2" xfId="49151" xr:uid="{00000000-0005-0000-0000-000093BA0000}"/>
    <cellStyle name="Normal 4 5 5 4 3 2 3 3" xfId="35717" xr:uid="{00000000-0005-0000-0000-000094BA0000}"/>
    <cellStyle name="Normal 4 5 5 4 3 2 4" xfId="17760" xr:uid="{00000000-0005-0000-0000-000095BA0000}"/>
    <cellStyle name="Normal 4 5 5 4 3 2 4 2" xfId="44672" xr:uid="{00000000-0005-0000-0000-000096BA0000}"/>
    <cellStyle name="Normal 4 5 5 4 3 2 5" xfId="31238" xr:uid="{00000000-0005-0000-0000-000097BA0000}"/>
    <cellStyle name="Normal 4 5 5 4 3 3" xfId="11046" xr:uid="{00000000-0005-0000-0000-000098BA0000}"/>
    <cellStyle name="Normal 4 5 5 4 3 3 2" xfId="24480" xr:uid="{00000000-0005-0000-0000-000099BA0000}"/>
    <cellStyle name="Normal 4 5 5 4 3 3 2 2" xfId="51392" xr:uid="{00000000-0005-0000-0000-00009ABA0000}"/>
    <cellStyle name="Normal 4 5 5 4 3 3 3" xfId="37958" xr:uid="{00000000-0005-0000-0000-00009BBA0000}"/>
    <cellStyle name="Normal 4 5 5 4 3 4" xfId="6568" xr:uid="{00000000-0005-0000-0000-00009CBA0000}"/>
    <cellStyle name="Normal 4 5 5 4 3 4 2" xfId="20002" xr:uid="{00000000-0005-0000-0000-00009DBA0000}"/>
    <cellStyle name="Normal 4 5 5 4 3 4 2 2" xfId="46914" xr:uid="{00000000-0005-0000-0000-00009EBA0000}"/>
    <cellStyle name="Normal 4 5 5 4 3 4 3" xfId="33480" xr:uid="{00000000-0005-0000-0000-00009FBA0000}"/>
    <cellStyle name="Normal 4 5 5 4 3 5" xfId="15523" xr:uid="{00000000-0005-0000-0000-0000A0BA0000}"/>
    <cellStyle name="Normal 4 5 5 4 3 5 2" xfId="42435" xr:uid="{00000000-0005-0000-0000-0000A1BA0000}"/>
    <cellStyle name="Normal 4 5 5 4 3 6" xfId="29001" xr:uid="{00000000-0005-0000-0000-0000A2BA0000}"/>
    <cellStyle name="Normal 4 5 5 4 4" xfId="3208" xr:uid="{00000000-0005-0000-0000-0000A3BA0000}"/>
    <cellStyle name="Normal 4 5 5 4 4 2" xfId="12165" xr:uid="{00000000-0005-0000-0000-0000A4BA0000}"/>
    <cellStyle name="Normal 4 5 5 4 4 2 2" xfId="25599" xr:uid="{00000000-0005-0000-0000-0000A5BA0000}"/>
    <cellStyle name="Normal 4 5 5 4 4 2 2 2" xfId="52511" xr:uid="{00000000-0005-0000-0000-0000A6BA0000}"/>
    <cellStyle name="Normal 4 5 5 4 4 2 3" xfId="39077" xr:uid="{00000000-0005-0000-0000-0000A7BA0000}"/>
    <cellStyle name="Normal 4 5 5 4 4 3" xfId="7687" xr:uid="{00000000-0005-0000-0000-0000A8BA0000}"/>
    <cellStyle name="Normal 4 5 5 4 4 3 2" xfId="21121" xr:uid="{00000000-0005-0000-0000-0000A9BA0000}"/>
    <cellStyle name="Normal 4 5 5 4 4 3 2 2" xfId="48033" xr:uid="{00000000-0005-0000-0000-0000AABA0000}"/>
    <cellStyle name="Normal 4 5 5 4 4 3 3" xfId="34599" xr:uid="{00000000-0005-0000-0000-0000ABBA0000}"/>
    <cellStyle name="Normal 4 5 5 4 4 4" xfId="16642" xr:uid="{00000000-0005-0000-0000-0000ACBA0000}"/>
    <cellStyle name="Normal 4 5 5 4 4 4 2" xfId="43554" xr:uid="{00000000-0005-0000-0000-0000ADBA0000}"/>
    <cellStyle name="Normal 4 5 5 4 4 5" xfId="30120" xr:uid="{00000000-0005-0000-0000-0000AEBA0000}"/>
    <cellStyle name="Normal 4 5 5 4 5" xfId="9928" xr:uid="{00000000-0005-0000-0000-0000AFBA0000}"/>
    <cellStyle name="Normal 4 5 5 4 5 2" xfId="23362" xr:uid="{00000000-0005-0000-0000-0000B0BA0000}"/>
    <cellStyle name="Normal 4 5 5 4 5 2 2" xfId="50274" xr:uid="{00000000-0005-0000-0000-0000B1BA0000}"/>
    <cellStyle name="Normal 4 5 5 4 5 3" xfId="36840" xr:uid="{00000000-0005-0000-0000-0000B2BA0000}"/>
    <cellStyle name="Normal 4 5 5 4 6" xfId="5450" xr:uid="{00000000-0005-0000-0000-0000B3BA0000}"/>
    <cellStyle name="Normal 4 5 5 4 6 2" xfId="18884" xr:uid="{00000000-0005-0000-0000-0000B4BA0000}"/>
    <cellStyle name="Normal 4 5 5 4 6 2 2" xfId="45796" xr:uid="{00000000-0005-0000-0000-0000B5BA0000}"/>
    <cellStyle name="Normal 4 5 5 4 6 3" xfId="32362" xr:uid="{00000000-0005-0000-0000-0000B6BA0000}"/>
    <cellStyle name="Normal 4 5 5 4 7" xfId="14405" xr:uid="{00000000-0005-0000-0000-0000B7BA0000}"/>
    <cellStyle name="Normal 4 5 5 4 7 2" xfId="41317" xr:uid="{00000000-0005-0000-0000-0000B8BA0000}"/>
    <cellStyle name="Normal 4 5 5 4 8" xfId="27883" xr:uid="{00000000-0005-0000-0000-0000B9BA0000}"/>
    <cellStyle name="Normal 4 5 5 5" xfId="1195" xr:uid="{00000000-0005-0000-0000-0000BABA0000}"/>
    <cellStyle name="Normal 4 5 5 5 2" xfId="2313" xr:uid="{00000000-0005-0000-0000-0000BBBA0000}"/>
    <cellStyle name="Normal 4 5 5 5 2 2" xfId="4550" xr:uid="{00000000-0005-0000-0000-0000BCBA0000}"/>
    <cellStyle name="Normal 4 5 5 5 2 2 2" xfId="13507" xr:uid="{00000000-0005-0000-0000-0000BDBA0000}"/>
    <cellStyle name="Normal 4 5 5 5 2 2 2 2" xfId="26941" xr:uid="{00000000-0005-0000-0000-0000BEBA0000}"/>
    <cellStyle name="Normal 4 5 5 5 2 2 2 2 2" xfId="53853" xr:uid="{00000000-0005-0000-0000-0000BFBA0000}"/>
    <cellStyle name="Normal 4 5 5 5 2 2 2 3" xfId="40419" xr:uid="{00000000-0005-0000-0000-0000C0BA0000}"/>
    <cellStyle name="Normal 4 5 5 5 2 2 3" xfId="9029" xr:uid="{00000000-0005-0000-0000-0000C1BA0000}"/>
    <cellStyle name="Normal 4 5 5 5 2 2 3 2" xfId="22463" xr:uid="{00000000-0005-0000-0000-0000C2BA0000}"/>
    <cellStyle name="Normal 4 5 5 5 2 2 3 2 2" xfId="49375" xr:uid="{00000000-0005-0000-0000-0000C3BA0000}"/>
    <cellStyle name="Normal 4 5 5 5 2 2 3 3" xfId="35941" xr:uid="{00000000-0005-0000-0000-0000C4BA0000}"/>
    <cellStyle name="Normal 4 5 5 5 2 2 4" xfId="17984" xr:uid="{00000000-0005-0000-0000-0000C5BA0000}"/>
    <cellStyle name="Normal 4 5 5 5 2 2 4 2" xfId="44896" xr:uid="{00000000-0005-0000-0000-0000C6BA0000}"/>
    <cellStyle name="Normal 4 5 5 5 2 2 5" xfId="31462" xr:uid="{00000000-0005-0000-0000-0000C7BA0000}"/>
    <cellStyle name="Normal 4 5 5 5 2 3" xfId="11270" xr:uid="{00000000-0005-0000-0000-0000C8BA0000}"/>
    <cellStyle name="Normal 4 5 5 5 2 3 2" xfId="24704" xr:uid="{00000000-0005-0000-0000-0000C9BA0000}"/>
    <cellStyle name="Normal 4 5 5 5 2 3 2 2" xfId="51616" xr:uid="{00000000-0005-0000-0000-0000CABA0000}"/>
    <cellStyle name="Normal 4 5 5 5 2 3 3" xfId="38182" xr:uid="{00000000-0005-0000-0000-0000CBBA0000}"/>
    <cellStyle name="Normal 4 5 5 5 2 4" xfId="6792" xr:uid="{00000000-0005-0000-0000-0000CCBA0000}"/>
    <cellStyle name="Normal 4 5 5 5 2 4 2" xfId="20226" xr:uid="{00000000-0005-0000-0000-0000CDBA0000}"/>
    <cellStyle name="Normal 4 5 5 5 2 4 2 2" xfId="47138" xr:uid="{00000000-0005-0000-0000-0000CEBA0000}"/>
    <cellStyle name="Normal 4 5 5 5 2 4 3" xfId="33704" xr:uid="{00000000-0005-0000-0000-0000CFBA0000}"/>
    <cellStyle name="Normal 4 5 5 5 2 5" xfId="15747" xr:uid="{00000000-0005-0000-0000-0000D0BA0000}"/>
    <cellStyle name="Normal 4 5 5 5 2 5 2" xfId="42659" xr:uid="{00000000-0005-0000-0000-0000D1BA0000}"/>
    <cellStyle name="Normal 4 5 5 5 2 6" xfId="29225" xr:uid="{00000000-0005-0000-0000-0000D2BA0000}"/>
    <cellStyle name="Normal 4 5 5 5 3" xfId="3432" xr:uid="{00000000-0005-0000-0000-0000D3BA0000}"/>
    <cellStyle name="Normal 4 5 5 5 3 2" xfId="12389" xr:uid="{00000000-0005-0000-0000-0000D4BA0000}"/>
    <cellStyle name="Normal 4 5 5 5 3 2 2" xfId="25823" xr:uid="{00000000-0005-0000-0000-0000D5BA0000}"/>
    <cellStyle name="Normal 4 5 5 5 3 2 2 2" xfId="52735" xr:uid="{00000000-0005-0000-0000-0000D6BA0000}"/>
    <cellStyle name="Normal 4 5 5 5 3 2 3" xfId="39301" xr:uid="{00000000-0005-0000-0000-0000D7BA0000}"/>
    <cellStyle name="Normal 4 5 5 5 3 3" xfId="7911" xr:uid="{00000000-0005-0000-0000-0000D8BA0000}"/>
    <cellStyle name="Normal 4 5 5 5 3 3 2" xfId="21345" xr:uid="{00000000-0005-0000-0000-0000D9BA0000}"/>
    <cellStyle name="Normal 4 5 5 5 3 3 2 2" xfId="48257" xr:uid="{00000000-0005-0000-0000-0000DABA0000}"/>
    <cellStyle name="Normal 4 5 5 5 3 3 3" xfId="34823" xr:uid="{00000000-0005-0000-0000-0000DBBA0000}"/>
    <cellStyle name="Normal 4 5 5 5 3 4" xfId="16866" xr:uid="{00000000-0005-0000-0000-0000DCBA0000}"/>
    <cellStyle name="Normal 4 5 5 5 3 4 2" xfId="43778" xr:uid="{00000000-0005-0000-0000-0000DDBA0000}"/>
    <cellStyle name="Normal 4 5 5 5 3 5" xfId="30344" xr:uid="{00000000-0005-0000-0000-0000DEBA0000}"/>
    <cellStyle name="Normal 4 5 5 5 4" xfId="10152" xr:uid="{00000000-0005-0000-0000-0000DFBA0000}"/>
    <cellStyle name="Normal 4 5 5 5 4 2" xfId="23586" xr:uid="{00000000-0005-0000-0000-0000E0BA0000}"/>
    <cellStyle name="Normal 4 5 5 5 4 2 2" xfId="50498" xr:uid="{00000000-0005-0000-0000-0000E1BA0000}"/>
    <cellStyle name="Normal 4 5 5 5 4 3" xfId="37064" xr:uid="{00000000-0005-0000-0000-0000E2BA0000}"/>
    <cellStyle name="Normal 4 5 5 5 5" xfId="5674" xr:uid="{00000000-0005-0000-0000-0000E3BA0000}"/>
    <cellStyle name="Normal 4 5 5 5 5 2" xfId="19108" xr:uid="{00000000-0005-0000-0000-0000E4BA0000}"/>
    <cellStyle name="Normal 4 5 5 5 5 2 2" xfId="46020" xr:uid="{00000000-0005-0000-0000-0000E5BA0000}"/>
    <cellStyle name="Normal 4 5 5 5 5 3" xfId="32586" xr:uid="{00000000-0005-0000-0000-0000E6BA0000}"/>
    <cellStyle name="Normal 4 5 5 5 6" xfId="14629" xr:uid="{00000000-0005-0000-0000-0000E7BA0000}"/>
    <cellStyle name="Normal 4 5 5 5 6 2" xfId="41541" xr:uid="{00000000-0005-0000-0000-0000E8BA0000}"/>
    <cellStyle name="Normal 4 5 5 5 7" xfId="28107" xr:uid="{00000000-0005-0000-0000-0000E9BA0000}"/>
    <cellStyle name="Normal 4 5 5 6" xfId="1418" xr:uid="{00000000-0005-0000-0000-0000EABA0000}"/>
    <cellStyle name="Normal 4 5 5 6 2" xfId="2536" xr:uid="{00000000-0005-0000-0000-0000EBBA0000}"/>
    <cellStyle name="Normal 4 5 5 6 2 2" xfId="4773" xr:uid="{00000000-0005-0000-0000-0000ECBA0000}"/>
    <cellStyle name="Normal 4 5 5 6 2 2 2" xfId="13730" xr:uid="{00000000-0005-0000-0000-0000EDBA0000}"/>
    <cellStyle name="Normal 4 5 5 6 2 2 2 2" xfId="27164" xr:uid="{00000000-0005-0000-0000-0000EEBA0000}"/>
    <cellStyle name="Normal 4 5 5 6 2 2 2 2 2" xfId="54076" xr:uid="{00000000-0005-0000-0000-0000EFBA0000}"/>
    <cellStyle name="Normal 4 5 5 6 2 2 2 3" xfId="40642" xr:uid="{00000000-0005-0000-0000-0000F0BA0000}"/>
    <cellStyle name="Normal 4 5 5 6 2 2 3" xfId="9252" xr:uid="{00000000-0005-0000-0000-0000F1BA0000}"/>
    <cellStyle name="Normal 4 5 5 6 2 2 3 2" xfId="22686" xr:uid="{00000000-0005-0000-0000-0000F2BA0000}"/>
    <cellStyle name="Normal 4 5 5 6 2 2 3 2 2" xfId="49598" xr:uid="{00000000-0005-0000-0000-0000F3BA0000}"/>
    <cellStyle name="Normal 4 5 5 6 2 2 3 3" xfId="36164" xr:uid="{00000000-0005-0000-0000-0000F4BA0000}"/>
    <cellStyle name="Normal 4 5 5 6 2 2 4" xfId="18207" xr:uid="{00000000-0005-0000-0000-0000F5BA0000}"/>
    <cellStyle name="Normal 4 5 5 6 2 2 4 2" xfId="45119" xr:uid="{00000000-0005-0000-0000-0000F6BA0000}"/>
    <cellStyle name="Normal 4 5 5 6 2 2 5" xfId="31685" xr:uid="{00000000-0005-0000-0000-0000F7BA0000}"/>
    <cellStyle name="Normal 4 5 5 6 2 3" xfId="11493" xr:uid="{00000000-0005-0000-0000-0000F8BA0000}"/>
    <cellStyle name="Normal 4 5 5 6 2 3 2" xfId="24927" xr:uid="{00000000-0005-0000-0000-0000F9BA0000}"/>
    <cellStyle name="Normal 4 5 5 6 2 3 2 2" xfId="51839" xr:uid="{00000000-0005-0000-0000-0000FABA0000}"/>
    <cellStyle name="Normal 4 5 5 6 2 3 3" xfId="38405" xr:uid="{00000000-0005-0000-0000-0000FBBA0000}"/>
    <cellStyle name="Normal 4 5 5 6 2 4" xfId="7015" xr:uid="{00000000-0005-0000-0000-0000FCBA0000}"/>
    <cellStyle name="Normal 4 5 5 6 2 4 2" xfId="20449" xr:uid="{00000000-0005-0000-0000-0000FDBA0000}"/>
    <cellStyle name="Normal 4 5 5 6 2 4 2 2" xfId="47361" xr:uid="{00000000-0005-0000-0000-0000FEBA0000}"/>
    <cellStyle name="Normal 4 5 5 6 2 4 3" xfId="33927" xr:uid="{00000000-0005-0000-0000-0000FFBA0000}"/>
    <cellStyle name="Normal 4 5 5 6 2 5" xfId="15970" xr:uid="{00000000-0005-0000-0000-000000BB0000}"/>
    <cellStyle name="Normal 4 5 5 6 2 5 2" xfId="42882" xr:uid="{00000000-0005-0000-0000-000001BB0000}"/>
    <cellStyle name="Normal 4 5 5 6 2 6" xfId="29448" xr:uid="{00000000-0005-0000-0000-000002BB0000}"/>
    <cellStyle name="Normal 4 5 5 6 3" xfId="3655" xr:uid="{00000000-0005-0000-0000-000003BB0000}"/>
    <cellStyle name="Normal 4 5 5 6 3 2" xfId="12612" xr:uid="{00000000-0005-0000-0000-000004BB0000}"/>
    <cellStyle name="Normal 4 5 5 6 3 2 2" xfId="26046" xr:uid="{00000000-0005-0000-0000-000005BB0000}"/>
    <cellStyle name="Normal 4 5 5 6 3 2 2 2" xfId="52958" xr:uid="{00000000-0005-0000-0000-000006BB0000}"/>
    <cellStyle name="Normal 4 5 5 6 3 2 3" xfId="39524" xr:uid="{00000000-0005-0000-0000-000007BB0000}"/>
    <cellStyle name="Normal 4 5 5 6 3 3" xfId="8134" xr:uid="{00000000-0005-0000-0000-000008BB0000}"/>
    <cellStyle name="Normal 4 5 5 6 3 3 2" xfId="21568" xr:uid="{00000000-0005-0000-0000-000009BB0000}"/>
    <cellStyle name="Normal 4 5 5 6 3 3 2 2" xfId="48480" xr:uid="{00000000-0005-0000-0000-00000ABB0000}"/>
    <cellStyle name="Normal 4 5 5 6 3 3 3" xfId="35046" xr:uid="{00000000-0005-0000-0000-00000BBB0000}"/>
    <cellStyle name="Normal 4 5 5 6 3 4" xfId="17089" xr:uid="{00000000-0005-0000-0000-00000CBB0000}"/>
    <cellStyle name="Normal 4 5 5 6 3 4 2" xfId="44001" xr:uid="{00000000-0005-0000-0000-00000DBB0000}"/>
    <cellStyle name="Normal 4 5 5 6 3 5" xfId="30567" xr:uid="{00000000-0005-0000-0000-00000EBB0000}"/>
    <cellStyle name="Normal 4 5 5 6 4" xfId="10375" xr:uid="{00000000-0005-0000-0000-00000FBB0000}"/>
    <cellStyle name="Normal 4 5 5 6 4 2" xfId="23809" xr:uid="{00000000-0005-0000-0000-000010BB0000}"/>
    <cellStyle name="Normal 4 5 5 6 4 2 2" xfId="50721" xr:uid="{00000000-0005-0000-0000-000011BB0000}"/>
    <cellStyle name="Normal 4 5 5 6 4 3" xfId="37287" xr:uid="{00000000-0005-0000-0000-000012BB0000}"/>
    <cellStyle name="Normal 4 5 5 6 5" xfId="5897" xr:uid="{00000000-0005-0000-0000-000013BB0000}"/>
    <cellStyle name="Normal 4 5 5 6 5 2" xfId="19331" xr:uid="{00000000-0005-0000-0000-000014BB0000}"/>
    <cellStyle name="Normal 4 5 5 6 5 2 2" xfId="46243" xr:uid="{00000000-0005-0000-0000-000015BB0000}"/>
    <cellStyle name="Normal 4 5 5 6 5 3" xfId="32809" xr:uid="{00000000-0005-0000-0000-000016BB0000}"/>
    <cellStyle name="Normal 4 5 5 6 6" xfId="14852" xr:uid="{00000000-0005-0000-0000-000017BB0000}"/>
    <cellStyle name="Normal 4 5 5 6 6 2" xfId="41764" xr:uid="{00000000-0005-0000-0000-000018BB0000}"/>
    <cellStyle name="Normal 4 5 5 6 7" xfId="28330" xr:uid="{00000000-0005-0000-0000-000019BB0000}"/>
    <cellStyle name="Normal 4 5 5 7" xfId="1866" xr:uid="{00000000-0005-0000-0000-00001ABB0000}"/>
    <cellStyle name="Normal 4 5 5 7 2" xfId="4103" xr:uid="{00000000-0005-0000-0000-00001BBB0000}"/>
    <cellStyle name="Normal 4 5 5 7 2 2" xfId="13060" xr:uid="{00000000-0005-0000-0000-00001CBB0000}"/>
    <cellStyle name="Normal 4 5 5 7 2 2 2" xfId="26494" xr:uid="{00000000-0005-0000-0000-00001DBB0000}"/>
    <cellStyle name="Normal 4 5 5 7 2 2 2 2" xfId="53406" xr:uid="{00000000-0005-0000-0000-00001EBB0000}"/>
    <cellStyle name="Normal 4 5 5 7 2 2 3" xfId="39972" xr:uid="{00000000-0005-0000-0000-00001FBB0000}"/>
    <cellStyle name="Normal 4 5 5 7 2 3" xfId="8582" xr:uid="{00000000-0005-0000-0000-000020BB0000}"/>
    <cellStyle name="Normal 4 5 5 7 2 3 2" xfId="22016" xr:uid="{00000000-0005-0000-0000-000021BB0000}"/>
    <cellStyle name="Normal 4 5 5 7 2 3 2 2" xfId="48928" xr:uid="{00000000-0005-0000-0000-000022BB0000}"/>
    <cellStyle name="Normal 4 5 5 7 2 3 3" xfId="35494" xr:uid="{00000000-0005-0000-0000-000023BB0000}"/>
    <cellStyle name="Normal 4 5 5 7 2 4" xfId="17537" xr:uid="{00000000-0005-0000-0000-000024BB0000}"/>
    <cellStyle name="Normal 4 5 5 7 2 4 2" xfId="44449" xr:uid="{00000000-0005-0000-0000-000025BB0000}"/>
    <cellStyle name="Normal 4 5 5 7 2 5" xfId="31015" xr:uid="{00000000-0005-0000-0000-000026BB0000}"/>
    <cellStyle name="Normal 4 5 5 7 3" xfId="10823" xr:uid="{00000000-0005-0000-0000-000027BB0000}"/>
    <cellStyle name="Normal 4 5 5 7 3 2" xfId="24257" xr:uid="{00000000-0005-0000-0000-000028BB0000}"/>
    <cellStyle name="Normal 4 5 5 7 3 2 2" xfId="51169" xr:uid="{00000000-0005-0000-0000-000029BB0000}"/>
    <cellStyle name="Normal 4 5 5 7 3 3" xfId="37735" xr:uid="{00000000-0005-0000-0000-00002ABB0000}"/>
    <cellStyle name="Normal 4 5 5 7 4" xfId="6345" xr:uid="{00000000-0005-0000-0000-00002BBB0000}"/>
    <cellStyle name="Normal 4 5 5 7 4 2" xfId="19779" xr:uid="{00000000-0005-0000-0000-00002CBB0000}"/>
    <cellStyle name="Normal 4 5 5 7 4 2 2" xfId="46691" xr:uid="{00000000-0005-0000-0000-00002DBB0000}"/>
    <cellStyle name="Normal 4 5 5 7 4 3" xfId="33257" xr:uid="{00000000-0005-0000-0000-00002EBB0000}"/>
    <cellStyle name="Normal 4 5 5 7 5" xfId="15300" xr:uid="{00000000-0005-0000-0000-00002FBB0000}"/>
    <cellStyle name="Normal 4 5 5 7 5 2" xfId="42212" xr:uid="{00000000-0005-0000-0000-000030BB0000}"/>
    <cellStyle name="Normal 4 5 5 7 6" xfId="28778" xr:uid="{00000000-0005-0000-0000-000031BB0000}"/>
    <cellStyle name="Normal 4 5 5 8" xfId="2985" xr:uid="{00000000-0005-0000-0000-000032BB0000}"/>
    <cellStyle name="Normal 4 5 5 8 2" xfId="11942" xr:uid="{00000000-0005-0000-0000-000033BB0000}"/>
    <cellStyle name="Normal 4 5 5 8 2 2" xfId="25376" xr:uid="{00000000-0005-0000-0000-000034BB0000}"/>
    <cellStyle name="Normal 4 5 5 8 2 2 2" xfId="52288" xr:uid="{00000000-0005-0000-0000-000035BB0000}"/>
    <cellStyle name="Normal 4 5 5 8 2 3" xfId="38854" xr:uid="{00000000-0005-0000-0000-000036BB0000}"/>
    <cellStyle name="Normal 4 5 5 8 3" xfId="7464" xr:uid="{00000000-0005-0000-0000-000037BB0000}"/>
    <cellStyle name="Normal 4 5 5 8 3 2" xfId="20898" xr:uid="{00000000-0005-0000-0000-000038BB0000}"/>
    <cellStyle name="Normal 4 5 5 8 3 2 2" xfId="47810" xr:uid="{00000000-0005-0000-0000-000039BB0000}"/>
    <cellStyle name="Normal 4 5 5 8 3 3" xfId="34376" xr:uid="{00000000-0005-0000-0000-00003ABB0000}"/>
    <cellStyle name="Normal 4 5 5 8 4" xfId="16419" xr:uid="{00000000-0005-0000-0000-00003BBB0000}"/>
    <cellStyle name="Normal 4 5 5 8 4 2" xfId="43331" xr:uid="{00000000-0005-0000-0000-00003CBB0000}"/>
    <cellStyle name="Normal 4 5 5 8 5" xfId="29897" xr:uid="{00000000-0005-0000-0000-00003DBB0000}"/>
    <cellStyle name="Normal 4 5 5 9" xfId="9705" xr:uid="{00000000-0005-0000-0000-00003EBB0000}"/>
    <cellStyle name="Normal 4 5 5 9 2" xfId="23139" xr:uid="{00000000-0005-0000-0000-00003FBB0000}"/>
    <cellStyle name="Normal 4 5 5 9 2 2" xfId="50051" xr:uid="{00000000-0005-0000-0000-000040BB0000}"/>
    <cellStyle name="Normal 4 5 5 9 3" xfId="36617" xr:uid="{00000000-0005-0000-0000-000041BB0000}"/>
    <cellStyle name="Normal 4 5 6" xfId="801" xr:uid="{00000000-0005-0000-0000-000042BB0000}"/>
    <cellStyle name="Normal 4 5 6 10" xfId="27759" xr:uid="{00000000-0005-0000-0000-000043BB0000}"/>
    <cellStyle name="Normal 4 5 6 2" xfId="1069" xr:uid="{00000000-0005-0000-0000-000044BB0000}"/>
    <cellStyle name="Normal 4 5 6 2 2" xfId="1740" xr:uid="{00000000-0005-0000-0000-000045BB0000}"/>
    <cellStyle name="Normal 4 5 6 2 2 2" xfId="2858" xr:uid="{00000000-0005-0000-0000-000046BB0000}"/>
    <cellStyle name="Normal 4 5 6 2 2 2 2" xfId="5095" xr:uid="{00000000-0005-0000-0000-000047BB0000}"/>
    <cellStyle name="Normal 4 5 6 2 2 2 2 2" xfId="14052" xr:uid="{00000000-0005-0000-0000-000048BB0000}"/>
    <cellStyle name="Normal 4 5 6 2 2 2 2 2 2" xfId="27486" xr:uid="{00000000-0005-0000-0000-000049BB0000}"/>
    <cellStyle name="Normal 4 5 6 2 2 2 2 2 2 2" xfId="54398" xr:uid="{00000000-0005-0000-0000-00004ABB0000}"/>
    <cellStyle name="Normal 4 5 6 2 2 2 2 2 3" xfId="40964" xr:uid="{00000000-0005-0000-0000-00004BBB0000}"/>
    <cellStyle name="Normal 4 5 6 2 2 2 2 3" xfId="9574" xr:uid="{00000000-0005-0000-0000-00004CBB0000}"/>
    <cellStyle name="Normal 4 5 6 2 2 2 2 3 2" xfId="23008" xr:uid="{00000000-0005-0000-0000-00004DBB0000}"/>
    <cellStyle name="Normal 4 5 6 2 2 2 2 3 2 2" xfId="49920" xr:uid="{00000000-0005-0000-0000-00004EBB0000}"/>
    <cellStyle name="Normal 4 5 6 2 2 2 2 3 3" xfId="36486" xr:uid="{00000000-0005-0000-0000-00004FBB0000}"/>
    <cellStyle name="Normal 4 5 6 2 2 2 2 4" xfId="18529" xr:uid="{00000000-0005-0000-0000-000050BB0000}"/>
    <cellStyle name="Normal 4 5 6 2 2 2 2 4 2" xfId="45441" xr:uid="{00000000-0005-0000-0000-000051BB0000}"/>
    <cellStyle name="Normal 4 5 6 2 2 2 2 5" xfId="32007" xr:uid="{00000000-0005-0000-0000-000052BB0000}"/>
    <cellStyle name="Normal 4 5 6 2 2 2 3" xfId="11815" xr:uid="{00000000-0005-0000-0000-000053BB0000}"/>
    <cellStyle name="Normal 4 5 6 2 2 2 3 2" xfId="25249" xr:uid="{00000000-0005-0000-0000-000054BB0000}"/>
    <cellStyle name="Normal 4 5 6 2 2 2 3 2 2" xfId="52161" xr:uid="{00000000-0005-0000-0000-000055BB0000}"/>
    <cellStyle name="Normal 4 5 6 2 2 2 3 3" xfId="38727" xr:uid="{00000000-0005-0000-0000-000056BB0000}"/>
    <cellStyle name="Normal 4 5 6 2 2 2 4" xfId="7337" xr:uid="{00000000-0005-0000-0000-000057BB0000}"/>
    <cellStyle name="Normal 4 5 6 2 2 2 4 2" xfId="20771" xr:uid="{00000000-0005-0000-0000-000058BB0000}"/>
    <cellStyle name="Normal 4 5 6 2 2 2 4 2 2" xfId="47683" xr:uid="{00000000-0005-0000-0000-000059BB0000}"/>
    <cellStyle name="Normal 4 5 6 2 2 2 4 3" xfId="34249" xr:uid="{00000000-0005-0000-0000-00005ABB0000}"/>
    <cellStyle name="Normal 4 5 6 2 2 2 5" xfId="16292" xr:uid="{00000000-0005-0000-0000-00005BBB0000}"/>
    <cellStyle name="Normal 4 5 6 2 2 2 5 2" xfId="43204" xr:uid="{00000000-0005-0000-0000-00005CBB0000}"/>
    <cellStyle name="Normal 4 5 6 2 2 2 6" xfId="29770" xr:uid="{00000000-0005-0000-0000-00005DBB0000}"/>
    <cellStyle name="Normal 4 5 6 2 2 3" xfId="3977" xr:uid="{00000000-0005-0000-0000-00005EBB0000}"/>
    <cellStyle name="Normal 4 5 6 2 2 3 2" xfId="12934" xr:uid="{00000000-0005-0000-0000-00005FBB0000}"/>
    <cellStyle name="Normal 4 5 6 2 2 3 2 2" xfId="26368" xr:uid="{00000000-0005-0000-0000-000060BB0000}"/>
    <cellStyle name="Normal 4 5 6 2 2 3 2 2 2" xfId="53280" xr:uid="{00000000-0005-0000-0000-000061BB0000}"/>
    <cellStyle name="Normal 4 5 6 2 2 3 2 3" xfId="39846" xr:uid="{00000000-0005-0000-0000-000062BB0000}"/>
    <cellStyle name="Normal 4 5 6 2 2 3 3" xfId="8456" xr:uid="{00000000-0005-0000-0000-000063BB0000}"/>
    <cellStyle name="Normal 4 5 6 2 2 3 3 2" xfId="21890" xr:uid="{00000000-0005-0000-0000-000064BB0000}"/>
    <cellStyle name="Normal 4 5 6 2 2 3 3 2 2" xfId="48802" xr:uid="{00000000-0005-0000-0000-000065BB0000}"/>
    <cellStyle name="Normal 4 5 6 2 2 3 3 3" xfId="35368" xr:uid="{00000000-0005-0000-0000-000066BB0000}"/>
    <cellStyle name="Normal 4 5 6 2 2 3 4" xfId="17411" xr:uid="{00000000-0005-0000-0000-000067BB0000}"/>
    <cellStyle name="Normal 4 5 6 2 2 3 4 2" xfId="44323" xr:uid="{00000000-0005-0000-0000-000068BB0000}"/>
    <cellStyle name="Normal 4 5 6 2 2 3 5" xfId="30889" xr:uid="{00000000-0005-0000-0000-000069BB0000}"/>
    <cellStyle name="Normal 4 5 6 2 2 4" xfId="10697" xr:uid="{00000000-0005-0000-0000-00006ABB0000}"/>
    <cellStyle name="Normal 4 5 6 2 2 4 2" xfId="24131" xr:uid="{00000000-0005-0000-0000-00006BBB0000}"/>
    <cellStyle name="Normal 4 5 6 2 2 4 2 2" xfId="51043" xr:uid="{00000000-0005-0000-0000-00006CBB0000}"/>
    <cellStyle name="Normal 4 5 6 2 2 4 3" xfId="37609" xr:uid="{00000000-0005-0000-0000-00006DBB0000}"/>
    <cellStyle name="Normal 4 5 6 2 2 5" xfId="6219" xr:uid="{00000000-0005-0000-0000-00006EBB0000}"/>
    <cellStyle name="Normal 4 5 6 2 2 5 2" xfId="19653" xr:uid="{00000000-0005-0000-0000-00006FBB0000}"/>
    <cellStyle name="Normal 4 5 6 2 2 5 2 2" xfId="46565" xr:uid="{00000000-0005-0000-0000-000070BB0000}"/>
    <cellStyle name="Normal 4 5 6 2 2 5 3" xfId="33131" xr:uid="{00000000-0005-0000-0000-000071BB0000}"/>
    <cellStyle name="Normal 4 5 6 2 2 6" xfId="15174" xr:uid="{00000000-0005-0000-0000-000072BB0000}"/>
    <cellStyle name="Normal 4 5 6 2 2 6 2" xfId="42086" xr:uid="{00000000-0005-0000-0000-000073BB0000}"/>
    <cellStyle name="Normal 4 5 6 2 2 7" xfId="28652" xr:uid="{00000000-0005-0000-0000-000074BB0000}"/>
    <cellStyle name="Normal 4 5 6 2 3" xfId="2188" xr:uid="{00000000-0005-0000-0000-000075BB0000}"/>
    <cellStyle name="Normal 4 5 6 2 3 2" xfId="4425" xr:uid="{00000000-0005-0000-0000-000076BB0000}"/>
    <cellStyle name="Normal 4 5 6 2 3 2 2" xfId="13382" xr:uid="{00000000-0005-0000-0000-000077BB0000}"/>
    <cellStyle name="Normal 4 5 6 2 3 2 2 2" xfId="26816" xr:uid="{00000000-0005-0000-0000-000078BB0000}"/>
    <cellStyle name="Normal 4 5 6 2 3 2 2 2 2" xfId="53728" xr:uid="{00000000-0005-0000-0000-000079BB0000}"/>
    <cellStyle name="Normal 4 5 6 2 3 2 2 3" xfId="40294" xr:uid="{00000000-0005-0000-0000-00007ABB0000}"/>
    <cellStyle name="Normal 4 5 6 2 3 2 3" xfId="8904" xr:uid="{00000000-0005-0000-0000-00007BBB0000}"/>
    <cellStyle name="Normal 4 5 6 2 3 2 3 2" xfId="22338" xr:uid="{00000000-0005-0000-0000-00007CBB0000}"/>
    <cellStyle name="Normal 4 5 6 2 3 2 3 2 2" xfId="49250" xr:uid="{00000000-0005-0000-0000-00007DBB0000}"/>
    <cellStyle name="Normal 4 5 6 2 3 2 3 3" xfId="35816" xr:uid="{00000000-0005-0000-0000-00007EBB0000}"/>
    <cellStyle name="Normal 4 5 6 2 3 2 4" xfId="17859" xr:uid="{00000000-0005-0000-0000-00007FBB0000}"/>
    <cellStyle name="Normal 4 5 6 2 3 2 4 2" xfId="44771" xr:uid="{00000000-0005-0000-0000-000080BB0000}"/>
    <cellStyle name="Normal 4 5 6 2 3 2 5" xfId="31337" xr:uid="{00000000-0005-0000-0000-000081BB0000}"/>
    <cellStyle name="Normal 4 5 6 2 3 3" xfId="11145" xr:uid="{00000000-0005-0000-0000-000082BB0000}"/>
    <cellStyle name="Normal 4 5 6 2 3 3 2" xfId="24579" xr:uid="{00000000-0005-0000-0000-000083BB0000}"/>
    <cellStyle name="Normal 4 5 6 2 3 3 2 2" xfId="51491" xr:uid="{00000000-0005-0000-0000-000084BB0000}"/>
    <cellStyle name="Normal 4 5 6 2 3 3 3" xfId="38057" xr:uid="{00000000-0005-0000-0000-000085BB0000}"/>
    <cellStyle name="Normal 4 5 6 2 3 4" xfId="6667" xr:uid="{00000000-0005-0000-0000-000086BB0000}"/>
    <cellStyle name="Normal 4 5 6 2 3 4 2" xfId="20101" xr:uid="{00000000-0005-0000-0000-000087BB0000}"/>
    <cellStyle name="Normal 4 5 6 2 3 4 2 2" xfId="47013" xr:uid="{00000000-0005-0000-0000-000088BB0000}"/>
    <cellStyle name="Normal 4 5 6 2 3 4 3" xfId="33579" xr:uid="{00000000-0005-0000-0000-000089BB0000}"/>
    <cellStyle name="Normal 4 5 6 2 3 5" xfId="15622" xr:uid="{00000000-0005-0000-0000-00008ABB0000}"/>
    <cellStyle name="Normal 4 5 6 2 3 5 2" xfId="42534" xr:uid="{00000000-0005-0000-0000-00008BBB0000}"/>
    <cellStyle name="Normal 4 5 6 2 3 6" xfId="29100" xr:uid="{00000000-0005-0000-0000-00008CBB0000}"/>
    <cellStyle name="Normal 4 5 6 2 4" xfId="3307" xr:uid="{00000000-0005-0000-0000-00008DBB0000}"/>
    <cellStyle name="Normal 4 5 6 2 4 2" xfId="12264" xr:uid="{00000000-0005-0000-0000-00008EBB0000}"/>
    <cellStyle name="Normal 4 5 6 2 4 2 2" xfId="25698" xr:uid="{00000000-0005-0000-0000-00008FBB0000}"/>
    <cellStyle name="Normal 4 5 6 2 4 2 2 2" xfId="52610" xr:uid="{00000000-0005-0000-0000-000090BB0000}"/>
    <cellStyle name="Normal 4 5 6 2 4 2 3" xfId="39176" xr:uid="{00000000-0005-0000-0000-000091BB0000}"/>
    <cellStyle name="Normal 4 5 6 2 4 3" xfId="7786" xr:uid="{00000000-0005-0000-0000-000092BB0000}"/>
    <cellStyle name="Normal 4 5 6 2 4 3 2" xfId="21220" xr:uid="{00000000-0005-0000-0000-000093BB0000}"/>
    <cellStyle name="Normal 4 5 6 2 4 3 2 2" xfId="48132" xr:uid="{00000000-0005-0000-0000-000094BB0000}"/>
    <cellStyle name="Normal 4 5 6 2 4 3 3" xfId="34698" xr:uid="{00000000-0005-0000-0000-000095BB0000}"/>
    <cellStyle name="Normal 4 5 6 2 4 4" xfId="16741" xr:uid="{00000000-0005-0000-0000-000096BB0000}"/>
    <cellStyle name="Normal 4 5 6 2 4 4 2" xfId="43653" xr:uid="{00000000-0005-0000-0000-000097BB0000}"/>
    <cellStyle name="Normal 4 5 6 2 4 5" xfId="30219" xr:uid="{00000000-0005-0000-0000-000098BB0000}"/>
    <cellStyle name="Normal 4 5 6 2 5" xfId="10027" xr:uid="{00000000-0005-0000-0000-000099BB0000}"/>
    <cellStyle name="Normal 4 5 6 2 5 2" xfId="23461" xr:uid="{00000000-0005-0000-0000-00009ABB0000}"/>
    <cellStyle name="Normal 4 5 6 2 5 2 2" xfId="50373" xr:uid="{00000000-0005-0000-0000-00009BBB0000}"/>
    <cellStyle name="Normal 4 5 6 2 5 3" xfId="36939" xr:uid="{00000000-0005-0000-0000-00009CBB0000}"/>
    <cellStyle name="Normal 4 5 6 2 6" xfId="5549" xr:uid="{00000000-0005-0000-0000-00009DBB0000}"/>
    <cellStyle name="Normal 4 5 6 2 6 2" xfId="18983" xr:uid="{00000000-0005-0000-0000-00009EBB0000}"/>
    <cellStyle name="Normal 4 5 6 2 6 2 2" xfId="45895" xr:uid="{00000000-0005-0000-0000-00009FBB0000}"/>
    <cellStyle name="Normal 4 5 6 2 6 3" xfId="32461" xr:uid="{00000000-0005-0000-0000-0000A0BB0000}"/>
    <cellStyle name="Normal 4 5 6 2 7" xfId="14504" xr:uid="{00000000-0005-0000-0000-0000A1BB0000}"/>
    <cellStyle name="Normal 4 5 6 2 7 2" xfId="41416" xr:uid="{00000000-0005-0000-0000-0000A2BB0000}"/>
    <cellStyle name="Normal 4 5 6 2 8" xfId="27982" xr:uid="{00000000-0005-0000-0000-0000A3BB0000}"/>
    <cellStyle name="Normal 4 5 6 3" xfId="1294" xr:uid="{00000000-0005-0000-0000-0000A4BB0000}"/>
    <cellStyle name="Normal 4 5 6 3 2" xfId="2412" xr:uid="{00000000-0005-0000-0000-0000A5BB0000}"/>
    <cellStyle name="Normal 4 5 6 3 2 2" xfId="4649" xr:uid="{00000000-0005-0000-0000-0000A6BB0000}"/>
    <cellStyle name="Normal 4 5 6 3 2 2 2" xfId="13606" xr:uid="{00000000-0005-0000-0000-0000A7BB0000}"/>
    <cellStyle name="Normal 4 5 6 3 2 2 2 2" xfId="27040" xr:uid="{00000000-0005-0000-0000-0000A8BB0000}"/>
    <cellStyle name="Normal 4 5 6 3 2 2 2 2 2" xfId="53952" xr:uid="{00000000-0005-0000-0000-0000A9BB0000}"/>
    <cellStyle name="Normal 4 5 6 3 2 2 2 3" xfId="40518" xr:uid="{00000000-0005-0000-0000-0000AABB0000}"/>
    <cellStyle name="Normal 4 5 6 3 2 2 3" xfId="9128" xr:uid="{00000000-0005-0000-0000-0000ABBB0000}"/>
    <cellStyle name="Normal 4 5 6 3 2 2 3 2" xfId="22562" xr:uid="{00000000-0005-0000-0000-0000ACBB0000}"/>
    <cellStyle name="Normal 4 5 6 3 2 2 3 2 2" xfId="49474" xr:uid="{00000000-0005-0000-0000-0000ADBB0000}"/>
    <cellStyle name="Normal 4 5 6 3 2 2 3 3" xfId="36040" xr:uid="{00000000-0005-0000-0000-0000AEBB0000}"/>
    <cellStyle name="Normal 4 5 6 3 2 2 4" xfId="18083" xr:uid="{00000000-0005-0000-0000-0000AFBB0000}"/>
    <cellStyle name="Normal 4 5 6 3 2 2 4 2" xfId="44995" xr:uid="{00000000-0005-0000-0000-0000B0BB0000}"/>
    <cellStyle name="Normal 4 5 6 3 2 2 5" xfId="31561" xr:uid="{00000000-0005-0000-0000-0000B1BB0000}"/>
    <cellStyle name="Normal 4 5 6 3 2 3" xfId="11369" xr:uid="{00000000-0005-0000-0000-0000B2BB0000}"/>
    <cellStyle name="Normal 4 5 6 3 2 3 2" xfId="24803" xr:uid="{00000000-0005-0000-0000-0000B3BB0000}"/>
    <cellStyle name="Normal 4 5 6 3 2 3 2 2" xfId="51715" xr:uid="{00000000-0005-0000-0000-0000B4BB0000}"/>
    <cellStyle name="Normal 4 5 6 3 2 3 3" xfId="38281" xr:uid="{00000000-0005-0000-0000-0000B5BB0000}"/>
    <cellStyle name="Normal 4 5 6 3 2 4" xfId="6891" xr:uid="{00000000-0005-0000-0000-0000B6BB0000}"/>
    <cellStyle name="Normal 4 5 6 3 2 4 2" xfId="20325" xr:uid="{00000000-0005-0000-0000-0000B7BB0000}"/>
    <cellStyle name="Normal 4 5 6 3 2 4 2 2" xfId="47237" xr:uid="{00000000-0005-0000-0000-0000B8BB0000}"/>
    <cellStyle name="Normal 4 5 6 3 2 4 3" xfId="33803" xr:uid="{00000000-0005-0000-0000-0000B9BB0000}"/>
    <cellStyle name="Normal 4 5 6 3 2 5" xfId="15846" xr:uid="{00000000-0005-0000-0000-0000BABB0000}"/>
    <cellStyle name="Normal 4 5 6 3 2 5 2" xfId="42758" xr:uid="{00000000-0005-0000-0000-0000BBBB0000}"/>
    <cellStyle name="Normal 4 5 6 3 2 6" xfId="29324" xr:uid="{00000000-0005-0000-0000-0000BCBB0000}"/>
    <cellStyle name="Normal 4 5 6 3 3" xfId="3531" xr:uid="{00000000-0005-0000-0000-0000BDBB0000}"/>
    <cellStyle name="Normal 4 5 6 3 3 2" xfId="12488" xr:uid="{00000000-0005-0000-0000-0000BEBB0000}"/>
    <cellStyle name="Normal 4 5 6 3 3 2 2" xfId="25922" xr:uid="{00000000-0005-0000-0000-0000BFBB0000}"/>
    <cellStyle name="Normal 4 5 6 3 3 2 2 2" xfId="52834" xr:uid="{00000000-0005-0000-0000-0000C0BB0000}"/>
    <cellStyle name="Normal 4 5 6 3 3 2 3" xfId="39400" xr:uid="{00000000-0005-0000-0000-0000C1BB0000}"/>
    <cellStyle name="Normal 4 5 6 3 3 3" xfId="8010" xr:uid="{00000000-0005-0000-0000-0000C2BB0000}"/>
    <cellStyle name="Normal 4 5 6 3 3 3 2" xfId="21444" xr:uid="{00000000-0005-0000-0000-0000C3BB0000}"/>
    <cellStyle name="Normal 4 5 6 3 3 3 2 2" xfId="48356" xr:uid="{00000000-0005-0000-0000-0000C4BB0000}"/>
    <cellStyle name="Normal 4 5 6 3 3 3 3" xfId="34922" xr:uid="{00000000-0005-0000-0000-0000C5BB0000}"/>
    <cellStyle name="Normal 4 5 6 3 3 4" xfId="16965" xr:uid="{00000000-0005-0000-0000-0000C6BB0000}"/>
    <cellStyle name="Normal 4 5 6 3 3 4 2" xfId="43877" xr:uid="{00000000-0005-0000-0000-0000C7BB0000}"/>
    <cellStyle name="Normal 4 5 6 3 3 5" xfId="30443" xr:uid="{00000000-0005-0000-0000-0000C8BB0000}"/>
    <cellStyle name="Normal 4 5 6 3 4" xfId="10251" xr:uid="{00000000-0005-0000-0000-0000C9BB0000}"/>
    <cellStyle name="Normal 4 5 6 3 4 2" xfId="23685" xr:uid="{00000000-0005-0000-0000-0000CABB0000}"/>
    <cellStyle name="Normal 4 5 6 3 4 2 2" xfId="50597" xr:uid="{00000000-0005-0000-0000-0000CBBB0000}"/>
    <cellStyle name="Normal 4 5 6 3 4 3" xfId="37163" xr:uid="{00000000-0005-0000-0000-0000CCBB0000}"/>
    <cellStyle name="Normal 4 5 6 3 5" xfId="5773" xr:uid="{00000000-0005-0000-0000-0000CDBB0000}"/>
    <cellStyle name="Normal 4 5 6 3 5 2" xfId="19207" xr:uid="{00000000-0005-0000-0000-0000CEBB0000}"/>
    <cellStyle name="Normal 4 5 6 3 5 2 2" xfId="46119" xr:uid="{00000000-0005-0000-0000-0000CFBB0000}"/>
    <cellStyle name="Normal 4 5 6 3 5 3" xfId="32685" xr:uid="{00000000-0005-0000-0000-0000D0BB0000}"/>
    <cellStyle name="Normal 4 5 6 3 6" xfId="14728" xr:uid="{00000000-0005-0000-0000-0000D1BB0000}"/>
    <cellStyle name="Normal 4 5 6 3 6 2" xfId="41640" xr:uid="{00000000-0005-0000-0000-0000D2BB0000}"/>
    <cellStyle name="Normal 4 5 6 3 7" xfId="28206" xr:uid="{00000000-0005-0000-0000-0000D3BB0000}"/>
    <cellStyle name="Normal 4 5 6 4" xfId="1517" xr:uid="{00000000-0005-0000-0000-0000D4BB0000}"/>
    <cellStyle name="Normal 4 5 6 4 2" xfId="2635" xr:uid="{00000000-0005-0000-0000-0000D5BB0000}"/>
    <cellStyle name="Normal 4 5 6 4 2 2" xfId="4872" xr:uid="{00000000-0005-0000-0000-0000D6BB0000}"/>
    <cellStyle name="Normal 4 5 6 4 2 2 2" xfId="13829" xr:uid="{00000000-0005-0000-0000-0000D7BB0000}"/>
    <cellStyle name="Normal 4 5 6 4 2 2 2 2" xfId="27263" xr:uid="{00000000-0005-0000-0000-0000D8BB0000}"/>
    <cellStyle name="Normal 4 5 6 4 2 2 2 2 2" xfId="54175" xr:uid="{00000000-0005-0000-0000-0000D9BB0000}"/>
    <cellStyle name="Normal 4 5 6 4 2 2 2 3" xfId="40741" xr:uid="{00000000-0005-0000-0000-0000DABB0000}"/>
    <cellStyle name="Normal 4 5 6 4 2 2 3" xfId="9351" xr:uid="{00000000-0005-0000-0000-0000DBBB0000}"/>
    <cellStyle name="Normal 4 5 6 4 2 2 3 2" xfId="22785" xr:uid="{00000000-0005-0000-0000-0000DCBB0000}"/>
    <cellStyle name="Normal 4 5 6 4 2 2 3 2 2" xfId="49697" xr:uid="{00000000-0005-0000-0000-0000DDBB0000}"/>
    <cellStyle name="Normal 4 5 6 4 2 2 3 3" xfId="36263" xr:uid="{00000000-0005-0000-0000-0000DEBB0000}"/>
    <cellStyle name="Normal 4 5 6 4 2 2 4" xfId="18306" xr:uid="{00000000-0005-0000-0000-0000DFBB0000}"/>
    <cellStyle name="Normal 4 5 6 4 2 2 4 2" xfId="45218" xr:uid="{00000000-0005-0000-0000-0000E0BB0000}"/>
    <cellStyle name="Normal 4 5 6 4 2 2 5" xfId="31784" xr:uid="{00000000-0005-0000-0000-0000E1BB0000}"/>
    <cellStyle name="Normal 4 5 6 4 2 3" xfId="11592" xr:uid="{00000000-0005-0000-0000-0000E2BB0000}"/>
    <cellStyle name="Normal 4 5 6 4 2 3 2" xfId="25026" xr:uid="{00000000-0005-0000-0000-0000E3BB0000}"/>
    <cellStyle name="Normal 4 5 6 4 2 3 2 2" xfId="51938" xr:uid="{00000000-0005-0000-0000-0000E4BB0000}"/>
    <cellStyle name="Normal 4 5 6 4 2 3 3" xfId="38504" xr:uid="{00000000-0005-0000-0000-0000E5BB0000}"/>
    <cellStyle name="Normal 4 5 6 4 2 4" xfId="7114" xr:uid="{00000000-0005-0000-0000-0000E6BB0000}"/>
    <cellStyle name="Normal 4 5 6 4 2 4 2" xfId="20548" xr:uid="{00000000-0005-0000-0000-0000E7BB0000}"/>
    <cellStyle name="Normal 4 5 6 4 2 4 2 2" xfId="47460" xr:uid="{00000000-0005-0000-0000-0000E8BB0000}"/>
    <cellStyle name="Normal 4 5 6 4 2 4 3" xfId="34026" xr:uid="{00000000-0005-0000-0000-0000E9BB0000}"/>
    <cellStyle name="Normal 4 5 6 4 2 5" xfId="16069" xr:uid="{00000000-0005-0000-0000-0000EABB0000}"/>
    <cellStyle name="Normal 4 5 6 4 2 5 2" xfId="42981" xr:uid="{00000000-0005-0000-0000-0000EBBB0000}"/>
    <cellStyle name="Normal 4 5 6 4 2 6" xfId="29547" xr:uid="{00000000-0005-0000-0000-0000ECBB0000}"/>
    <cellStyle name="Normal 4 5 6 4 3" xfId="3754" xr:uid="{00000000-0005-0000-0000-0000EDBB0000}"/>
    <cellStyle name="Normal 4 5 6 4 3 2" xfId="12711" xr:uid="{00000000-0005-0000-0000-0000EEBB0000}"/>
    <cellStyle name="Normal 4 5 6 4 3 2 2" xfId="26145" xr:uid="{00000000-0005-0000-0000-0000EFBB0000}"/>
    <cellStyle name="Normal 4 5 6 4 3 2 2 2" xfId="53057" xr:uid="{00000000-0005-0000-0000-0000F0BB0000}"/>
    <cellStyle name="Normal 4 5 6 4 3 2 3" xfId="39623" xr:uid="{00000000-0005-0000-0000-0000F1BB0000}"/>
    <cellStyle name="Normal 4 5 6 4 3 3" xfId="8233" xr:uid="{00000000-0005-0000-0000-0000F2BB0000}"/>
    <cellStyle name="Normal 4 5 6 4 3 3 2" xfId="21667" xr:uid="{00000000-0005-0000-0000-0000F3BB0000}"/>
    <cellStyle name="Normal 4 5 6 4 3 3 2 2" xfId="48579" xr:uid="{00000000-0005-0000-0000-0000F4BB0000}"/>
    <cellStyle name="Normal 4 5 6 4 3 3 3" xfId="35145" xr:uid="{00000000-0005-0000-0000-0000F5BB0000}"/>
    <cellStyle name="Normal 4 5 6 4 3 4" xfId="17188" xr:uid="{00000000-0005-0000-0000-0000F6BB0000}"/>
    <cellStyle name="Normal 4 5 6 4 3 4 2" xfId="44100" xr:uid="{00000000-0005-0000-0000-0000F7BB0000}"/>
    <cellStyle name="Normal 4 5 6 4 3 5" xfId="30666" xr:uid="{00000000-0005-0000-0000-0000F8BB0000}"/>
    <cellStyle name="Normal 4 5 6 4 4" xfId="10474" xr:uid="{00000000-0005-0000-0000-0000F9BB0000}"/>
    <cellStyle name="Normal 4 5 6 4 4 2" xfId="23908" xr:uid="{00000000-0005-0000-0000-0000FABB0000}"/>
    <cellStyle name="Normal 4 5 6 4 4 2 2" xfId="50820" xr:uid="{00000000-0005-0000-0000-0000FBBB0000}"/>
    <cellStyle name="Normal 4 5 6 4 4 3" xfId="37386" xr:uid="{00000000-0005-0000-0000-0000FCBB0000}"/>
    <cellStyle name="Normal 4 5 6 4 5" xfId="5996" xr:uid="{00000000-0005-0000-0000-0000FDBB0000}"/>
    <cellStyle name="Normal 4 5 6 4 5 2" xfId="19430" xr:uid="{00000000-0005-0000-0000-0000FEBB0000}"/>
    <cellStyle name="Normal 4 5 6 4 5 2 2" xfId="46342" xr:uid="{00000000-0005-0000-0000-0000FFBB0000}"/>
    <cellStyle name="Normal 4 5 6 4 5 3" xfId="32908" xr:uid="{00000000-0005-0000-0000-000000BC0000}"/>
    <cellStyle name="Normal 4 5 6 4 6" xfId="14951" xr:uid="{00000000-0005-0000-0000-000001BC0000}"/>
    <cellStyle name="Normal 4 5 6 4 6 2" xfId="41863" xr:uid="{00000000-0005-0000-0000-000002BC0000}"/>
    <cellStyle name="Normal 4 5 6 4 7" xfId="28429" xr:uid="{00000000-0005-0000-0000-000003BC0000}"/>
    <cellStyle name="Normal 4 5 6 5" xfId="1965" xr:uid="{00000000-0005-0000-0000-000004BC0000}"/>
    <cellStyle name="Normal 4 5 6 5 2" xfId="4202" xr:uid="{00000000-0005-0000-0000-000005BC0000}"/>
    <cellStyle name="Normal 4 5 6 5 2 2" xfId="13159" xr:uid="{00000000-0005-0000-0000-000006BC0000}"/>
    <cellStyle name="Normal 4 5 6 5 2 2 2" xfId="26593" xr:uid="{00000000-0005-0000-0000-000007BC0000}"/>
    <cellStyle name="Normal 4 5 6 5 2 2 2 2" xfId="53505" xr:uid="{00000000-0005-0000-0000-000008BC0000}"/>
    <cellStyle name="Normal 4 5 6 5 2 2 3" xfId="40071" xr:uid="{00000000-0005-0000-0000-000009BC0000}"/>
    <cellStyle name="Normal 4 5 6 5 2 3" xfId="8681" xr:uid="{00000000-0005-0000-0000-00000ABC0000}"/>
    <cellStyle name="Normal 4 5 6 5 2 3 2" xfId="22115" xr:uid="{00000000-0005-0000-0000-00000BBC0000}"/>
    <cellStyle name="Normal 4 5 6 5 2 3 2 2" xfId="49027" xr:uid="{00000000-0005-0000-0000-00000CBC0000}"/>
    <cellStyle name="Normal 4 5 6 5 2 3 3" xfId="35593" xr:uid="{00000000-0005-0000-0000-00000DBC0000}"/>
    <cellStyle name="Normal 4 5 6 5 2 4" xfId="17636" xr:uid="{00000000-0005-0000-0000-00000EBC0000}"/>
    <cellStyle name="Normal 4 5 6 5 2 4 2" xfId="44548" xr:uid="{00000000-0005-0000-0000-00000FBC0000}"/>
    <cellStyle name="Normal 4 5 6 5 2 5" xfId="31114" xr:uid="{00000000-0005-0000-0000-000010BC0000}"/>
    <cellStyle name="Normal 4 5 6 5 3" xfId="10922" xr:uid="{00000000-0005-0000-0000-000011BC0000}"/>
    <cellStyle name="Normal 4 5 6 5 3 2" xfId="24356" xr:uid="{00000000-0005-0000-0000-000012BC0000}"/>
    <cellStyle name="Normal 4 5 6 5 3 2 2" xfId="51268" xr:uid="{00000000-0005-0000-0000-000013BC0000}"/>
    <cellStyle name="Normal 4 5 6 5 3 3" xfId="37834" xr:uid="{00000000-0005-0000-0000-000014BC0000}"/>
    <cellStyle name="Normal 4 5 6 5 4" xfId="6444" xr:uid="{00000000-0005-0000-0000-000015BC0000}"/>
    <cellStyle name="Normal 4 5 6 5 4 2" xfId="19878" xr:uid="{00000000-0005-0000-0000-000016BC0000}"/>
    <cellStyle name="Normal 4 5 6 5 4 2 2" xfId="46790" xr:uid="{00000000-0005-0000-0000-000017BC0000}"/>
    <cellStyle name="Normal 4 5 6 5 4 3" xfId="33356" xr:uid="{00000000-0005-0000-0000-000018BC0000}"/>
    <cellStyle name="Normal 4 5 6 5 5" xfId="15399" xr:uid="{00000000-0005-0000-0000-000019BC0000}"/>
    <cellStyle name="Normal 4 5 6 5 5 2" xfId="42311" xr:uid="{00000000-0005-0000-0000-00001ABC0000}"/>
    <cellStyle name="Normal 4 5 6 5 6" xfId="28877" xr:uid="{00000000-0005-0000-0000-00001BBC0000}"/>
    <cellStyle name="Normal 4 5 6 6" xfId="3084" xr:uid="{00000000-0005-0000-0000-00001CBC0000}"/>
    <cellStyle name="Normal 4 5 6 6 2" xfId="12041" xr:uid="{00000000-0005-0000-0000-00001DBC0000}"/>
    <cellStyle name="Normal 4 5 6 6 2 2" xfId="25475" xr:uid="{00000000-0005-0000-0000-00001EBC0000}"/>
    <cellStyle name="Normal 4 5 6 6 2 2 2" xfId="52387" xr:uid="{00000000-0005-0000-0000-00001FBC0000}"/>
    <cellStyle name="Normal 4 5 6 6 2 3" xfId="38953" xr:uid="{00000000-0005-0000-0000-000020BC0000}"/>
    <cellStyle name="Normal 4 5 6 6 3" xfId="7563" xr:uid="{00000000-0005-0000-0000-000021BC0000}"/>
    <cellStyle name="Normal 4 5 6 6 3 2" xfId="20997" xr:uid="{00000000-0005-0000-0000-000022BC0000}"/>
    <cellStyle name="Normal 4 5 6 6 3 2 2" xfId="47909" xr:uid="{00000000-0005-0000-0000-000023BC0000}"/>
    <cellStyle name="Normal 4 5 6 6 3 3" xfId="34475" xr:uid="{00000000-0005-0000-0000-000024BC0000}"/>
    <cellStyle name="Normal 4 5 6 6 4" xfId="16518" xr:uid="{00000000-0005-0000-0000-000025BC0000}"/>
    <cellStyle name="Normal 4 5 6 6 4 2" xfId="43430" xr:uid="{00000000-0005-0000-0000-000026BC0000}"/>
    <cellStyle name="Normal 4 5 6 6 5" xfId="29996" xr:uid="{00000000-0005-0000-0000-000027BC0000}"/>
    <cellStyle name="Normal 4 5 6 7" xfId="9804" xr:uid="{00000000-0005-0000-0000-000028BC0000}"/>
    <cellStyle name="Normal 4 5 6 7 2" xfId="23238" xr:uid="{00000000-0005-0000-0000-000029BC0000}"/>
    <cellStyle name="Normal 4 5 6 7 2 2" xfId="50150" xr:uid="{00000000-0005-0000-0000-00002ABC0000}"/>
    <cellStyle name="Normal 4 5 6 7 3" xfId="36716" xr:uid="{00000000-0005-0000-0000-00002BBC0000}"/>
    <cellStyle name="Normal 4 5 6 8" xfId="5326" xr:uid="{00000000-0005-0000-0000-00002CBC0000}"/>
    <cellStyle name="Normal 4 5 6 8 2" xfId="18760" xr:uid="{00000000-0005-0000-0000-00002DBC0000}"/>
    <cellStyle name="Normal 4 5 6 8 2 2" xfId="45672" xr:uid="{00000000-0005-0000-0000-00002EBC0000}"/>
    <cellStyle name="Normal 4 5 6 8 3" xfId="32238" xr:uid="{00000000-0005-0000-0000-00002FBC0000}"/>
    <cellStyle name="Normal 4 5 6 9" xfId="14281" xr:uid="{00000000-0005-0000-0000-000030BC0000}"/>
    <cellStyle name="Normal 4 5 6 9 2" xfId="41193" xr:uid="{00000000-0005-0000-0000-000031BC0000}"/>
    <cellStyle name="Normal 4 5 7" xfId="729" xr:uid="{00000000-0005-0000-0000-000032BC0000}"/>
    <cellStyle name="Normal 4 5 7 10" xfId="27687" xr:uid="{00000000-0005-0000-0000-000033BC0000}"/>
    <cellStyle name="Normal 4 5 7 2" xfId="997" xr:uid="{00000000-0005-0000-0000-000034BC0000}"/>
    <cellStyle name="Normal 4 5 7 2 2" xfId="1668" xr:uid="{00000000-0005-0000-0000-000035BC0000}"/>
    <cellStyle name="Normal 4 5 7 2 2 2" xfId="2786" xr:uid="{00000000-0005-0000-0000-000036BC0000}"/>
    <cellStyle name="Normal 4 5 7 2 2 2 2" xfId="5023" xr:uid="{00000000-0005-0000-0000-000037BC0000}"/>
    <cellStyle name="Normal 4 5 7 2 2 2 2 2" xfId="13980" xr:uid="{00000000-0005-0000-0000-000038BC0000}"/>
    <cellStyle name="Normal 4 5 7 2 2 2 2 2 2" xfId="27414" xr:uid="{00000000-0005-0000-0000-000039BC0000}"/>
    <cellStyle name="Normal 4 5 7 2 2 2 2 2 2 2" xfId="54326" xr:uid="{00000000-0005-0000-0000-00003ABC0000}"/>
    <cellStyle name="Normal 4 5 7 2 2 2 2 2 3" xfId="40892" xr:uid="{00000000-0005-0000-0000-00003BBC0000}"/>
    <cellStyle name="Normal 4 5 7 2 2 2 2 3" xfId="9502" xr:uid="{00000000-0005-0000-0000-00003CBC0000}"/>
    <cellStyle name="Normal 4 5 7 2 2 2 2 3 2" xfId="22936" xr:uid="{00000000-0005-0000-0000-00003DBC0000}"/>
    <cellStyle name="Normal 4 5 7 2 2 2 2 3 2 2" xfId="49848" xr:uid="{00000000-0005-0000-0000-00003EBC0000}"/>
    <cellStyle name="Normal 4 5 7 2 2 2 2 3 3" xfId="36414" xr:uid="{00000000-0005-0000-0000-00003FBC0000}"/>
    <cellStyle name="Normal 4 5 7 2 2 2 2 4" xfId="18457" xr:uid="{00000000-0005-0000-0000-000040BC0000}"/>
    <cellStyle name="Normal 4 5 7 2 2 2 2 4 2" xfId="45369" xr:uid="{00000000-0005-0000-0000-000041BC0000}"/>
    <cellStyle name="Normal 4 5 7 2 2 2 2 5" xfId="31935" xr:uid="{00000000-0005-0000-0000-000042BC0000}"/>
    <cellStyle name="Normal 4 5 7 2 2 2 3" xfId="11743" xr:uid="{00000000-0005-0000-0000-000043BC0000}"/>
    <cellStyle name="Normal 4 5 7 2 2 2 3 2" xfId="25177" xr:uid="{00000000-0005-0000-0000-000044BC0000}"/>
    <cellStyle name="Normal 4 5 7 2 2 2 3 2 2" xfId="52089" xr:uid="{00000000-0005-0000-0000-000045BC0000}"/>
    <cellStyle name="Normal 4 5 7 2 2 2 3 3" xfId="38655" xr:uid="{00000000-0005-0000-0000-000046BC0000}"/>
    <cellStyle name="Normal 4 5 7 2 2 2 4" xfId="7265" xr:uid="{00000000-0005-0000-0000-000047BC0000}"/>
    <cellStyle name="Normal 4 5 7 2 2 2 4 2" xfId="20699" xr:uid="{00000000-0005-0000-0000-000048BC0000}"/>
    <cellStyle name="Normal 4 5 7 2 2 2 4 2 2" xfId="47611" xr:uid="{00000000-0005-0000-0000-000049BC0000}"/>
    <cellStyle name="Normal 4 5 7 2 2 2 4 3" xfId="34177" xr:uid="{00000000-0005-0000-0000-00004ABC0000}"/>
    <cellStyle name="Normal 4 5 7 2 2 2 5" xfId="16220" xr:uid="{00000000-0005-0000-0000-00004BBC0000}"/>
    <cellStyle name="Normal 4 5 7 2 2 2 5 2" xfId="43132" xr:uid="{00000000-0005-0000-0000-00004CBC0000}"/>
    <cellStyle name="Normal 4 5 7 2 2 2 6" xfId="29698" xr:uid="{00000000-0005-0000-0000-00004DBC0000}"/>
    <cellStyle name="Normal 4 5 7 2 2 3" xfId="3905" xr:uid="{00000000-0005-0000-0000-00004EBC0000}"/>
    <cellStyle name="Normal 4 5 7 2 2 3 2" xfId="12862" xr:uid="{00000000-0005-0000-0000-00004FBC0000}"/>
    <cellStyle name="Normal 4 5 7 2 2 3 2 2" xfId="26296" xr:uid="{00000000-0005-0000-0000-000050BC0000}"/>
    <cellStyle name="Normal 4 5 7 2 2 3 2 2 2" xfId="53208" xr:uid="{00000000-0005-0000-0000-000051BC0000}"/>
    <cellStyle name="Normal 4 5 7 2 2 3 2 3" xfId="39774" xr:uid="{00000000-0005-0000-0000-000052BC0000}"/>
    <cellStyle name="Normal 4 5 7 2 2 3 3" xfId="8384" xr:uid="{00000000-0005-0000-0000-000053BC0000}"/>
    <cellStyle name="Normal 4 5 7 2 2 3 3 2" xfId="21818" xr:uid="{00000000-0005-0000-0000-000054BC0000}"/>
    <cellStyle name="Normal 4 5 7 2 2 3 3 2 2" xfId="48730" xr:uid="{00000000-0005-0000-0000-000055BC0000}"/>
    <cellStyle name="Normal 4 5 7 2 2 3 3 3" xfId="35296" xr:uid="{00000000-0005-0000-0000-000056BC0000}"/>
    <cellStyle name="Normal 4 5 7 2 2 3 4" xfId="17339" xr:uid="{00000000-0005-0000-0000-000057BC0000}"/>
    <cellStyle name="Normal 4 5 7 2 2 3 4 2" xfId="44251" xr:uid="{00000000-0005-0000-0000-000058BC0000}"/>
    <cellStyle name="Normal 4 5 7 2 2 3 5" xfId="30817" xr:uid="{00000000-0005-0000-0000-000059BC0000}"/>
    <cellStyle name="Normal 4 5 7 2 2 4" xfId="10625" xr:uid="{00000000-0005-0000-0000-00005ABC0000}"/>
    <cellStyle name="Normal 4 5 7 2 2 4 2" xfId="24059" xr:uid="{00000000-0005-0000-0000-00005BBC0000}"/>
    <cellStyle name="Normal 4 5 7 2 2 4 2 2" xfId="50971" xr:uid="{00000000-0005-0000-0000-00005CBC0000}"/>
    <cellStyle name="Normal 4 5 7 2 2 4 3" xfId="37537" xr:uid="{00000000-0005-0000-0000-00005DBC0000}"/>
    <cellStyle name="Normal 4 5 7 2 2 5" xfId="6147" xr:uid="{00000000-0005-0000-0000-00005EBC0000}"/>
    <cellStyle name="Normal 4 5 7 2 2 5 2" xfId="19581" xr:uid="{00000000-0005-0000-0000-00005FBC0000}"/>
    <cellStyle name="Normal 4 5 7 2 2 5 2 2" xfId="46493" xr:uid="{00000000-0005-0000-0000-000060BC0000}"/>
    <cellStyle name="Normal 4 5 7 2 2 5 3" xfId="33059" xr:uid="{00000000-0005-0000-0000-000061BC0000}"/>
    <cellStyle name="Normal 4 5 7 2 2 6" xfId="15102" xr:uid="{00000000-0005-0000-0000-000062BC0000}"/>
    <cellStyle name="Normal 4 5 7 2 2 6 2" xfId="42014" xr:uid="{00000000-0005-0000-0000-000063BC0000}"/>
    <cellStyle name="Normal 4 5 7 2 2 7" xfId="28580" xr:uid="{00000000-0005-0000-0000-000064BC0000}"/>
    <cellStyle name="Normal 4 5 7 2 3" xfId="2116" xr:uid="{00000000-0005-0000-0000-000065BC0000}"/>
    <cellStyle name="Normal 4 5 7 2 3 2" xfId="4353" xr:uid="{00000000-0005-0000-0000-000066BC0000}"/>
    <cellStyle name="Normal 4 5 7 2 3 2 2" xfId="13310" xr:uid="{00000000-0005-0000-0000-000067BC0000}"/>
    <cellStyle name="Normal 4 5 7 2 3 2 2 2" xfId="26744" xr:uid="{00000000-0005-0000-0000-000068BC0000}"/>
    <cellStyle name="Normal 4 5 7 2 3 2 2 2 2" xfId="53656" xr:uid="{00000000-0005-0000-0000-000069BC0000}"/>
    <cellStyle name="Normal 4 5 7 2 3 2 2 3" xfId="40222" xr:uid="{00000000-0005-0000-0000-00006ABC0000}"/>
    <cellStyle name="Normal 4 5 7 2 3 2 3" xfId="8832" xr:uid="{00000000-0005-0000-0000-00006BBC0000}"/>
    <cellStyle name="Normal 4 5 7 2 3 2 3 2" xfId="22266" xr:uid="{00000000-0005-0000-0000-00006CBC0000}"/>
    <cellStyle name="Normal 4 5 7 2 3 2 3 2 2" xfId="49178" xr:uid="{00000000-0005-0000-0000-00006DBC0000}"/>
    <cellStyle name="Normal 4 5 7 2 3 2 3 3" xfId="35744" xr:uid="{00000000-0005-0000-0000-00006EBC0000}"/>
    <cellStyle name="Normal 4 5 7 2 3 2 4" xfId="17787" xr:uid="{00000000-0005-0000-0000-00006FBC0000}"/>
    <cellStyle name="Normal 4 5 7 2 3 2 4 2" xfId="44699" xr:uid="{00000000-0005-0000-0000-000070BC0000}"/>
    <cellStyle name="Normal 4 5 7 2 3 2 5" xfId="31265" xr:uid="{00000000-0005-0000-0000-000071BC0000}"/>
    <cellStyle name="Normal 4 5 7 2 3 3" xfId="11073" xr:uid="{00000000-0005-0000-0000-000072BC0000}"/>
    <cellStyle name="Normal 4 5 7 2 3 3 2" xfId="24507" xr:uid="{00000000-0005-0000-0000-000073BC0000}"/>
    <cellStyle name="Normal 4 5 7 2 3 3 2 2" xfId="51419" xr:uid="{00000000-0005-0000-0000-000074BC0000}"/>
    <cellStyle name="Normal 4 5 7 2 3 3 3" xfId="37985" xr:uid="{00000000-0005-0000-0000-000075BC0000}"/>
    <cellStyle name="Normal 4 5 7 2 3 4" xfId="6595" xr:uid="{00000000-0005-0000-0000-000076BC0000}"/>
    <cellStyle name="Normal 4 5 7 2 3 4 2" xfId="20029" xr:uid="{00000000-0005-0000-0000-000077BC0000}"/>
    <cellStyle name="Normal 4 5 7 2 3 4 2 2" xfId="46941" xr:uid="{00000000-0005-0000-0000-000078BC0000}"/>
    <cellStyle name="Normal 4 5 7 2 3 4 3" xfId="33507" xr:uid="{00000000-0005-0000-0000-000079BC0000}"/>
    <cellStyle name="Normal 4 5 7 2 3 5" xfId="15550" xr:uid="{00000000-0005-0000-0000-00007ABC0000}"/>
    <cellStyle name="Normal 4 5 7 2 3 5 2" xfId="42462" xr:uid="{00000000-0005-0000-0000-00007BBC0000}"/>
    <cellStyle name="Normal 4 5 7 2 3 6" xfId="29028" xr:uid="{00000000-0005-0000-0000-00007CBC0000}"/>
    <cellStyle name="Normal 4 5 7 2 4" xfId="3235" xr:uid="{00000000-0005-0000-0000-00007DBC0000}"/>
    <cellStyle name="Normal 4 5 7 2 4 2" xfId="12192" xr:uid="{00000000-0005-0000-0000-00007EBC0000}"/>
    <cellStyle name="Normal 4 5 7 2 4 2 2" xfId="25626" xr:uid="{00000000-0005-0000-0000-00007FBC0000}"/>
    <cellStyle name="Normal 4 5 7 2 4 2 2 2" xfId="52538" xr:uid="{00000000-0005-0000-0000-000080BC0000}"/>
    <cellStyle name="Normal 4 5 7 2 4 2 3" xfId="39104" xr:uid="{00000000-0005-0000-0000-000081BC0000}"/>
    <cellStyle name="Normal 4 5 7 2 4 3" xfId="7714" xr:uid="{00000000-0005-0000-0000-000082BC0000}"/>
    <cellStyle name="Normal 4 5 7 2 4 3 2" xfId="21148" xr:uid="{00000000-0005-0000-0000-000083BC0000}"/>
    <cellStyle name="Normal 4 5 7 2 4 3 2 2" xfId="48060" xr:uid="{00000000-0005-0000-0000-000084BC0000}"/>
    <cellStyle name="Normal 4 5 7 2 4 3 3" xfId="34626" xr:uid="{00000000-0005-0000-0000-000085BC0000}"/>
    <cellStyle name="Normal 4 5 7 2 4 4" xfId="16669" xr:uid="{00000000-0005-0000-0000-000086BC0000}"/>
    <cellStyle name="Normal 4 5 7 2 4 4 2" xfId="43581" xr:uid="{00000000-0005-0000-0000-000087BC0000}"/>
    <cellStyle name="Normal 4 5 7 2 4 5" xfId="30147" xr:uid="{00000000-0005-0000-0000-000088BC0000}"/>
    <cellStyle name="Normal 4 5 7 2 5" xfId="9955" xr:uid="{00000000-0005-0000-0000-000089BC0000}"/>
    <cellStyle name="Normal 4 5 7 2 5 2" xfId="23389" xr:uid="{00000000-0005-0000-0000-00008ABC0000}"/>
    <cellStyle name="Normal 4 5 7 2 5 2 2" xfId="50301" xr:uid="{00000000-0005-0000-0000-00008BBC0000}"/>
    <cellStyle name="Normal 4 5 7 2 5 3" xfId="36867" xr:uid="{00000000-0005-0000-0000-00008CBC0000}"/>
    <cellStyle name="Normal 4 5 7 2 6" xfId="5477" xr:uid="{00000000-0005-0000-0000-00008DBC0000}"/>
    <cellStyle name="Normal 4 5 7 2 6 2" xfId="18911" xr:uid="{00000000-0005-0000-0000-00008EBC0000}"/>
    <cellStyle name="Normal 4 5 7 2 6 2 2" xfId="45823" xr:uid="{00000000-0005-0000-0000-00008FBC0000}"/>
    <cellStyle name="Normal 4 5 7 2 6 3" xfId="32389" xr:uid="{00000000-0005-0000-0000-000090BC0000}"/>
    <cellStyle name="Normal 4 5 7 2 7" xfId="14432" xr:uid="{00000000-0005-0000-0000-000091BC0000}"/>
    <cellStyle name="Normal 4 5 7 2 7 2" xfId="41344" xr:uid="{00000000-0005-0000-0000-000092BC0000}"/>
    <cellStyle name="Normal 4 5 7 2 8" xfId="27910" xr:uid="{00000000-0005-0000-0000-000093BC0000}"/>
    <cellStyle name="Normal 4 5 7 3" xfId="1222" xr:uid="{00000000-0005-0000-0000-000094BC0000}"/>
    <cellStyle name="Normal 4 5 7 3 2" xfId="2340" xr:uid="{00000000-0005-0000-0000-000095BC0000}"/>
    <cellStyle name="Normal 4 5 7 3 2 2" xfId="4577" xr:uid="{00000000-0005-0000-0000-000096BC0000}"/>
    <cellStyle name="Normal 4 5 7 3 2 2 2" xfId="13534" xr:uid="{00000000-0005-0000-0000-000097BC0000}"/>
    <cellStyle name="Normal 4 5 7 3 2 2 2 2" xfId="26968" xr:uid="{00000000-0005-0000-0000-000098BC0000}"/>
    <cellStyle name="Normal 4 5 7 3 2 2 2 2 2" xfId="53880" xr:uid="{00000000-0005-0000-0000-000099BC0000}"/>
    <cellStyle name="Normal 4 5 7 3 2 2 2 3" xfId="40446" xr:uid="{00000000-0005-0000-0000-00009ABC0000}"/>
    <cellStyle name="Normal 4 5 7 3 2 2 3" xfId="9056" xr:uid="{00000000-0005-0000-0000-00009BBC0000}"/>
    <cellStyle name="Normal 4 5 7 3 2 2 3 2" xfId="22490" xr:uid="{00000000-0005-0000-0000-00009CBC0000}"/>
    <cellStyle name="Normal 4 5 7 3 2 2 3 2 2" xfId="49402" xr:uid="{00000000-0005-0000-0000-00009DBC0000}"/>
    <cellStyle name="Normal 4 5 7 3 2 2 3 3" xfId="35968" xr:uid="{00000000-0005-0000-0000-00009EBC0000}"/>
    <cellStyle name="Normal 4 5 7 3 2 2 4" xfId="18011" xr:uid="{00000000-0005-0000-0000-00009FBC0000}"/>
    <cellStyle name="Normal 4 5 7 3 2 2 4 2" xfId="44923" xr:uid="{00000000-0005-0000-0000-0000A0BC0000}"/>
    <cellStyle name="Normal 4 5 7 3 2 2 5" xfId="31489" xr:uid="{00000000-0005-0000-0000-0000A1BC0000}"/>
    <cellStyle name="Normal 4 5 7 3 2 3" xfId="11297" xr:uid="{00000000-0005-0000-0000-0000A2BC0000}"/>
    <cellStyle name="Normal 4 5 7 3 2 3 2" xfId="24731" xr:uid="{00000000-0005-0000-0000-0000A3BC0000}"/>
    <cellStyle name="Normal 4 5 7 3 2 3 2 2" xfId="51643" xr:uid="{00000000-0005-0000-0000-0000A4BC0000}"/>
    <cellStyle name="Normal 4 5 7 3 2 3 3" xfId="38209" xr:uid="{00000000-0005-0000-0000-0000A5BC0000}"/>
    <cellStyle name="Normal 4 5 7 3 2 4" xfId="6819" xr:uid="{00000000-0005-0000-0000-0000A6BC0000}"/>
    <cellStyle name="Normal 4 5 7 3 2 4 2" xfId="20253" xr:uid="{00000000-0005-0000-0000-0000A7BC0000}"/>
    <cellStyle name="Normal 4 5 7 3 2 4 2 2" xfId="47165" xr:uid="{00000000-0005-0000-0000-0000A8BC0000}"/>
    <cellStyle name="Normal 4 5 7 3 2 4 3" xfId="33731" xr:uid="{00000000-0005-0000-0000-0000A9BC0000}"/>
    <cellStyle name="Normal 4 5 7 3 2 5" xfId="15774" xr:uid="{00000000-0005-0000-0000-0000AABC0000}"/>
    <cellStyle name="Normal 4 5 7 3 2 5 2" xfId="42686" xr:uid="{00000000-0005-0000-0000-0000ABBC0000}"/>
    <cellStyle name="Normal 4 5 7 3 2 6" xfId="29252" xr:uid="{00000000-0005-0000-0000-0000ACBC0000}"/>
    <cellStyle name="Normal 4 5 7 3 3" xfId="3459" xr:uid="{00000000-0005-0000-0000-0000ADBC0000}"/>
    <cellStyle name="Normal 4 5 7 3 3 2" xfId="12416" xr:uid="{00000000-0005-0000-0000-0000AEBC0000}"/>
    <cellStyle name="Normal 4 5 7 3 3 2 2" xfId="25850" xr:uid="{00000000-0005-0000-0000-0000AFBC0000}"/>
    <cellStyle name="Normal 4 5 7 3 3 2 2 2" xfId="52762" xr:uid="{00000000-0005-0000-0000-0000B0BC0000}"/>
    <cellStyle name="Normal 4 5 7 3 3 2 3" xfId="39328" xr:uid="{00000000-0005-0000-0000-0000B1BC0000}"/>
    <cellStyle name="Normal 4 5 7 3 3 3" xfId="7938" xr:uid="{00000000-0005-0000-0000-0000B2BC0000}"/>
    <cellStyle name="Normal 4 5 7 3 3 3 2" xfId="21372" xr:uid="{00000000-0005-0000-0000-0000B3BC0000}"/>
    <cellStyle name="Normal 4 5 7 3 3 3 2 2" xfId="48284" xr:uid="{00000000-0005-0000-0000-0000B4BC0000}"/>
    <cellStyle name="Normal 4 5 7 3 3 3 3" xfId="34850" xr:uid="{00000000-0005-0000-0000-0000B5BC0000}"/>
    <cellStyle name="Normal 4 5 7 3 3 4" xfId="16893" xr:uid="{00000000-0005-0000-0000-0000B6BC0000}"/>
    <cellStyle name="Normal 4 5 7 3 3 4 2" xfId="43805" xr:uid="{00000000-0005-0000-0000-0000B7BC0000}"/>
    <cellStyle name="Normal 4 5 7 3 3 5" xfId="30371" xr:uid="{00000000-0005-0000-0000-0000B8BC0000}"/>
    <cellStyle name="Normal 4 5 7 3 4" xfId="10179" xr:uid="{00000000-0005-0000-0000-0000B9BC0000}"/>
    <cellStyle name="Normal 4 5 7 3 4 2" xfId="23613" xr:uid="{00000000-0005-0000-0000-0000BABC0000}"/>
    <cellStyle name="Normal 4 5 7 3 4 2 2" xfId="50525" xr:uid="{00000000-0005-0000-0000-0000BBBC0000}"/>
    <cellStyle name="Normal 4 5 7 3 4 3" xfId="37091" xr:uid="{00000000-0005-0000-0000-0000BCBC0000}"/>
    <cellStyle name="Normal 4 5 7 3 5" xfId="5701" xr:uid="{00000000-0005-0000-0000-0000BDBC0000}"/>
    <cellStyle name="Normal 4 5 7 3 5 2" xfId="19135" xr:uid="{00000000-0005-0000-0000-0000BEBC0000}"/>
    <cellStyle name="Normal 4 5 7 3 5 2 2" xfId="46047" xr:uid="{00000000-0005-0000-0000-0000BFBC0000}"/>
    <cellStyle name="Normal 4 5 7 3 5 3" xfId="32613" xr:uid="{00000000-0005-0000-0000-0000C0BC0000}"/>
    <cellStyle name="Normal 4 5 7 3 6" xfId="14656" xr:uid="{00000000-0005-0000-0000-0000C1BC0000}"/>
    <cellStyle name="Normal 4 5 7 3 6 2" xfId="41568" xr:uid="{00000000-0005-0000-0000-0000C2BC0000}"/>
    <cellStyle name="Normal 4 5 7 3 7" xfId="28134" xr:uid="{00000000-0005-0000-0000-0000C3BC0000}"/>
    <cellStyle name="Normal 4 5 7 4" xfId="1445" xr:uid="{00000000-0005-0000-0000-0000C4BC0000}"/>
    <cellStyle name="Normal 4 5 7 4 2" xfId="2563" xr:uid="{00000000-0005-0000-0000-0000C5BC0000}"/>
    <cellStyle name="Normal 4 5 7 4 2 2" xfId="4800" xr:uid="{00000000-0005-0000-0000-0000C6BC0000}"/>
    <cellStyle name="Normal 4 5 7 4 2 2 2" xfId="13757" xr:uid="{00000000-0005-0000-0000-0000C7BC0000}"/>
    <cellStyle name="Normal 4 5 7 4 2 2 2 2" xfId="27191" xr:uid="{00000000-0005-0000-0000-0000C8BC0000}"/>
    <cellStyle name="Normal 4 5 7 4 2 2 2 2 2" xfId="54103" xr:uid="{00000000-0005-0000-0000-0000C9BC0000}"/>
    <cellStyle name="Normal 4 5 7 4 2 2 2 3" xfId="40669" xr:uid="{00000000-0005-0000-0000-0000CABC0000}"/>
    <cellStyle name="Normal 4 5 7 4 2 2 3" xfId="9279" xr:uid="{00000000-0005-0000-0000-0000CBBC0000}"/>
    <cellStyle name="Normal 4 5 7 4 2 2 3 2" xfId="22713" xr:uid="{00000000-0005-0000-0000-0000CCBC0000}"/>
    <cellStyle name="Normal 4 5 7 4 2 2 3 2 2" xfId="49625" xr:uid="{00000000-0005-0000-0000-0000CDBC0000}"/>
    <cellStyle name="Normal 4 5 7 4 2 2 3 3" xfId="36191" xr:uid="{00000000-0005-0000-0000-0000CEBC0000}"/>
    <cellStyle name="Normal 4 5 7 4 2 2 4" xfId="18234" xr:uid="{00000000-0005-0000-0000-0000CFBC0000}"/>
    <cellStyle name="Normal 4 5 7 4 2 2 4 2" xfId="45146" xr:uid="{00000000-0005-0000-0000-0000D0BC0000}"/>
    <cellStyle name="Normal 4 5 7 4 2 2 5" xfId="31712" xr:uid="{00000000-0005-0000-0000-0000D1BC0000}"/>
    <cellStyle name="Normal 4 5 7 4 2 3" xfId="11520" xr:uid="{00000000-0005-0000-0000-0000D2BC0000}"/>
    <cellStyle name="Normal 4 5 7 4 2 3 2" xfId="24954" xr:uid="{00000000-0005-0000-0000-0000D3BC0000}"/>
    <cellStyle name="Normal 4 5 7 4 2 3 2 2" xfId="51866" xr:uid="{00000000-0005-0000-0000-0000D4BC0000}"/>
    <cellStyle name="Normal 4 5 7 4 2 3 3" xfId="38432" xr:uid="{00000000-0005-0000-0000-0000D5BC0000}"/>
    <cellStyle name="Normal 4 5 7 4 2 4" xfId="7042" xr:uid="{00000000-0005-0000-0000-0000D6BC0000}"/>
    <cellStyle name="Normal 4 5 7 4 2 4 2" xfId="20476" xr:uid="{00000000-0005-0000-0000-0000D7BC0000}"/>
    <cellStyle name="Normal 4 5 7 4 2 4 2 2" xfId="47388" xr:uid="{00000000-0005-0000-0000-0000D8BC0000}"/>
    <cellStyle name="Normal 4 5 7 4 2 4 3" xfId="33954" xr:uid="{00000000-0005-0000-0000-0000D9BC0000}"/>
    <cellStyle name="Normal 4 5 7 4 2 5" xfId="15997" xr:uid="{00000000-0005-0000-0000-0000DABC0000}"/>
    <cellStyle name="Normal 4 5 7 4 2 5 2" xfId="42909" xr:uid="{00000000-0005-0000-0000-0000DBBC0000}"/>
    <cellStyle name="Normal 4 5 7 4 2 6" xfId="29475" xr:uid="{00000000-0005-0000-0000-0000DCBC0000}"/>
    <cellStyle name="Normal 4 5 7 4 3" xfId="3682" xr:uid="{00000000-0005-0000-0000-0000DDBC0000}"/>
    <cellStyle name="Normal 4 5 7 4 3 2" xfId="12639" xr:uid="{00000000-0005-0000-0000-0000DEBC0000}"/>
    <cellStyle name="Normal 4 5 7 4 3 2 2" xfId="26073" xr:uid="{00000000-0005-0000-0000-0000DFBC0000}"/>
    <cellStyle name="Normal 4 5 7 4 3 2 2 2" xfId="52985" xr:uid="{00000000-0005-0000-0000-0000E0BC0000}"/>
    <cellStyle name="Normal 4 5 7 4 3 2 3" xfId="39551" xr:uid="{00000000-0005-0000-0000-0000E1BC0000}"/>
    <cellStyle name="Normal 4 5 7 4 3 3" xfId="8161" xr:uid="{00000000-0005-0000-0000-0000E2BC0000}"/>
    <cellStyle name="Normal 4 5 7 4 3 3 2" xfId="21595" xr:uid="{00000000-0005-0000-0000-0000E3BC0000}"/>
    <cellStyle name="Normal 4 5 7 4 3 3 2 2" xfId="48507" xr:uid="{00000000-0005-0000-0000-0000E4BC0000}"/>
    <cellStyle name="Normal 4 5 7 4 3 3 3" xfId="35073" xr:uid="{00000000-0005-0000-0000-0000E5BC0000}"/>
    <cellStyle name="Normal 4 5 7 4 3 4" xfId="17116" xr:uid="{00000000-0005-0000-0000-0000E6BC0000}"/>
    <cellStyle name="Normal 4 5 7 4 3 4 2" xfId="44028" xr:uid="{00000000-0005-0000-0000-0000E7BC0000}"/>
    <cellStyle name="Normal 4 5 7 4 3 5" xfId="30594" xr:uid="{00000000-0005-0000-0000-0000E8BC0000}"/>
    <cellStyle name="Normal 4 5 7 4 4" xfId="10402" xr:uid="{00000000-0005-0000-0000-0000E9BC0000}"/>
    <cellStyle name="Normal 4 5 7 4 4 2" xfId="23836" xr:uid="{00000000-0005-0000-0000-0000EABC0000}"/>
    <cellStyle name="Normal 4 5 7 4 4 2 2" xfId="50748" xr:uid="{00000000-0005-0000-0000-0000EBBC0000}"/>
    <cellStyle name="Normal 4 5 7 4 4 3" xfId="37314" xr:uid="{00000000-0005-0000-0000-0000ECBC0000}"/>
    <cellStyle name="Normal 4 5 7 4 5" xfId="5924" xr:uid="{00000000-0005-0000-0000-0000EDBC0000}"/>
    <cellStyle name="Normal 4 5 7 4 5 2" xfId="19358" xr:uid="{00000000-0005-0000-0000-0000EEBC0000}"/>
    <cellStyle name="Normal 4 5 7 4 5 2 2" xfId="46270" xr:uid="{00000000-0005-0000-0000-0000EFBC0000}"/>
    <cellStyle name="Normal 4 5 7 4 5 3" xfId="32836" xr:uid="{00000000-0005-0000-0000-0000F0BC0000}"/>
    <cellStyle name="Normal 4 5 7 4 6" xfId="14879" xr:uid="{00000000-0005-0000-0000-0000F1BC0000}"/>
    <cellStyle name="Normal 4 5 7 4 6 2" xfId="41791" xr:uid="{00000000-0005-0000-0000-0000F2BC0000}"/>
    <cellStyle name="Normal 4 5 7 4 7" xfId="28357" xr:uid="{00000000-0005-0000-0000-0000F3BC0000}"/>
    <cellStyle name="Normal 4 5 7 5" xfId="1893" xr:uid="{00000000-0005-0000-0000-0000F4BC0000}"/>
    <cellStyle name="Normal 4 5 7 5 2" xfId="4130" xr:uid="{00000000-0005-0000-0000-0000F5BC0000}"/>
    <cellStyle name="Normal 4 5 7 5 2 2" xfId="13087" xr:uid="{00000000-0005-0000-0000-0000F6BC0000}"/>
    <cellStyle name="Normal 4 5 7 5 2 2 2" xfId="26521" xr:uid="{00000000-0005-0000-0000-0000F7BC0000}"/>
    <cellStyle name="Normal 4 5 7 5 2 2 2 2" xfId="53433" xr:uid="{00000000-0005-0000-0000-0000F8BC0000}"/>
    <cellStyle name="Normal 4 5 7 5 2 2 3" xfId="39999" xr:uid="{00000000-0005-0000-0000-0000F9BC0000}"/>
    <cellStyle name="Normal 4 5 7 5 2 3" xfId="8609" xr:uid="{00000000-0005-0000-0000-0000FABC0000}"/>
    <cellStyle name="Normal 4 5 7 5 2 3 2" xfId="22043" xr:uid="{00000000-0005-0000-0000-0000FBBC0000}"/>
    <cellStyle name="Normal 4 5 7 5 2 3 2 2" xfId="48955" xr:uid="{00000000-0005-0000-0000-0000FCBC0000}"/>
    <cellStyle name="Normal 4 5 7 5 2 3 3" xfId="35521" xr:uid="{00000000-0005-0000-0000-0000FDBC0000}"/>
    <cellStyle name="Normal 4 5 7 5 2 4" xfId="17564" xr:uid="{00000000-0005-0000-0000-0000FEBC0000}"/>
    <cellStyle name="Normal 4 5 7 5 2 4 2" xfId="44476" xr:uid="{00000000-0005-0000-0000-0000FFBC0000}"/>
    <cellStyle name="Normal 4 5 7 5 2 5" xfId="31042" xr:uid="{00000000-0005-0000-0000-000000BD0000}"/>
    <cellStyle name="Normal 4 5 7 5 3" xfId="10850" xr:uid="{00000000-0005-0000-0000-000001BD0000}"/>
    <cellStyle name="Normal 4 5 7 5 3 2" xfId="24284" xr:uid="{00000000-0005-0000-0000-000002BD0000}"/>
    <cellStyle name="Normal 4 5 7 5 3 2 2" xfId="51196" xr:uid="{00000000-0005-0000-0000-000003BD0000}"/>
    <cellStyle name="Normal 4 5 7 5 3 3" xfId="37762" xr:uid="{00000000-0005-0000-0000-000004BD0000}"/>
    <cellStyle name="Normal 4 5 7 5 4" xfId="6372" xr:uid="{00000000-0005-0000-0000-000005BD0000}"/>
    <cellStyle name="Normal 4 5 7 5 4 2" xfId="19806" xr:uid="{00000000-0005-0000-0000-000006BD0000}"/>
    <cellStyle name="Normal 4 5 7 5 4 2 2" xfId="46718" xr:uid="{00000000-0005-0000-0000-000007BD0000}"/>
    <cellStyle name="Normal 4 5 7 5 4 3" xfId="33284" xr:uid="{00000000-0005-0000-0000-000008BD0000}"/>
    <cellStyle name="Normal 4 5 7 5 5" xfId="15327" xr:uid="{00000000-0005-0000-0000-000009BD0000}"/>
    <cellStyle name="Normal 4 5 7 5 5 2" xfId="42239" xr:uid="{00000000-0005-0000-0000-00000ABD0000}"/>
    <cellStyle name="Normal 4 5 7 5 6" xfId="28805" xr:uid="{00000000-0005-0000-0000-00000BBD0000}"/>
    <cellStyle name="Normal 4 5 7 6" xfId="3012" xr:uid="{00000000-0005-0000-0000-00000CBD0000}"/>
    <cellStyle name="Normal 4 5 7 6 2" xfId="11969" xr:uid="{00000000-0005-0000-0000-00000DBD0000}"/>
    <cellStyle name="Normal 4 5 7 6 2 2" xfId="25403" xr:uid="{00000000-0005-0000-0000-00000EBD0000}"/>
    <cellStyle name="Normal 4 5 7 6 2 2 2" xfId="52315" xr:uid="{00000000-0005-0000-0000-00000FBD0000}"/>
    <cellStyle name="Normal 4 5 7 6 2 3" xfId="38881" xr:uid="{00000000-0005-0000-0000-000010BD0000}"/>
    <cellStyle name="Normal 4 5 7 6 3" xfId="7491" xr:uid="{00000000-0005-0000-0000-000011BD0000}"/>
    <cellStyle name="Normal 4 5 7 6 3 2" xfId="20925" xr:uid="{00000000-0005-0000-0000-000012BD0000}"/>
    <cellStyle name="Normal 4 5 7 6 3 2 2" xfId="47837" xr:uid="{00000000-0005-0000-0000-000013BD0000}"/>
    <cellStyle name="Normal 4 5 7 6 3 3" xfId="34403" xr:uid="{00000000-0005-0000-0000-000014BD0000}"/>
    <cellStyle name="Normal 4 5 7 6 4" xfId="16446" xr:uid="{00000000-0005-0000-0000-000015BD0000}"/>
    <cellStyle name="Normal 4 5 7 6 4 2" xfId="43358" xr:uid="{00000000-0005-0000-0000-000016BD0000}"/>
    <cellStyle name="Normal 4 5 7 6 5" xfId="29924" xr:uid="{00000000-0005-0000-0000-000017BD0000}"/>
    <cellStyle name="Normal 4 5 7 7" xfId="9732" xr:uid="{00000000-0005-0000-0000-000018BD0000}"/>
    <cellStyle name="Normal 4 5 7 7 2" xfId="23166" xr:uid="{00000000-0005-0000-0000-000019BD0000}"/>
    <cellStyle name="Normal 4 5 7 7 2 2" xfId="50078" xr:uid="{00000000-0005-0000-0000-00001ABD0000}"/>
    <cellStyle name="Normal 4 5 7 7 3" xfId="36644" xr:uid="{00000000-0005-0000-0000-00001BBD0000}"/>
    <cellStyle name="Normal 4 5 7 8" xfId="5254" xr:uid="{00000000-0005-0000-0000-00001CBD0000}"/>
    <cellStyle name="Normal 4 5 7 8 2" xfId="18688" xr:uid="{00000000-0005-0000-0000-00001DBD0000}"/>
    <cellStyle name="Normal 4 5 7 8 2 2" xfId="45600" xr:uid="{00000000-0005-0000-0000-00001EBD0000}"/>
    <cellStyle name="Normal 4 5 7 8 3" xfId="32166" xr:uid="{00000000-0005-0000-0000-00001FBD0000}"/>
    <cellStyle name="Normal 4 5 7 9" xfId="14209" xr:uid="{00000000-0005-0000-0000-000020BD0000}"/>
    <cellStyle name="Normal 4 5 7 9 2" xfId="41121" xr:uid="{00000000-0005-0000-0000-000021BD0000}"/>
    <cellStyle name="Normal 4 5 8" xfId="925" xr:uid="{00000000-0005-0000-0000-000022BD0000}"/>
    <cellStyle name="Normal 4 5 8 2" xfId="1596" xr:uid="{00000000-0005-0000-0000-000023BD0000}"/>
    <cellStyle name="Normal 4 5 8 2 2" xfId="2714" xr:uid="{00000000-0005-0000-0000-000024BD0000}"/>
    <cellStyle name="Normal 4 5 8 2 2 2" xfId="4951" xr:uid="{00000000-0005-0000-0000-000025BD0000}"/>
    <cellStyle name="Normal 4 5 8 2 2 2 2" xfId="13908" xr:uid="{00000000-0005-0000-0000-000026BD0000}"/>
    <cellStyle name="Normal 4 5 8 2 2 2 2 2" xfId="27342" xr:uid="{00000000-0005-0000-0000-000027BD0000}"/>
    <cellStyle name="Normal 4 5 8 2 2 2 2 2 2" xfId="54254" xr:uid="{00000000-0005-0000-0000-000028BD0000}"/>
    <cellStyle name="Normal 4 5 8 2 2 2 2 3" xfId="40820" xr:uid="{00000000-0005-0000-0000-000029BD0000}"/>
    <cellStyle name="Normal 4 5 8 2 2 2 3" xfId="9430" xr:uid="{00000000-0005-0000-0000-00002ABD0000}"/>
    <cellStyle name="Normal 4 5 8 2 2 2 3 2" xfId="22864" xr:uid="{00000000-0005-0000-0000-00002BBD0000}"/>
    <cellStyle name="Normal 4 5 8 2 2 2 3 2 2" xfId="49776" xr:uid="{00000000-0005-0000-0000-00002CBD0000}"/>
    <cellStyle name="Normal 4 5 8 2 2 2 3 3" xfId="36342" xr:uid="{00000000-0005-0000-0000-00002DBD0000}"/>
    <cellStyle name="Normal 4 5 8 2 2 2 4" xfId="18385" xr:uid="{00000000-0005-0000-0000-00002EBD0000}"/>
    <cellStyle name="Normal 4 5 8 2 2 2 4 2" xfId="45297" xr:uid="{00000000-0005-0000-0000-00002FBD0000}"/>
    <cellStyle name="Normal 4 5 8 2 2 2 5" xfId="31863" xr:uid="{00000000-0005-0000-0000-000030BD0000}"/>
    <cellStyle name="Normal 4 5 8 2 2 3" xfId="11671" xr:uid="{00000000-0005-0000-0000-000031BD0000}"/>
    <cellStyle name="Normal 4 5 8 2 2 3 2" xfId="25105" xr:uid="{00000000-0005-0000-0000-000032BD0000}"/>
    <cellStyle name="Normal 4 5 8 2 2 3 2 2" xfId="52017" xr:uid="{00000000-0005-0000-0000-000033BD0000}"/>
    <cellStyle name="Normal 4 5 8 2 2 3 3" xfId="38583" xr:uid="{00000000-0005-0000-0000-000034BD0000}"/>
    <cellStyle name="Normal 4 5 8 2 2 4" xfId="7193" xr:uid="{00000000-0005-0000-0000-000035BD0000}"/>
    <cellStyle name="Normal 4 5 8 2 2 4 2" xfId="20627" xr:uid="{00000000-0005-0000-0000-000036BD0000}"/>
    <cellStyle name="Normal 4 5 8 2 2 4 2 2" xfId="47539" xr:uid="{00000000-0005-0000-0000-000037BD0000}"/>
    <cellStyle name="Normal 4 5 8 2 2 4 3" xfId="34105" xr:uid="{00000000-0005-0000-0000-000038BD0000}"/>
    <cellStyle name="Normal 4 5 8 2 2 5" xfId="16148" xr:uid="{00000000-0005-0000-0000-000039BD0000}"/>
    <cellStyle name="Normal 4 5 8 2 2 5 2" xfId="43060" xr:uid="{00000000-0005-0000-0000-00003ABD0000}"/>
    <cellStyle name="Normal 4 5 8 2 2 6" xfId="29626" xr:uid="{00000000-0005-0000-0000-00003BBD0000}"/>
    <cellStyle name="Normal 4 5 8 2 3" xfId="3833" xr:uid="{00000000-0005-0000-0000-00003CBD0000}"/>
    <cellStyle name="Normal 4 5 8 2 3 2" xfId="12790" xr:uid="{00000000-0005-0000-0000-00003DBD0000}"/>
    <cellStyle name="Normal 4 5 8 2 3 2 2" xfId="26224" xr:uid="{00000000-0005-0000-0000-00003EBD0000}"/>
    <cellStyle name="Normal 4 5 8 2 3 2 2 2" xfId="53136" xr:uid="{00000000-0005-0000-0000-00003FBD0000}"/>
    <cellStyle name="Normal 4 5 8 2 3 2 3" xfId="39702" xr:uid="{00000000-0005-0000-0000-000040BD0000}"/>
    <cellStyle name="Normal 4 5 8 2 3 3" xfId="8312" xr:uid="{00000000-0005-0000-0000-000041BD0000}"/>
    <cellStyle name="Normal 4 5 8 2 3 3 2" xfId="21746" xr:uid="{00000000-0005-0000-0000-000042BD0000}"/>
    <cellStyle name="Normal 4 5 8 2 3 3 2 2" xfId="48658" xr:uid="{00000000-0005-0000-0000-000043BD0000}"/>
    <cellStyle name="Normal 4 5 8 2 3 3 3" xfId="35224" xr:uid="{00000000-0005-0000-0000-000044BD0000}"/>
    <cellStyle name="Normal 4 5 8 2 3 4" xfId="17267" xr:uid="{00000000-0005-0000-0000-000045BD0000}"/>
    <cellStyle name="Normal 4 5 8 2 3 4 2" xfId="44179" xr:uid="{00000000-0005-0000-0000-000046BD0000}"/>
    <cellStyle name="Normal 4 5 8 2 3 5" xfId="30745" xr:uid="{00000000-0005-0000-0000-000047BD0000}"/>
    <cellStyle name="Normal 4 5 8 2 4" xfId="10553" xr:uid="{00000000-0005-0000-0000-000048BD0000}"/>
    <cellStyle name="Normal 4 5 8 2 4 2" xfId="23987" xr:uid="{00000000-0005-0000-0000-000049BD0000}"/>
    <cellStyle name="Normal 4 5 8 2 4 2 2" xfId="50899" xr:uid="{00000000-0005-0000-0000-00004ABD0000}"/>
    <cellStyle name="Normal 4 5 8 2 4 3" xfId="37465" xr:uid="{00000000-0005-0000-0000-00004BBD0000}"/>
    <cellStyle name="Normal 4 5 8 2 5" xfId="6075" xr:uid="{00000000-0005-0000-0000-00004CBD0000}"/>
    <cellStyle name="Normal 4 5 8 2 5 2" xfId="19509" xr:uid="{00000000-0005-0000-0000-00004DBD0000}"/>
    <cellStyle name="Normal 4 5 8 2 5 2 2" xfId="46421" xr:uid="{00000000-0005-0000-0000-00004EBD0000}"/>
    <cellStyle name="Normal 4 5 8 2 5 3" xfId="32987" xr:uid="{00000000-0005-0000-0000-00004FBD0000}"/>
    <cellStyle name="Normal 4 5 8 2 6" xfId="15030" xr:uid="{00000000-0005-0000-0000-000050BD0000}"/>
    <cellStyle name="Normal 4 5 8 2 6 2" xfId="41942" xr:uid="{00000000-0005-0000-0000-000051BD0000}"/>
    <cellStyle name="Normal 4 5 8 2 7" xfId="28508" xr:uid="{00000000-0005-0000-0000-000052BD0000}"/>
    <cellStyle name="Normal 4 5 8 3" xfId="2044" xr:uid="{00000000-0005-0000-0000-000053BD0000}"/>
    <cellStyle name="Normal 4 5 8 3 2" xfId="4281" xr:uid="{00000000-0005-0000-0000-000054BD0000}"/>
    <cellStyle name="Normal 4 5 8 3 2 2" xfId="13238" xr:uid="{00000000-0005-0000-0000-000055BD0000}"/>
    <cellStyle name="Normal 4 5 8 3 2 2 2" xfId="26672" xr:uid="{00000000-0005-0000-0000-000056BD0000}"/>
    <cellStyle name="Normal 4 5 8 3 2 2 2 2" xfId="53584" xr:uid="{00000000-0005-0000-0000-000057BD0000}"/>
    <cellStyle name="Normal 4 5 8 3 2 2 3" xfId="40150" xr:uid="{00000000-0005-0000-0000-000058BD0000}"/>
    <cellStyle name="Normal 4 5 8 3 2 3" xfId="8760" xr:uid="{00000000-0005-0000-0000-000059BD0000}"/>
    <cellStyle name="Normal 4 5 8 3 2 3 2" xfId="22194" xr:uid="{00000000-0005-0000-0000-00005ABD0000}"/>
    <cellStyle name="Normal 4 5 8 3 2 3 2 2" xfId="49106" xr:uid="{00000000-0005-0000-0000-00005BBD0000}"/>
    <cellStyle name="Normal 4 5 8 3 2 3 3" xfId="35672" xr:uid="{00000000-0005-0000-0000-00005CBD0000}"/>
    <cellStyle name="Normal 4 5 8 3 2 4" xfId="17715" xr:uid="{00000000-0005-0000-0000-00005DBD0000}"/>
    <cellStyle name="Normal 4 5 8 3 2 4 2" xfId="44627" xr:uid="{00000000-0005-0000-0000-00005EBD0000}"/>
    <cellStyle name="Normal 4 5 8 3 2 5" xfId="31193" xr:uid="{00000000-0005-0000-0000-00005FBD0000}"/>
    <cellStyle name="Normal 4 5 8 3 3" xfId="11001" xr:uid="{00000000-0005-0000-0000-000060BD0000}"/>
    <cellStyle name="Normal 4 5 8 3 3 2" xfId="24435" xr:uid="{00000000-0005-0000-0000-000061BD0000}"/>
    <cellStyle name="Normal 4 5 8 3 3 2 2" xfId="51347" xr:uid="{00000000-0005-0000-0000-000062BD0000}"/>
    <cellStyle name="Normal 4 5 8 3 3 3" xfId="37913" xr:uid="{00000000-0005-0000-0000-000063BD0000}"/>
    <cellStyle name="Normal 4 5 8 3 4" xfId="6523" xr:uid="{00000000-0005-0000-0000-000064BD0000}"/>
    <cellStyle name="Normal 4 5 8 3 4 2" xfId="19957" xr:uid="{00000000-0005-0000-0000-000065BD0000}"/>
    <cellStyle name="Normal 4 5 8 3 4 2 2" xfId="46869" xr:uid="{00000000-0005-0000-0000-000066BD0000}"/>
    <cellStyle name="Normal 4 5 8 3 4 3" xfId="33435" xr:uid="{00000000-0005-0000-0000-000067BD0000}"/>
    <cellStyle name="Normal 4 5 8 3 5" xfId="15478" xr:uid="{00000000-0005-0000-0000-000068BD0000}"/>
    <cellStyle name="Normal 4 5 8 3 5 2" xfId="42390" xr:uid="{00000000-0005-0000-0000-000069BD0000}"/>
    <cellStyle name="Normal 4 5 8 3 6" xfId="28956" xr:uid="{00000000-0005-0000-0000-00006ABD0000}"/>
    <cellStyle name="Normal 4 5 8 4" xfId="3163" xr:uid="{00000000-0005-0000-0000-00006BBD0000}"/>
    <cellStyle name="Normal 4 5 8 4 2" xfId="12120" xr:uid="{00000000-0005-0000-0000-00006CBD0000}"/>
    <cellStyle name="Normal 4 5 8 4 2 2" xfId="25554" xr:uid="{00000000-0005-0000-0000-00006DBD0000}"/>
    <cellStyle name="Normal 4 5 8 4 2 2 2" xfId="52466" xr:uid="{00000000-0005-0000-0000-00006EBD0000}"/>
    <cellStyle name="Normal 4 5 8 4 2 3" xfId="39032" xr:uid="{00000000-0005-0000-0000-00006FBD0000}"/>
    <cellStyle name="Normal 4 5 8 4 3" xfId="7642" xr:uid="{00000000-0005-0000-0000-000070BD0000}"/>
    <cellStyle name="Normal 4 5 8 4 3 2" xfId="21076" xr:uid="{00000000-0005-0000-0000-000071BD0000}"/>
    <cellStyle name="Normal 4 5 8 4 3 2 2" xfId="47988" xr:uid="{00000000-0005-0000-0000-000072BD0000}"/>
    <cellStyle name="Normal 4 5 8 4 3 3" xfId="34554" xr:uid="{00000000-0005-0000-0000-000073BD0000}"/>
    <cellStyle name="Normal 4 5 8 4 4" xfId="16597" xr:uid="{00000000-0005-0000-0000-000074BD0000}"/>
    <cellStyle name="Normal 4 5 8 4 4 2" xfId="43509" xr:uid="{00000000-0005-0000-0000-000075BD0000}"/>
    <cellStyle name="Normal 4 5 8 4 5" xfId="30075" xr:uid="{00000000-0005-0000-0000-000076BD0000}"/>
    <cellStyle name="Normal 4 5 8 5" xfId="9883" xr:uid="{00000000-0005-0000-0000-000077BD0000}"/>
    <cellStyle name="Normal 4 5 8 5 2" xfId="23317" xr:uid="{00000000-0005-0000-0000-000078BD0000}"/>
    <cellStyle name="Normal 4 5 8 5 2 2" xfId="50229" xr:uid="{00000000-0005-0000-0000-000079BD0000}"/>
    <cellStyle name="Normal 4 5 8 5 3" xfId="36795" xr:uid="{00000000-0005-0000-0000-00007ABD0000}"/>
    <cellStyle name="Normal 4 5 8 6" xfId="5405" xr:uid="{00000000-0005-0000-0000-00007BBD0000}"/>
    <cellStyle name="Normal 4 5 8 6 2" xfId="18839" xr:uid="{00000000-0005-0000-0000-00007CBD0000}"/>
    <cellStyle name="Normal 4 5 8 6 2 2" xfId="45751" xr:uid="{00000000-0005-0000-0000-00007DBD0000}"/>
    <cellStyle name="Normal 4 5 8 6 3" xfId="32317" xr:uid="{00000000-0005-0000-0000-00007EBD0000}"/>
    <cellStyle name="Normal 4 5 8 7" xfId="14360" xr:uid="{00000000-0005-0000-0000-00007FBD0000}"/>
    <cellStyle name="Normal 4 5 8 7 2" xfId="41272" xr:uid="{00000000-0005-0000-0000-000080BD0000}"/>
    <cellStyle name="Normal 4 5 8 8" xfId="27838" xr:uid="{00000000-0005-0000-0000-000081BD0000}"/>
    <cellStyle name="Normal 4 5 9" xfId="1150" xr:uid="{00000000-0005-0000-0000-000082BD0000}"/>
    <cellStyle name="Normal 4 5 9 2" xfId="2268" xr:uid="{00000000-0005-0000-0000-000083BD0000}"/>
    <cellStyle name="Normal 4 5 9 2 2" xfId="4505" xr:uid="{00000000-0005-0000-0000-000084BD0000}"/>
    <cellStyle name="Normal 4 5 9 2 2 2" xfId="13462" xr:uid="{00000000-0005-0000-0000-000085BD0000}"/>
    <cellStyle name="Normal 4 5 9 2 2 2 2" xfId="26896" xr:uid="{00000000-0005-0000-0000-000086BD0000}"/>
    <cellStyle name="Normal 4 5 9 2 2 2 2 2" xfId="53808" xr:uid="{00000000-0005-0000-0000-000087BD0000}"/>
    <cellStyle name="Normal 4 5 9 2 2 2 3" xfId="40374" xr:uid="{00000000-0005-0000-0000-000088BD0000}"/>
    <cellStyle name="Normal 4 5 9 2 2 3" xfId="8984" xr:uid="{00000000-0005-0000-0000-000089BD0000}"/>
    <cellStyle name="Normal 4 5 9 2 2 3 2" xfId="22418" xr:uid="{00000000-0005-0000-0000-00008ABD0000}"/>
    <cellStyle name="Normal 4 5 9 2 2 3 2 2" xfId="49330" xr:uid="{00000000-0005-0000-0000-00008BBD0000}"/>
    <cellStyle name="Normal 4 5 9 2 2 3 3" xfId="35896" xr:uid="{00000000-0005-0000-0000-00008CBD0000}"/>
    <cellStyle name="Normal 4 5 9 2 2 4" xfId="17939" xr:uid="{00000000-0005-0000-0000-00008DBD0000}"/>
    <cellStyle name="Normal 4 5 9 2 2 4 2" xfId="44851" xr:uid="{00000000-0005-0000-0000-00008EBD0000}"/>
    <cellStyle name="Normal 4 5 9 2 2 5" xfId="31417" xr:uid="{00000000-0005-0000-0000-00008FBD0000}"/>
    <cellStyle name="Normal 4 5 9 2 3" xfId="11225" xr:uid="{00000000-0005-0000-0000-000090BD0000}"/>
    <cellStyle name="Normal 4 5 9 2 3 2" xfId="24659" xr:uid="{00000000-0005-0000-0000-000091BD0000}"/>
    <cellStyle name="Normal 4 5 9 2 3 2 2" xfId="51571" xr:uid="{00000000-0005-0000-0000-000092BD0000}"/>
    <cellStyle name="Normal 4 5 9 2 3 3" xfId="38137" xr:uid="{00000000-0005-0000-0000-000093BD0000}"/>
    <cellStyle name="Normal 4 5 9 2 4" xfId="6747" xr:uid="{00000000-0005-0000-0000-000094BD0000}"/>
    <cellStyle name="Normal 4 5 9 2 4 2" xfId="20181" xr:uid="{00000000-0005-0000-0000-000095BD0000}"/>
    <cellStyle name="Normal 4 5 9 2 4 2 2" xfId="47093" xr:uid="{00000000-0005-0000-0000-000096BD0000}"/>
    <cellStyle name="Normal 4 5 9 2 4 3" xfId="33659" xr:uid="{00000000-0005-0000-0000-000097BD0000}"/>
    <cellStyle name="Normal 4 5 9 2 5" xfId="15702" xr:uid="{00000000-0005-0000-0000-000098BD0000}"/>
    <cellStyle name="Normal 4 5 9 2 5 2" xfId="42614" xr:uid="{00000000-0005-0000-0000-000099BD0000}"/>
    <cellStyle name="Normal 4 5 9 2 6" xfId="29180" xr:uid="{00000000-0005-0000-0000-00009ABD0000}"/>
    <cellStyle name="Normal 4 5 9 3" xfId="3387" xr:uid="{00000000-0005-0000-0000-00009BBD0000}"/>
    <cellStyle name="Normal 4 5 9 3 2" xfId="12344" xr:uid="{00000000-0005-0000-0000-00009CBD0000}"/>
    <cellStyle name="Normal 4 5 9 3 2 2" xfId="25778" xr:uid="{00000000-0005-0000-0000-00009DBD0000}"/>
    <cellStyle name="Normal 4 5 9 3 2 2 2" xfId="52690" xr:uid="{00000000-0005-0000-0000-00009EBD0000}"/>
    <cellStyle name="Normal 4 5 9 3 2 3" xfId="39256" xr:uid="{00000000-0005-0000-0000-00009FBD0000}"/>
    <cellStyle name="Normal 4 5 9 3 3" xfId="7866" xr:uid="{00000000-0005-0000-0000-0000A0BD0000}"/>
    <cellStyle name="Normal 4 5 9 3 3 2" xfId="21300" xr:uid="{00000000-0005-0000-0000-0000A1BD0000}"/>
    <cellStyle name="Normal 4 5 9 3 3 2 2" xfId="48212" xr:uid="{00000000-0005-0000-0000-0000A2BD0000}"/>
    <cellStyle name="Normal 4 5 9 3 3 3" xfId="34778" xr:uid="{00000000-0005-0000-0000-0000A3BD0000}"/>
    <cellStyle name="Normal 4 5 9 3 4" xfId="16821" xr:uid="{00000000-0005-0000-0000-0000A4BD0000}"/>
    <cellStyle name="Normal 4 5 9 3 4 2" xfId="43733" xr:uid="{00000000-0005-0000-0000-0000A5BD0000}"/>
    <cellStyle name="Normal 4 5 9 3 5" xfId="30299" xr:uid="{00000000-0005-0000-0000-0000A6BD0000}"/>
    <cellStyle name="Normal 4 5 9 4" xfId="10107" xr:uid="{00000000-0005-0000-0000-0000A7BD0000}"/>
    <cellStyle name="Normal 4 5 9 4 2" xfId="23541" xr:uid="{00000000-0005-0000-0000-0000A8BD0000}"/>
    <cellStyle name="Normal 4 5 9 4 2 2" xfId="50453" xr:uid="{00000000-0005-0000-0000-0000A9BD0000}"/>
    <cellStyle name="Normal 4 5 9 4 3" xfId="37019" xr:uid="{00000000-0005-0000-0000-0000AABD0000}"/>
    <cellStyle name="Normal 4 5 9 5" xfId="5629" xr:uid="{00000000-0005-0000-0000-0000ABBD0000}"/>
    <cellStyle name="Normal 4 5 9 5 2" xfId="19063" xr:uid="{00000000-0005-0000-0000-0000ACBD0000}"/>
    <cellStyle name="Normal 4 5 9 5 2 2" xfId="45975" xr:uid="{00000000-0005-0000-0000-0000ADBD0000}"/>
    <cellStyle name="Normal 4 5 9 5 3" xfId="32541" xr:uid="{00000000-0005-0000-0000-0000AEBD0000}"/>
    <cellStyle name="Normal 4 5 9 6" xfId="14584" xr:uid="{00000000-0005-0000-0000-0000AFBD0000}"/>
    <cellStyle name="Normal 4 5 9 6 2" xfId="41496" xr:uid="{00000000-0005-0000-0000-0000B0BD0000}"/>
    <cellStyle name="Normal 4 5 9 7" xfId="28062" xr:uid="{00000000-0005-0000-0000-0000B1BD0000}"/>
    <cellStyle name="Normal 4 6" xfId="641" xr:uid="{00000000-0005-0000-0000-0000B2BD0000}"/>
    <cellStyle name="Normal 4 6 2" xfId="675" xr:uid="{00000000-0005-0000-0000-0000B3BD0000}"/>
    <cellStyle name="Normal 4 7" xfId="645" xr:uid="{00000000-0005-0000-0000-0000B4BD0000}"/>
    <cellStyle name="Normal 4 7 10" xfId="2942" xr:uid="{00000000-0005-0000-0000-0000B5BD0000}"/>
    <cellStyle name="Normal 4 7 10 2" xfId="11899" xr:uid="{00000000-0005-0000-0000-0000B6BD0000}"/>
    <cellStyle name="Normal 4 7 10 2 2" xfId="25333" xr:uid="{00000000-0005-0000-0000-0000B7BD0000}"/>
    <cellStyle name="Normal 4 7 10 2 2 2" xfId="52245" xr:uid="{00000000-0005-0000-0000-0000B8BD0000}"/>
    <cellStyle name="Normal 4 7 10 2 3" xfId="38811" xr:uid="{00000000-0005-0000-0000-0000B9BD0000}"/>
    <cellStyle name="Normal 4 7 10 3" xfId="7421" xr:uid="{00000000-0005-0000-0000-0000BABD0000}"/>
    <cellStyle name="Normal 4 7 10 3 2" xfId="20855" xr:uid="{00000000-0005-0000-0000-0000BBBD0000}"/>
    <cellStyle name="Normal 4 7 10 3 2 2" xfId="47767" xr:uid="{00000000-0005-0000-0000-0000BCBD0000}"/>
    <cellStyle name="Normal 4 7 10 3 3" xfId="34333" xr:uid="{00000000-0005-0000-0000-0000BDBD0000}"/>
    <cellStyle name="Normal 4 7 10 4" xfId="16376" xr:uid="{00000000-0005-0000-0000-0000BEBD0000}"/>
    <cellStyle name="Normal 4 7 10 4 2" xfId="43288" xr:uid="{00000000-0005-0000-0000-0000BFBD0000}"/>
    <cellStyle name="Normal 4 7 10 5" xfId="29854" xr:uid="{00000000-0005-0000-0000-0000C0BD0000}"/>
    <cellStyle name="Normal 4 7 11" xfId="9662" xr:uid="{00000000-0005-0000-0000-0000C1BD0000}"/>
    <cellStyle name="Normal 4 7 11 2" xfId="23096" xr:uid="{00000000-0005-0000-0000-0000C2BD0000}"/>
    <cellStyle name="Normal 4 7 11 2 2" xfId="50008" xr:uid="{00000000-0005-0000-0000-0000C3BD0000}"/>
    <cellStyle name="Normal 4 7 11 3" xfId="36574" xr:uid="{00000000-0005-0000-0000-0000C4BD0000}"/>
    <cellStyle name="Normal 4 7 12" xfId="5184" xr:uid="{00000000-0005-0000-0000-0000C5BD0000}"/>
    <cellStyle name="Normal 4 7 12 2" xfId="18618" xr:uid="{00000000-0005-0000-0000-0000C6BD0000}"/>
    <cellStyle name="Normal 4 7 12 2 2" xfId="45530" xr:uid="{00000000-0005-0000-0000-0000C7BD0000}"/>
    <cellStyle name="Normal 4 7 12 3" xfId="32096" xr:uid="{00000000-0005-0000-0000-0000C8BD0000}"/>
    <cellStyle name="Normal 4 7 13" xfId="14139" xr:uid="{00000000-0005-0000-0000-0000C9BD0000}"/>
    <cellStyle name="Normal 4 7 13 2" xfId="41051" xr:uid="{00000000-0005-0000-0000-0000CABD0000}"/>
    <cellStyle name="Normal 4 7 14" xfId="27617" xr:uid="{00000000-0005-0000-0000-0000CBBD0000}"/>
    <cellStyle name="Normal 4 7 2" xfId="679" xr:uid="{00000000-0005-0000-0000-0000CCBD0000}"/>
    <cellStyle name="Normal 4 7 2 10" xfId="5204" xr:uid="{00000000-0005-0000-0000-0000CDBD0000}"/>
    <cellStyle name="Normal 4 7 2 10 2" xfId="18638" xr:uid="{00000000-0005-0000-0000-0000CEBD0000}"/>
    <cellStyle name="Normal 4 7 2 10 2 2" xfId="45550" xr:uid="{00000000-0005-0000-0000-0000CFBD0000}"/>
    <cellStyle name="Normal 4 7 2 10 3" xfId="32116" xr:uid="{00000000-0005-0000-0000-0000D0BD0000}"/>
    <cellStyle name="Normal 4 7 2 11" xfId="14159" xr:uid="{00000000-0005-0000-0000-0000D1BD0000}"/>
    <cellStyle name="Normal 4 7 2 11 2" xfId="41071" xr:uid="{00000000-0005-0000-0000-0000D2BD0000}"/>
    <cellStyle name="Normal 4 7 2 12" xfId="27637" xr:uid="{00000000-0005-0000-0000-0000D3BD0000}"/>
    <cellStyle name="Normal 4 7 2 2" xfId="823" xr:uid="{00000000-0005-0000-0000-0000D4BD0000}"/>
    <cellStyle name="Normal 4 7 2 2 10" xfId="27781" xr:uid="{00000000-0005-0000-0000-0000D5BD0000}"/>
    <cellStyle name="Normal 4 7 2 2 2" xfId="1091" xr:uid="{00000000-0005-0000-0000-0000D6BD0000}"/>
    <cellStyle name="Normal 4 7 2 2 2 2" xfId="1762" xr:uid="{00000000-0005-0000-0000-0000D7BD0000}"/>
    <cellStyle name="Normal 4 7 2 2 2 2 2" xfId="2880" xr:uid="{00000000-0005-0000-0000-0000D8BD0000}"/>
    <cellStyle name="Normal 4 7 2 2 2 2 2 2" xfId="5117" xr:uid="{00000000-0005-0000-0000-0000D9BD0000}"/>
    <cellStyle name="Normal 4 7 2 2 2 2 2 2 2" xfId="14074" xr:uid="{00000000-0005-0000-0000-0000DABD0000}"/>
    <cellStyle name="Normal 4 7 2 2 2 2 2 2 2 2" xfId="27508" xr:uid="{00000000-0005-0000-0000-0000DBBD0000}"/>
    <cellStyle name="Normal 4 7 2 2 2 2 2 2 2 2 2" xfId="54420" xr:uid="{00000000-0005-0000-0000-0000DCBD0000}"/>
    <cellStyle name="Normal 4 7 2 2 2 2 2 2 2 3" xfId="40986" xr:uid="{00000000-0005-0000-0000-0000DDBD0000}"/>
    <cellStyle name="Normal 4 7 2 2 2 2 2 2 3" xfId="9596" xr:uid="{00000000-0005-0000-0000-0000DEBD0000}"/>
    <cellStyle name="Normal 4 7 2 2 2 2 2 2 3 2" xfId="23030" xr:uid="{00000000-0005-0000-0000-0000DFBD0000}"/>
    <cellStyle name="Normal 4 7 2 2 2 2 2 2 3 2 2" xfId="49942" xr:uid="{00000000-0005-0000-0000-0000E0BD0000}"/>
    <cellStyle name="Normal 4 7 2 2 2 2 2 2 3 3" xfId="36508" xr:uid="{00000000-0005-0000-0000-0000E1BD0000}"/>
    <cellStyle name="Normal 4 7 2 2 2 2 2 2 4" xfId="18551" xr:uid="{00000000-0005-0000-0000-0000E2BD0000}"/>
    <cellStyle name="Normal 4 7 2 2 2 2 2 2 4 2" xfId="45463" xr:uid="{00000000-0005-0000-0000-0000E3BD0000}"/>
    <cellStyle name="Normal 4 7 2 2 2 2 2 2 5" xfId="32029" xr:uid="{00000000-0005-0000-0000-0000E4BD0000}"/>
    <cellStyle name="Normal 4 7 2 2 2 2 2 3" xfId="11837" xr:uid="{00000000-0005-0000-0000-0000E5BD0000}"/>
    <cellStyle name="Normal 4 7 2 2 2 2 2 3 2" xfId="25271" xr:uid="{00000000-0005-0000-0000-0000E6BD0000}"/>
    <cellStyle name="Normal 4 7 2 2 2 2 2 3 2 2" xfId="52183" xr:uid="{00000000-0005-0000-0000-0000E7BD0000}"/>
    <cellStyle name="Normal 4 7 2 2 2 2 2 3 3" xfId="38749" xr:uid="{00000000-0005-0000-0000-0000E8BD0000}"/>
    <cellStyle name="Normal 4 7 2 2 2 2 2 4" xfId="7359" xr:uid="{00000000-0005-0000-0000-0000E9BD0000}"/>
    <cellStyle name="Normal 4 7 2 2 2 2 2 4 2" xfId="20793" xr:uid="{00000000-0005-0000-0000-0000EABD0000}"/>
    <cellStyle name="Normal 4 7 2 2 2 2 2 4 2 2" xfId="47705" xr:uid="{00000000-0005-0000-0000-0000EBBD0000}"/>
    <cellStyle name="Normal 4 7 2 2 2 2 2 4 3" xfId="34271" xr:uid="{00000000-0005-0000-0000-0000ECBD0000}"/>
    <cellStyle name="Normal 4 7 2 2 2 2 2 5" xfId="16314" xr:uid="{00000000-0005-0000-0000-0000EDBD0000}"/>
    <cellStyle name="Normal 4 7 2 2 2 2 2 5 2" xfId="43226" xr:uid="{00000000-0005-0000-0000-0000EEBD0000}"/>
    <cellStyle name="Normal 4 7 2 2 2 2 2 6" xfId="29792" xr:uid="{00000000-0005-0000-0000-0000EFBD0000}"/>
    <cellStyle name="Normal 4 7 2 2 2 2 3" xfId="3999" xr:uid="{00000000-0005-0000-0000-0000F0BD0000}"/>
    <cellStyle name="Normal 4 7 2 2 2 2 3 2" xfId="12956" xr:uid="{00000000-0005-0000-0000-0000F1BD0000}"/>
    <cellStyle name="Normal 4 7 2 2 2 2 3 2 2" xfId="26390" xr:uid="{00000000-0005-0000-0000-0000F2BD0000}"/>
    <cellStyle name="Normal 4 7 2 2 2 2 3 2 2 2" xfId="53302" xr:uid="{00000000-0005-0000-0000-0000F3BD0000}"/>
    <cellStyle name="Normal 4 7 2 2 2 2 3 2 3" xfId="39868" xr:uid="{00000000-0005-0000-0000-0000F4BD0000}"/>
    <cellStyle name="Normal 4 7 2 2 2 2 3 3" xfId="8478" xr:uid="{00000000-0005-0000-0000-0000F5BD0000}"/>
    <cellStyle name="Normal 4 7 2 2 2 2 3 3 2" xfId="21912" xr:uid="{00000000-0005-0000-0000-0000F6BD0000}"/>
    <cellStyle name="Normal 4 7 2 2 2 2 3 3 2 2" xfId="48824" xr:uid="{00000000-0005-0000-0000-0000F7BD0000}"/>
    <cellStyle name="Normal 4 7 2 2 2 2 3 3 3" xfId="35390" xr:uid="{00000000-0005-0000-0000-0000F8BD0000}"/>
    <cellStyle name="Normal 4 7 2 2 2 2 3 4" xfId="17433" xr:uid="{00000000-0005-0000-0000-0000F9BD0000}"/>
    <cellStyle name="Normal 4 7 2 2 2 2 3 4 2" xfId="44345" xr:uid="{00000000-0005-0000-0000-0000FABD0000}"/>
    <cellStyle name="Normal 4 7 2 2 2 2 3 5" xfId="30911" xr:uid="{00000000-0005-0000-0000-0000FBBD0000}"/>
    <cellStyle name="Normal 4 7 2 2 2 2 4" xfId="10719" xr:uid="{00000000-0005-0000-0000-0000FCBD0000}"/>
    <cellStyle name="Normal 4 7 2 2 2 2 4 2" xfId="24153" xr:uid="{00000000-0005-0000-0000-0000FDBD0000}"/>
    <cellStyle name="Normal 4 7 2 2 2 2 4 2 2" xfId="51065" xr:uid="{00000000-0005-0000-0000-0000FEBD0000}"/>
    <cellStyle name="Normal 4 7 2 2 2 2 4 3" xfId="37631" xr:uid="{00000000-0005-0000-0000-0000FFBD0000}"/>
    <cellStyle name="Normal 4 7 2 2 2 2 5" xfId="6241" xr:uid="{00000000-0005-0000-0000-000000BE0000}"/>
    <cellStyle name="Normal 4 7 2 2 2 2 5 2" xfId="19675" xr:uid="{00000000-0005-0000-0000-000001BE0000}"/>
    <cellStyle name="Normal 4 7 2 2 2 2 5 2 2" xfId="46587" xr:uid="{00000000-0005-0000-0000-000002BE0000}"/>
    <cellStyle name="Normal 4 7 2 2 2 2 5 3" xfId="33153" xr:uid="{00000000-0005-0000-0000-000003BE0000}"/>
    <cellStyle name="Normal 4 7 2 2 2 2 6" xfId="15196" xr:uid="{00000000-0005-0000-0000-000004BE0000}"/>
    <cellStyle name="Normal 4 7 2 2 2 2 6 2" xfId="42108" xr:uid="{00000000-0005-0000-0000-000005BE0000}"/>
    <cellStyle name="Normal 4 7 2 2 2 2 7" xfId="28674" xr:uid="{00000000-0005-0000-0000-000006BE0000}"/>
    <cellStyle name="Normal 4 7 2 2 2 3" xfId="2210" xr:uid="{00000000-0005-0000-0000-000007BE0000}"/>
    <cellStyle name="Normal 4 7 2 2 2 3 2" xfId="4447" xr:uid="{00000000-0005-0000-0000-000008BE0000}"/>
    <cellStyle name="Normal 4 7 2 2 2 3 2 2" xfId="13404" xr:uid="{00000000-0005-0000-0000-000009BE0000}"/>
    <cellStyle name="Normal 4 7 2 2 2 3 2 2 2" xfId="26838" xr:uid="{00000000-0005-0000-0000-00000ABE0000}"/>
    <cellStyle name="Normal 4 7 2 2 2 3 2 2 2 2" xfId="53750" xr:uid="{00000000-0005-0000-0000-00000BBE0000}"/>
    <cellStyle name="Normal 4 7 2 2 2 3 2 2 3" xfId="40316" xr:uid="{00000000-0005-0000-0000-00000CBE0000}"/>
    <cellStyle name="Normal 4 7 2 2 2 3 2 3" xfId="8926" xr:uid="{00000000-0005-0000-0000-00000DBE0000}"/>
    <cellStyle name="Normal 4 7 2 2 2 3 2 3 2" xfId="22360" xr:uid="{00000000-0005-0000-0000-00000EBE0000}"/>
    <cellStyle name="Normal 4 7 2 2 2 3 2 3 2 2" xfId="49272" xr:uid="{00000000-0005-0000-0000-00000FBE0000}"/>
    <cellStyle name="Normal 4 7 2 2 2 3 2 3 3" xfId="35838" xr:uid="{00000000-0005-0000-0000-000010BE0000}"/>
    <cellStyle name="Normal 4 7 2 2 2 3 2 4" xfId="17881" xr:uid="{00000000-0005-0000-0000-000011BE0000}"/>
    <cellStyle name="Normal 4 7 2 2 2 3 2 4 2" xfId="44793" xr:uid="{00000000-0005-0000-0000-000012BE0000}"/>
    <cellStyle name="Normal 4 7 2 2 2 3 2 5" xfId="31359" xr:uid="{00000000-0005-0000-0000-000013BE0000}"/>
    <cellStyle name="Normal 4 7 2 2 2 3 3" xfId="11167" xr:uid="{00000000-0005-0000-0000-000014BE0000}"/>
    <cellStyle name="Normal 4 7 2 2 2 3 3 2" xfId="24601" xr:uid="{00000000-0005-0000-0000-000015BE0000}"/>
    <cellStyle name="Normal 4 7 2 2 2 3 3 2 2" xfId="51513" xr:uid="{00000000-0005-0000-0000-000016BE0000}"/>
    <cellStyle name="Normal 4 7 2 2 2 3 3 3" xfId="38079" xr:uid="{00000000-0005-0000-0000-000017BE0000}"/>
    <cellStyle name="Normal 4 7 2 2 2 3 4" xfId="6689" xr:uid="{00000000-0005-0000-0000-000018BE0000}"/>
    <cellStyle name="Normal 4 7 2 2 2 3 4 2" xfId="20123" xr:uid="{00000000-0005-0000-0000-000019BE0000}"/>
    <cellStyle name="Normal 4 7 2 2 2 3 4 2 2" xfId="47035" xr:uid="{00000000-0005-0000-0000-00001ABE0000}"/>
    <cellStyle name="Normal 4 7 2 2 2 3 4 3" xfId="33601" xr:uid="{00000000-0005-0000-0000-00001BBE0000}"/>
    <cellStyle name="Normal 4 7 2 2 2 3 5" xfId="15644" xr:uid="{00000000-0005-0000-0000-00001CBE0000}"/>
    <cellStyle name="Normal 4 7 2 2 2 3 5 2" xfId="42556" xr:uid="{00000000-0005-0000-0000-00001DBE0000}"/>
    <cellStyle name="Normal 4 7 2 2 2 3 6" xfId="29122" xr:uid="{00000000-0005-0000-0000-00001EBE0000}"/>
    <cellStyle name="Normal 4 7 2 2 2 4" xfId="3329" xr:uid="{00000000-0005-0000-0000-00001FBE0000}"/>
    <cellStyle name="Normal 4 7 2 2 2 4 2" xfId="12286" xr:uid="{00000000-0005-0000-0000-000020BE0000}"/>
    <cellStyle name="Normal 4 7 2 2 2 4 2 2" xfId="25720" xr:uid="{00000000-0005-0000-0000-000021BE0000}"/>
    <cellStyle name="Normal 4 7 2 2 2 4 2 2 2" xfId="52632" xr:uid="{00000000-0005-0000-0000-000022BE0000}"/>
    <cellStyle name="Normal 4 7 2 2 2 4 2 3" xfId="39198" xr:uid="{00000000-0005-0000-0000-000023BE0000}"/>
    <cellStyle name="Normal 4 7 2 2 2 4 3" xfId="7808" xr:uid="{00000000-0005-0000-0000-000024BE0000}"/>
    <cellStyle name="Normal 4 7 2 2 2 4 3 2" xfId="21242" xr:uid="{00000000-0005-0000-0000-000025BE0000}"/>
    <cellStyle name="Normal 4 7 2 2 2 4 3 2 2" xfId="48154" xr:uid="{00000000-0005-0000-0000-000026BE0000}"/>
    <cellStyle name="Normal 4 7 2 2 2 4 3 3" xfId="34720" xr:uid="{00000000-0005-0000-0000-000027BE0000}"/>
    <cellStyle name="Normal 4 7 2 2 2 4 4" xfId="16763" xr:uid="{00000000-0005-0000-0000-000028BE0000}"/>
    <cellStyle name="Normal 4 7 2 2 2 4 4 2" xfId="43675" xr:uid="{00000000-0005-0000-0000-000029BE0000}"/>
    <cellStyle name="Normal 4 7 2 2 2 4 5" xfId="30241" xr:uid="{00000000-0005-0000-0000-00002ABE0000}"/>
    <cellStyle name="Normal 4 7 2 2 2 5" xfId="10049" xr:uid="{00000000-0005-0000-0000-00002BBE0000}"/>
    <cellStyle name="Normal 4 7 2 2 2 5 2" xfId="23483" xr:uid="{00000000-0005-0000-0000-00002CBE0000}"/>
    <cellStyle name="Normal 4 7 2 2 2 5 2 2" xfId="50395" xr:uid="{00000000-0005-0000-0000-00002DBE0000}"/>
    <cellStyle name="Normal 4 7 2 2 2 5 3" xfId="36961" xr:uid="{00000000-0005-0000-0000-00002EBE0000}"/>
    <cellStyle name="Normal 4 7 2 2 2 6" xfId="5571" xr:uid="{00000000-0005-0000-0000-00002FBE0000}"/>
    <cellStyle name="Normal 4 7 2 2 2 6 2" xfId="19005" xr:uid="{00000000-0005-0000-0000-000030BE0000}"/>
    <cellStyle name="Normal 4 7 2 2 2 6 2 2" xfId="45917" xr:uid="{00000000-0005-0000-0000-000031BE0000}"/>
    <cellStyle name="Normal 4 7 2 2 2 6 3" xfId="32483" xr:uid="{00000000-0005-0000-0000-000032BE0000}"/>
    <cellStyle name="Normal 4 7 2 2 2 7" xfId="14526" xr:uid="{00000000-0005-0000-0000-000033BE0000}"/>
    <cellStyle name="Normal 4 7 2 2 2 7 2" xfId="41438" xr:uid="{00000000-0005-0000-0000-000034BE0000}"/>
    <cellStyle name="Normal 4 7 2 2 2 8" xfId="28004" xr:uid="{00000000-0005-0000-0000-000035BE0000}"/>
    <cellStyle name="Normal 4 7 2 2 3" xfId="1316" xr:uid="{00000000-0005-0000-0000-000036BE0000}"/>
    <cellStyle name="Normal 4 7 2 2 3 2" xfId="2434" xr:uid="{00000000-0005-0000-0000-000037BE0000}"/>
    <cellStyle name="Normal 4 7 2 2 3 2 2" xfId="4671" xr:uid="{00000000-0005-0000-0000-000038BE0000}"/>
    <cellStyle name="Normal 4 7 2 2 3 2 2 2" xfId="13628" xr:uid="{00000000-0005-0000-0000-000039BE0000}"/>
    <cellStyle name="Normal 4 7 2 2 3 2 2 2 2" xfId="27062" xr:uid="{00000000-0005-0000-0000-00003ABE0000}"/>
    <cellStyle name="Normal 4 7 2 2 3 2 2 2 2 2" xfId="53974" xr:uid="{00000000-0005-0000-0000-00003BBE0000}"/>
    <cellStyle name="Normal 4 7 2 2 3 2 2 2 3" xfId="40540" xr:uid="{00000000-0005-0000-0000-00003CBE0000}"/>
    <cellStyle name="Normal 4 7 2 2 3 2 2 3" xfId="9150" xr:uid="{00000000-0005-0000-0000-00003DBE0000}"/>
    <cellStyle name="Normal 4 7 2 2 3 2 2 3 2" xfId="22584" xr:uid="{00000000-0005-0000-0000-00003EBE0000}"/>
    <cellStyle name="Normal 4 7 2 2 3 2 2 3 2 2" xfId="49496" xr:uid="{00000000-0005-0000-0000-00003FBE0000}"/>
    <cellStyle name="Normal 4 7 2 2 3 2 2 3 3" xfId="36062" xr:uid="{00000000-0005-0000-0000-000040BE0000}"/>
    <cellStyle name="Normal 4 7 2 2 3 2 2 4" xfId="18105" xr:uid="{00000000-0005-0000-0000-000041BE0000}"/>
    <cellStyle name="Normal 4 7 2 2 3 2 2 4 2" xfId="45017" xr:uid="{00000000-0005-0000-0000-000042BE0000}"/>
    <cellStyle name="Normal 4 7 2 2 3 2 2 5" xfId="31583" xr:uid="{00000000-0005-0000-0000-000043BE0000}"/>
    <cellStyle name="Normal 4 7 2 2 3 2 3" xfId="11391" xr:uid="{00000000-0005-0000-0000-000044BE0000}"/>
    <cellStyle name="Normal 4 7 2 2 3 2 3 2" xfId="24825" xr:uid="{00000000-0005-0000-0000-000045BE0000}"/>
    <cellStyle name="Normal 4 7 2 2 3 2 3 2 2" xfId="51737" xr:uid="{00000000-0005-0000-0000-000046BE0000}"/>
    <cellStyle name="Normal 4 7 2 2 3 2 3 3" xfId="38303" xr:uid="{00000000-0005-0000-0000-000047BE0000}"/>
    <cellStyle name="Normal 4 7 2 2 3 2 4" xfId="6913" xr:uid="{00000000-0005-0000-0000-000048BE0000}"/>
    <cellStyle name="Normal 4 7 2 2 3 2 4 2" xfId="20347" xr:uid="{00000000-0005-0000-0000-000049BE0000}"/>
    <cellStyle name="Normal 4 7 2 2 3 2 4 2 2" xfId="47259" xr:uid="{00000000-0005-0000-0000-00004ABE0000}"/>
    <cellStyle name="Normal 4 7 2 2 3 2 4 3" xfId="33825" xr:uid="{00000000-0005-0000-0000-00004BBE0000}"/>
    <cellStyle name="Normal 4 7 2 2 3 2 5" xfId="15868" xr:uid="{00000000-0005-0000-0000-00004CBE0000}"/>
    <cellStyle name="Normal 4 7 2 2 3 2 5 2" xfId="42780" xr:uid="{00000000-0005-0000-0000-00004DBE0000}"/>
    <cellStyle name="Normal 4 7 2 2 3 2 6" xfId="29346" xr:uid="{00000000-0005-0000-0000-00004EBE0000}"/>
    <cellStyle name="Normal 4 7 2 2 3 3" xfId="3553" xr:uid="{00000000-0005-0000-0000-00004FBE0000}"/>
    <cellStyle name="Normal 4 7 2 2 3 3 2" xfId="12510" xr:uid="{00000000-0005-0000-0000-000050BE0000}"/>
    <cellStyle name="Normal 4 7 2 2 3 3 2 2" xfId="25944" xr:uid="{00000000-0005-0000-0000-000051BE0000}"/>
    <cellStyle name="Normal 4 7 2 2 3 3 2 2 2" xfId="52856" xr:uid="{00000000-0005-0000-0000-000052BE0000}"/>
    <cellStyle name="Normal 4 7 2 2 3 3 2 3" xfId="39422" xr:uid="{00000000-0005-0000-0000-000053BE0000}"/>
    <cellStyle name="Normal 4 7 2 2 3 3 3" xfId="8032" xr:uid="{00000000-0005-0000-0000-000054BE0000}"/>
    <cellStyle name="Normal 4 7 2 2 3 3 3 2" xfId="21466" xr:uid="{00000000-0005-0000-0000-000055BE0000}"/>
    <cellStyle name="Normal 4 7 2 2 3 3 3 2 2" xfId="48378" xr:uid="{00000000-0005-0000-0000-000056BE0000}"/>
    <cellStyle name="Normal 4 7 2 2 3 3 3 3" xfId="34944" xr:uid="{00000000-0005-0000-0000-000057BE0000}"/>
    <cellStyle name="Normal 4 7 2 2 3 3 4" xfId="16987" xr:uid="{00000000-0005-0000-0000-000058BE0000}"/>
    <cellStyle name="Normal 4 7 2 2 3 3 4 2" xfId="43899" xr:uid="{00000000-0005-0000-0000-000059BE0000}"/>
    <cellStyle name="Normal 4 7 2 2 3 3 5" xfId="30465" xr:uid="{00000000-0005-0000-0000-00005ABE0000}"/>
    <cellStyle name="Normal 4 7 2 2 3 4" xfId="10273" xr:uid="{00000000-0005-0000-0000-00005BBE0000}"/>
    <cellStyle name="Normal 4 7 2 2 3 4 2" xfId="23707" xr:uid="{00000000-0005-0000-0000-00005CBE0000}"/>
    <cellStyle name="Normal 4 7 2 2 3 4 2 2" xfId="50619" xr:uid="{00000000-0005-0000-0000-00005DBE0000}"/>
    <cellStyle name="Normal 4 7 2 2 3 4 3" xfId="37185" xr:uid="{00000000-0005-0000-0000-00005EBE0000}"/>
    <cellStyle name="Normal 4 7 2 2 3 5" xfId="5795" xr:uid="{00000000-0005-0000-0000-00005FBE0000}"/>
    <cellStyle name="Normal 4 7 2 2 3 5 2" xfId="19229" xr:uid="{00000000-0005-0000-0000-000060BE0000}"/>
    <cellStyle name="Normal 4 7 2 2 3 5 2 2" xfId="46141" xr:uid="{00000000-0005-0000-0000-000061BE0000}"/>
    <cellStyle name="Normal 4 7 2 2 3 5 3" xfId="32707" xr:uid="{00000000-0005-0000-0000-000062BE0000}"/>
    <cellStyle name="Normal 4 7 2 2 3 6" xfId="14750" xr:uid="{00000000-0005-0000-0000-000063BE0000}"/>
    <cellStyle name="Normal 4 7 2 2 3 6 2" xfId="41662" xr:uid="{00000000-0005-0000-0000-000064BE0000}"/>
    <cellStyle name="Normal 4 7 2 2 3 7" xfId="28228" xr:uid="{00000000-0005-0000-0000-000065BE0000}"/>
    <cellStyle name="Normal 4 7 2 2 4" xfId="1539" xr:uid="{00000000-0005-0000-0000-000066BE0000}"/>
    <cellStyle name="Normal 4 7 2 2 4 2" xfId="2657" xr:uid="{00000000-0005-0000-0000-000067BE0000}"/>
    <cellStyle name="Normal 4 7 2 2 4 2 2" xfId="4894" xr:uid="{00000000-0005-0000-0000-000068BE0000}"/>
    <cellStyle name="Normal 4 7 2 2 4 2 2 2" xfId="13851" xr:uid="{00000000-0005-0000-0000-000069BE0000}"/>
    <cellStyle name="Normal 4 7 2 2 4 2 2 2 2" xfId="27285" xr:uid="{00000000-0005-0000-0000-00006ABE0000}"/>
    <cellStyle name="Normal 4 7 2 2 4 2 2 2 2 2" xfId="54197" xr:uid="{00000000-0005-0000-0000-00006BBE0000}"/>
    <cellStyle name="Normal 4 7 2 2 4 2 2 2 3" xfId="40763" xr:uid="{00000000-0005-0000-0000-00006CBE0000}"/>
    <cellStyle name="Normal 4 7 2 2 4 2 2 3" xfId="9373" xr:uid="{00000000-0005-0000-0000-00006DBE0000}"/>
    <cellStyle name="Normal 4 7 2 2 4 2 2 3 2" xfId="22807" xr:uid="{00000000-0005-0000-0000-00006EBE0000}"/>
    <cellStyle name="Normal 4 7 2 2 4 2 2 3 2 2" xfId="49719" xr:uid="{00000000-0005-0000-0000-00006FBE0000}"/>
    <cellStyle name="Normal 4 7 2 2 4 2 2 3 3" xfId="36285" xr:uid="{00000000-0005-0000-0000-000070BE0000}"/>
    <cellStyle name="Normal 4 7 2 2 4 2 2 4" xfId="18328" xr:uid="{00000000-0005-0000-0000-000071BE0000}"/>
    <cellStyle name="Normal 4 7 2 2 4 2 2 4 2" xfId="45240" xr:uid="{00000000-0005-0000-0000-000072BE0000}"/>
    <cellStyle name="Normal 4 7 2 2 4 2 2 5" xfId="31806" xr:uid="{00000000-0005-0000-0000-000073BE0000}"/>
    <cellStyle name="Normal 4 7 2 2 4 2 3" xfId="11614" xr:uid="{00000000-0005-0000-0000-000074BE0000}"/>
    <cellStyle name="Normal 4 7 2 2 4 2 3 2" xfId="25048" xr:uid="{00000000-0005-0000-0000-000075BE0000}"/>
    <cellStyle name="Normal 4 7 2 2 4 2 3 2 2" xfId="51960" xr:uid="{00000000-0005-0000-0000-000076BE0000}"/>
    <cellStyle name="Normal 4 7 2 2 4 2 3 3" xfId="38526" xr:uid="{00000000-0005-0000-0000-000077BE0000}"/>
    <cellStyle name="Normal 4 7 2 2 4 2 4" xfId="7136" xr:uid="{00000000-0005-0000-0000-000078BE0000}"/>
    <cellStyle name="Normal 4 7 2 2 4 2 4 2" xfId="20570" xr:uid="{00000000-0005-0000-0000-000079BE0000}"/>
    <cellStyle name="Normal 4 7 2 2 4 2 4 2 2" xfId="47482" xr:uid="{00000000-0005-0000-0000-00007ABE0000}"/>
    <cellStyle name="Normal 4 7 2 2 4 2 4 3" xfId="34048" xr:uid="{00000000-0005-0000-0000-00007BBE0000}"/>
    <cellStyle name="Normal 4 7 2 2 4 2 5" xfId="16091" xr:uid="{00000000-0005-0000-0000-00007CBE0000}"/>
    <cellStyle name="Normal 4 7 2 2 4 2 5 2" xfId="43003" xr:uid="{00000000-0005-0000-0000-00007DBE0000}"/>
    <cellStyle name="Normal 4 7 2 2 4 2 6" xfId="29569" xr:uid="{00000000-0005-0000-0000-00007EBE0000}"/>
    <cellStyle name="Normal 4 7 2 2 4 3" xfId="3776" xr:uid="{00000000-0005-0000-0000-00007FBE0000}"/>
    <cellStyle name="Normal 4 7 2 2 4 3 2" xfId="12733" xr:uid="{00000000-0005-0000-0000-000080BE0000}"/>
    <cellStyle name="Normal 4 7 2 2 4 3 2 2" xfId="26167" xr:uid="{00000000-0005-0000-0000-000081BE0000}"/>
    <cellStyle name="Normal 4 7 2 2 4 3 2 2 2" xfId="53079" xr:uid="{00000000-0005-0000-0000-000082BE0000}"/>
    <cellStyle name="Normal 4 7 2 2 4 3 2 3" xfId="39645" xr:uid="{00000000-0005-0000-0000-000083BE0000}"/>
    <cellStyle name="Normal 4 7 2 2 4 3 3" xfId="8255" xr:uid="{00000000-0005-0000-0000-000084BE0000}"/>
    <cellStyle name="Normal 4 7 2 2 4 3 3 2" xfId="21689" xr:uid="{00000000-0005-0000-0000-000085BE0000}"/>
    <cellStyle name="Normal 4 7 2 2 4 3 3 2 2" xfId="48601" xr:uid="{00000000-0005-0000-0000-000086BE0000}"/>
    <cellStyle name="Normal 4 7 2 2 4 3 3 3" xfId="35167" xr:uid="{00000000-0005-0000-0000-000087BE0000}"/>
    <cellStyle name="Normal 4 7 2 2 4 3 4" xfId="17210" xr:uid="{00000000-0005-0000-0000-000088BE0000}"/>
    <cellStyle name="Normal 4 7 2 2 4 3 4 2" xfId="44122" xr:uid="{00000000-0005-0000-0000-000089BE0000}"/>
    <cellStyle name="Normal 4 7 2 2 4 3 5" xfId="30688" xr:uid="{00000000-0005-0000-0000-00008ABE0000}"/>
    <cellStyle name="Normal 4 7 2 2 4 4" xfId="10496" xr:uid="{00000000-0005-0000-0000-00008BBE0000}"/>
    <cellStyle name="Normal 4 7 2 2 4 4 2" xfId="23930" xr:uid="{00000000-0005-0000-0000-00008CBE0000}"/>
    <cellStyle name="Normal 4 7 2 2 4 4 2 2" xfId="50842" xr:uid="{00000000-0005-0000-0000-00008DBE0000}"/>
    <cellStyle name="Normal 4 7 2 2 4 4 3" xfId="37408" xr:uid="{00000000-0005-0000-0000-00008EBE0000}"/>
    <cellStyle name="Normal 4 7 2 2 4 5" xfId="6018" xr:uid="{00000000-0005-0000-0000-00008FBE0000}"/>
    <cellStyle name="Normal 4 7 2 2 4 5 2" xfId="19452" xr:uid="{00000000-0005-0000-0000-000090BE0000}"/>
    <cellStyle name="Normal 4 7 2 2 4 5 2 2" xfId="46364" xr:uid="{00000000-0005-0000-0000-000091BE0000}"/>
    <cellStyle name="Normal 4 7 2 2 4 5 3" xfId="32930" xr:uid="{00000000-0005-0000-0000-000092BE0000}"/>
    <cellStyle name="Normal 4 7 2 2 4 6" xfId="14973" xr:uid="{00000000-0005-0000-0000-000093BE0000}"/>
    <cellStyle name="Normal 4 7 2 2 4 6 2" xfId="41885" xr:uid="{00000000-0005-0000-0000-000094BE0000}"/>
    <cellStyle name="Normal 4 7 2 2 4 7" xfId="28451" xr:uid="{00000000-0005-0000-0000-000095BE0000}"/>
    <cellStyle name="Normal 4 7 2 2 5" xfId="1987" xr:uid="{00000000-0005-0000-0000-000096BE0000}"/>
    <cellStyle name="Normal 4 7 2 2 5 2" xfId="4224" xr:uid="{00000000-0005-0000-0000-000097BE0000}"/>
    <cellStyle name="Normal 4 7 2 2 5 2 2" xfId="13181" xr:uid="{00000000-0005-0000-0000-000098BE0000}"/>
    <cellStyle name="Normal 4 7 2 2 5 2 2 2" xfId="26615" xr:uid="{00000000-0005-0000-0000-000099BE0000}"/>
    <cellStyle name="Normal 4 7 2 2 5 2 2 2 2" xfId="53527" xr:uid="{00000000-0005-0000-0000-00009ABE0000}"/>
    <cellStyle name="Normal 4 7 2 2 5 2 2 3" xfId="40093" xr:uid="{00000000-0005-0000-0000-00009BBE0000}"/>
    <cellStyle name="Normal 4 7 2 2 5 2 3" xfId="8703" xr:uid="{00000000-0005-0000-0000-00009CBE0000}"/>
    <cellStyle name="Normal 4 7 2 2 5 2 3 2" xfId="22137" xr:uid="{00000000-0005-0000-0000-00009DBE0000}"/>
    <cellStyle name="Normal 4 7 2 2 5 2 3 2 2" xfId="49049" xr:uid="{00000000-0005-0000-0000-00009EBE0000}"/>
    <cellStyle name="Normal 4 7 2 2 5 2 3 3" xfId="35615" xr:uid="{00000000-0005-0000-0000-00009FBE0000}"/>
    <cellStyle name="Normal 4 7 2 2 5 2 4" xfId="17658" xr:uid="{00000000-0005-0000-0000-0000A0BE0000}"/>
    <cellStyle name="Normal 4 7 2 2 5 2 4 2" xfId="44570" xr:uid="{00000000-0005-0000-0000-0000A1BE0000}"/>
    <cellStyle name="Normal 4 7 2 2 5 2 5" xfId="31136" xr:uid="{00000000-0005-0000-0000-0000A2BE0000}"/>
    <cellStyle name="Normal 4 7 2 2 5 3" xfId="10944" xr:uid="{00000000-0005-0000-0000-0000A3BE0000}"/>
    <cellStyle name="Normal 4 7 2 2 5 3 2" xfId="24378" xr:uid="{00000000-0005-0000-0000-0000A4BE0000}"/>
    <cellStyle name="Normal 4 7 2 2 5 3 2 2" xfId="51290" xr:uid="{00000000-0005-0000-0000-0000A5BE0000}"/>
    <cellStyle name="Normal 4 7 2 2 5 3 3" xfId="37856" xr:uid="{00000000-0005-0000-0000-0000A6BE0000}"/>
    <cellStyle name="Normal 4 7 2 2 5 4" xfId="6466" xr:uid="{00000000-0005-0000-0000-0000A7BE0000}"/>
    <cellStyle name="Normal 4 7 2 2 5 4 2" xfId="19900" xr:uid="{00000000-0005-0000-0000-0000A8BE0000}"/>
    <cellStyle name="Normal 4 7 2 2 5 4 2 2" xfId="46812" xr:uid="{00000000-0005-0000-0000-0000A9BE0000}"/>
    <cellStyle name="Normal 4 7 2 2 5 4 3" xfId="33378" xr:uid="{00000000-0005-0000-0000-0000AABE0000}"/>
    <cellStyle name="Normal 4 7 2 2 5 5" xfId="15421" xr:uid="{00000000-0005-0000-0000-0000ABBE0000}"/>
    <cellStyle name="Normal 4 7 2 2 5 5 2" xfId="42333" xr:uid="{00000000-0005-0000-0000-0000ACBE0000}"/>
    <cellStyle name="Normal 4 7 2 2 5 6" xfId="28899" xr:uid="{00000000-0005-0000-0000-0000ADBE0000}"/>
    <cellStyle name="Normal 4 7 2 2 6" xfId="3106" xr:uid="{00000000-0005-0000-0000-0000AEBE0000}"/>
    <cellStyle name="Normal 4 7 2 2 6 2" xfId="12063" xr:uid="{00000000-0005-0000-0000-0000AFBE0000}"/>
    <cellStyle name="Normal 4 7 2 2 6 2 2" xfId="25497" xr:uid="{00000000-0005-0000-0000-0000B0BE0000}"/>
    <cellStyle name="Normal 4 7 2 2 6 2 2 2" xfId="52409" xr:uid="{00000000-0005-0000-0000-0000B1BE0000}"/>
    <cellStyle name="Normal 4 7 2 2 6 2 3" xfId="38975" xr:uid="{00000000-0005-0000-0000-0000B2BE0000}"/>
    <cellStyle name="Normal 4 7 2 2 6 3" xfId="7585" xr:uid="{00000000-0005-0000-0000-0000B3BE0000}"/>
    <cellStyle name="Normal 4 7 2 2 6 3 2" xfId="21019" xr:uid="{00000000-0005-0000-0000-0000B4BE0000}"/>
    <cellStyle name="Normal 4 7 2 2 6 3 2 2" xfId="47931" xr:uid="{00000000-0005-0000-0000-0000B5BE0000}"/>
    <cellStyle name="Normal 4 7 2 2 6 3 3" xfId="34497" xr:uid="{00000000-0005-0000-0000-0000B6BE0000}"/>
    <cellStyle name="Normal 4 7 2 2 6 4" xfId="16540" xr:uid="{00000000-0005-0000-0000-0000B7BE0000}"/>
    <cellStyle name="Normal 4 7 2 2 6 4 2" xfId="43452" xr:uid="{00000000-0005-0000-0000-0000B8BE0000}"/>
    <cellStyle name="Normal 4 7 2 2 6 5" xfId="30018" xr:uid="{00000000-0005-0000-0000-0000B9BE0000}"/>
    <cellStyle name="Normal 4 7 2 2 7" xfId="9826" xr:uid="{00000000-0005-0000-0000-0000BABE0000}"/>
    <cellStyle name="Normal 4 7 2 2 7 2" xfId="23260" xr:uid="{00000000-0005-0000-0000-0000BBBE0000}"/>
    <cellStyle name="Normal 4 7 2 2 7 2 2" xfId="50172" xr:uid="{00000000-0005-0000-0000-0000BCBE0000}"/>
    <cellStyle name="Normal 4 7 2 2 7 3" xfId="36738" xr:uid="{00000000-0005-0000-0000-0000BDBE0000}"/>
    <cellStyle name="Normal 4 7 2 2 8" xfId="5348" xr:uid="{00000000-0005-0000-0000-0000BEBE0000}"/>
    <cellStyle name="Normal 4 7 2 2 8 2" xfId="18782" xr:uid="{00000000-0005-0000-0000-0000BFBE0000}"/>
    <cellStyle name="Normal 4 7 2 2 8 2 2" xfId="45694" xr:uid="{00000000-0005-0000-0000-0000C0BE0000}"/>
    <cellStyle name="Normal 4 7 2 2 8 3" xfId="32260" xr:uid="{00000000-0005-0000-0000-0000C1BE0000}"/>
    <cellStyle name="Normal 4 7 2 2 9" xfId="14303" xr:uid="{00000000-0005-0000-0000-0000C2BE0000}"/>
    <cellStyle name="Normal 4 7 2 2 9 2" xfId="41215" xr:uid="{00000000-0005-0000-0000-0000C3BE0000}"/>
    <cellStyle name="Normal 4 7 2 3" xfId="751" xr:uid="{00000000-0005-0000-0000-0000C4BE0000}"/>
    <cellStyle name="Normal 4 7 2 3 10" xfId="27709" xr:uid="{00000000-0005-0000-0000-0000C5BE0000}"/>
    <cellStyle name="Normal 4 7 2 3 2" xfId="1019" xr:uid="{00000000-0005-0000-0000-0000C6BE0000}"/>
    <cellStyle name="Normal 4 7 2 3 2 2" xfId="1690" xr:uid="{00000000-0005-0000-0000-0000C7BE0000}"/>
    <cellStyle name="Normal 4 7 2 3 2 2 2" xfId="2808" xr:uid="{00000000-0005-0000-0000-0000C8BE0000}"/>
    <cellStyle name="Normal 4 7 2 3 2 2 2 2" xfId="5045" xr:uid="{00000000-0005-0000-0000-0000C9BE0000}"/>
    <cellStyle name="Normal 4 7 2 3 2 2 2 2 2" xfId="14002" xr:uid="{00000000-0005-0000-0000-0000CABE0000}"/>
    <cellStyle name="Normal 4 7 2 3 2 2 2 2 2 2" xfId="27436" xr:uid="{00000000-0005-0000-0000-0000CBBE0000}"/>
    <cellStyle name="Normal 4 7 2 3 2 2 2 2 2 2 2" xfId="54348" xr:uid="{00000000-0005-0000-0000-0000CCBE0000}"/>
    <cellStyle name="Normal 4 7 2 3 2 2 2 2 2 3" xfId="40914" xr:uid="{00000000-0005-0000-0000-0000CDBE0000}"/>
    <cellStyle name="Normal 4 7 2 3 2 2 2 2 3" xfId="9524" xr:uid="{00000000-0005-0000-0000-0000CEBE0000}"/>
    <cellStyle name="Normal 4 7 2 3 2 2 2 2 3 2" xfId="22958" xr:uid="{00000000-0005-0000-0000-0000CFBE0000}"/>
    <cellStyle name="Normal 4 7 2 3 2 2 2 2 3 2 2" xfId="49870" xr:uid="{00000000-0005-0000-0000-0000D0BE0000}"/>
    <cellStyle name="Normal 4 7 2 3 2 2 2 2 3 3" xfId="36436" xr:uid="{00000000-0005-0000-0000-0000D1BE0000}"/>
    <cellStyle name="Normal 4 7 2 3 2 2 2 2 4" xfId="18479" xr:uid="{00000000-0005-0000-0000-0000D2BE0000}"/>
    <cellStyle name="Normal 4 7 2 3 2 2 2 2 4 2" xfId="45391" xr:uid="{00000000-0005-0000-0000-0000D3BE0000}"/>
    <cellStyle name="Normal 4 7 2 3 2 2 2 2 5" xfId="31957" xr:uid="{00000000-0005-0000-0000-0000D4BE0000}"/>
    <cellStyle name="Normal 4 7 2 3 2 2 2 3" xfId="11765" xr:uid="{00000000-0005-0000-0000-0000D5BE0000}"/>
    <cellStyle name="Normal 4 7 2 3 2 2 2 3 2" xfId="25199" xr:uid="{00000000-0005-0000-0000-0000D6BE0000}"/>
    <cellStyle name="Normal 4 7 2 3 2 2 2 3 2 2" xfId="52111" xr:uid="{00000000-0005-0000-0000-0000D7BE0000}"/>
    <cellStyle name="Normal 4 7 2 3 2 2 2 3 3" xfId="38677" xr:uid="{00000000-0005-0000-0000-0000D8BE0000}"/>
    <cellStyle name="Normal 4 7 2 3 2 2 2 4" xfId="7287" xr:uid="{00000000-0005-0000-0000-0000D9BE0000}"/>
    <cellStyle name="Normal 4 7 2 3 2 2 2 4 2" xfId="20721" xr:uid="{00000000-0005-0000-0000-0000DABE0000}"/>
    <cellStyle name="Normal 4 7 2 3 2 2 2 4 2 2" xfId="47633" xr:uid="{00000000-0005-0000-0000-0000DBBE0000}"/>
    <cellStyle name="Normal 4 7 2 3 2 2 2 4 3" xfId="34199" xr:uid="{00000000-0005-0000-0000-0000DCBE0000}"/>
    <cellStyle name="Normal 4 7 2 3 2 2 2 5" xfId="16242" xr:uid="{00000000-0005-0000-0000-0000DDBE0000}"/>
    <cellStyle name="Normal 4 7 2 3 2 2 2 5 2" xfId="43154" xr:uid="{00000000-0005-0000-0000-0000DEBE0000}"/>
    <cellStyle name="Normal 4 7 2 3 2 2 2 6" xfId="29720" xr:uid="{00000000-0005-0000-0000-0000DFBE0000}"/>
    <cellStyle name="Normal 4 7 2 3 2 2 3" xfId="3927" xr:uid="{00000000-0005-0000-0000-0000E0BE0000}"/>
    <cellStyle name="Normal 4 7 2 3 2 2 3 2" xfId="12884" xr:uid="{00000000-0005-0000-0000-0000E1BE0000}"/>
    <cellStyle name="Normal 4 7 2 3 2 2 3 2 2" xfId="26318" xr:uid="{00000000-0005-0000-0000-0000E2BE0000}"/>
    <cellStyle name="Normal 4 7 2 3 2 2 3 2 2 2" xfId="53230" xr:uid="{00000000-0005-0000-0000-0000E3BE0000}"/>
    <cellStyle name="Normal 4 7 2 3 2 2 3 2 3" xfId="39796" xr:uid="{00000000-0005-0000-0000-0000E4BE0000}"/>
    <cellStyle name="Normal 4 7 2 3 2 2 3 3" xfId="8406" xr:uid="{00000000-0005-0000-0000-0000E5BE0000}"/>
    <cellStyle name="Normal 4 7 2 3 2 2 3 3 2" xfId="21840" xr:uid="{00000000-0005-0000-0000-0000E6BE0000}"/>
    <cellStyle name="Normal 4 7 2 3 2 2 3 3 2 2" xfId="48752" xr:uid="{00000000-0005-0000-0000-0000E7BE0000}"/>
    <cellStyle name="Normal 4 7 2 3 2 2 3 3 3" xfId="35318" xr:uid="{00000000-0005-0000-0000-0000E8BE0000}"/>
    <cellStyle name="Normal 4 7 2 3 2 2 3 4" xfId="17361" xr:uid="{00000000-0005-0000-0000-0000E9BE0000}"/>
    <cellStyle name="Normal 4 7 2 3 2 2 3 4 2" xfId="44273" xr:uid="{00000000-0005-0000-0000-0000EABE0000}"/>
    <cellStyle name="Normal 4 7 2 3 2 2 3 5" xfId="30839" xr:uid="{00000000-0005-0000-0000-0000EBBE0000}"/>
    <cellStyle name="Normal 4 7 2 3 2 2 4" xfId="10647" xr:uid="{00000000-0005-0000-0000-0000ECBE0000}"/>
    <cellStyle name="Normal 4 7 2 3 2 2 4 2" xfId="24081" xr:uid="{00000000-0005-0000-0000-0000EDBE0000}"/>
    <cellStyle name="Normal 4 7 2 3 2 2 4 2 2" xfId="50993" xr:uid="{00000000-0005-0000-0000-0000EEBE0000}"/>
    <cellStyle name="Normal 4 7 2 3 2 2 4 3" xfId="37559" xr:uid="{00000000-0005-0000-0000-0000EFBE0000}"/>
    <cellStyle name="Normal 4 7 2 3 2 2 5" xfId="6169" xr:uid="{00000000-0005-0000-0000-0000F0BE0000}"/>
    <cellStyle name="Normal 4 7 2 3 2 2 5 2" xfId="19603" xr:uid="{00000000-0005-0000-0000-0000F1BE0000}"/>
    <cellStyle name="Normal 4 7 2 3 2 2 5 2 2" xfId="46515" xr:uid="{00000000-0005-0000-0000-0000F2BE0000}"/>
    <cellStyle name="Normal 4 7 2 3 2 2 5 3" xfId="33081" xr:uid="{00000000-0005-0000-0000-0000F3BE0000}"/>
    <cellStyle name="Normal 4 7 2 3 2 2 6" xfId="15124" xr:uid="{00000000-0005-0000-0000-0000F4BE0000}"/>
    <cellStyle name="Normal 4 7 2 3 2 2 6 2" xfId="42036" xr:uid="{00000000-0005-0000-0000-0000F5BE0000}"/>
    <cellStyle name="Normal 4 7 2 3 2 2 7" xfId="28602" xr:uid="{00000000-0005-0000-0000-0000F6BE0000}"/>
    <cellStyle name="Normal 4 7 2 3 2 3" xfId="2138" xr:uid="{00000000-0005-0000-0000-0000F7BE0000}"/>
    <cellStyle name="Normal 4 7 2 3 2 3 2" xfId="4375" xr:uid="{00000000-0005-0000-0000-0000F8BE0000}"/>
    <cellStyle name="Normal 4 7 2 3 2 3 2 2" xfId="13332" xr:uid="{00000000-0005-0000-0000-0000F9BE0000}"/>
    <cellStyle name="Normal 4 7 2 3 2 3 2 2 2" xfId="26766" xr:uid="{00000000-0005-0000-0000-0000FABE0000}"/>
    <cellStyle name="Normal 4 7 2 3 2 3 2 2 2 2" xfId="53678" xr:uid="{00000000-0005-0000-0000-0000FBBE0000}"/>
    <cellStyle name="Normal 4 7 2 3 2 3 2 2 3" xfId="40244" xr:uid="{00000000-0005-0000-0000-0000FCBE0000}"/>
    <cellStyle name="Normal 4 7 2 3 2 3 2 3" xfId="8854" xr:uid="{00000000-0005-0000-0000-0000FDBE0000}"/>
    <cellStyle name="Normal 4 7 2 3 2 3 2 3 2" xfId="22288" xr:uid="{00000000-0005-0000-0000-0000FEBE0000}"/>
    <cellStyle name="Normal 4 7 2 3 2 3 2 3 2 2" xfId="49200" xr:uid="{00000000-0005-0000-0000-0000FFBE0000}"/>
    <cellStyle name="Normal 4 7 2 3 2 3 2 3 3" xfId="35766" xr:uid="{00000000-0005-0000-0000-000000BF0000}"/>
    <cellStyle name="Normal 4 7 2 3 2 3 2 4" xfId="17809" xr:uid="{00000000-0005-0000-0000-000001BF0000}"/>
    <cellStyle name="Normal 4 7 2 3 2 3 2 4 2" xfId="44721" xr:uid="{00000000-0005-0000-0000-000002BF0000}"/>
    <cellStyle name="Normal 4 7 2 3 2 3 2 5" xfId="31287" xr:uid="{00000000-0005-0000-0000-000003BF0000}"/>
    <cellStyle name="Normal 4 7 2 3 2 3 3" xfId="11095" xr:uid="{00000000-0005-0000-0000-000004BF0000}"/>
    <cellStyle name="Normal 4 7 2 3 2 3 3 2" xfId="24529" xr:uid="{00000000-0005-0000-0000-000005BF0000}"/>
    <cellStyle name="Normal 4 7 2 3 2 3 3 2 2" xfId="51441" xr:uid="{00000000-0005-0000-0000-000006BF0000}"/>
    <cellStyle name="Normal 4 7 2 3 2 3 3 3" xfId="38007" xr:uid="{00000000-0005-0000-0000-000007BF0000}"/>
    <cellStyle name="Normal 4 7 2 3 2 3 4" xfId="6617" xr:uid="{00000000-0005-0000-0000-000008BF0000}"/>
    <cellStyle name="Normal 4 7 2 3 2 3 4 2" xfId="20051" xr:uid="{00000000-0005-0000-0000-000009BF0000}"/>
    <cellStyle name="Normal 4 7 2 3 2 3 4 2 2" xfId="46963" xr:uid="{00000000-0005-0000-0000-00000ABF0000}"/>
    <cellStyle name="Normal 4 7 2 3 2 3 4 3" xfId="33529" xr:uid="{00000000-0005-0000-0000-00000BBF0000}"/>
    <cellStyle name="Normal 4 7 2 3 2 3 5" xfId="15572" xr:uid="{00000000-0005-0000-0000-00000CBF0000}"/>
    <cellStyle name="Normal 4 7 2 3 2 3 5 2" xfId="42484" xr:uid="{00000000-0005-0000-0000-00000DBF0000}"/>
    <cellStyle name="Normal 4 7 2 3 2 3 6" xfId="29050" xr:uid="{00000000-0005-0000-0000-00000EBF0000}"/>
    <cellStyle name="Normal 4 7 2 3 2 4" xfId="3257" xr:uid="{00000000-0005-0000-0000-00000FBF0000}"/>
    <cellStyle name="Normal 4 7 2 3 2 4 2" xfId="12214" xr:uid="{00000000-0005-0000-0000-000010BF0000}"/>
    <cellStyle name="Normal 4 7 2 3 2 4 2 2" xfId="25648" xr:uid="{00000000-0005-0000-0000-000011BF0000}"/>
    <cellStyle name="Normal 4 7 2 3 2 4 2 2 2" xfId="52560" xr:uid="{00000000-0005-0000-0000-000012BF0000}"/>
    <cellStyle name="Normal 4 7 2 3 2 4 2 3" xfId="39126" xr:uid="{00000000-0005-0000-0000-000013BF0000}"/>
    <cellStyle name="Normal 4 7 2 3 2 4 3" xfId="7736" xr:uid="{00000000-0005-0000-0000-000014BF0000}"/>
    <cellStyle name="Normal 4 7 2 3 2 4 3 2" xfId="21170" xr:uid="{00000000-0005-0000-0000-000015BF0000}"/>
    <cellStyle name="Normal 4 7 2 3 2 4 3 2 2" xfId="48082" xr:uid="{00000000-0005-0000-0000-000016BF0000}"/>
    <cellStyle name="Normal 4 7 2 3 2 4 3 3" xfId="34648" xr:uid="{00000000-0005-0000-0000-000017BF0000}"/>
    <cellStyle name="Normal 4 7 2 3 2 4 4" xfId="16691" xr:uid="{00000000-0005-0000-0000-000018BF0000}"/>
    <cellStyle name="Normal 4 7 2 3 2 4 4 2" xfId="43603" xr:uid="{00000000-0005-0000-0000-000019BF0000}"/>
    <cellStyle name="Normal 4 7 2 3 2 4 5" xfId="30169" xr:uid="{00000000-0005-0000-0000-00001ABF0000}"/>
    <cellStyle name="Normal 4 7 2 3 2 5" xfId="9977" xr:uid="{00000000-0005-0000-0000-00001BBF0000}"/>
    <cellStyle name="Normal 4 7 2 3 2 5 2" xfId="23411" xr:uid="{00000000-0005-0000-0000-00001CBF0000}"/>
    <cellStyle name="Normal 4 7 2 3 2 5 2 2" xfId="50323" xr:uid="{00000000-0005-0000-0000-00001DBF0000}"/>
    <cellStyle name="Normal 4 7 2 3 2 5 3" xfId="36889" xr:uid="{00000000-0005-0000-0000-00001EBF0000}"/>
    <cellStyle name="Normal 4 7 2 3 2 6" xfId="5499" xr:uid="{00000000-0005-0000-0000-00001FBF0000}"/>
    <cellStyle name="Normal 4 7 2 3 2 6 2" xfId="18933" xr:uid="{00000000-0005-0000-0000-000020BF0000}"/>
    <cellStyle name="Normal 4 7 2 3 2 6 2 2" xfId="45845" xr:uid="{00000000-0005-0000-0000-000021BF0000}"/>
    <cellStyle name="Normal 4 7 2 3 2 6 3" xfId="32411" xr:uid="{00000000-0005-0000-0000-000022BF0000}"/>
    <cellStyle name="Normal 4 7 2 3 2 7" xfId="14454" xr:uid="{00000000-0005-0000-0000-000023BF0000}"/>
    <cellStyle name="Normal 4 7 2 3 2 7 2" xfId="41366" xr:uid="{00000000-0005-0000-0000-000024BF0000}"/>
    <cellStyle name="Normal 4 7 2 3 2 8" xfId="27932" xr:uid="{00000000-0005-0000-0000-000025BF0000}"/>
    <cellStyle name="Normal 4 7 2 3 3" xfId="1244" xr:uid="{00000000-0005-0000-0000-000026BF0000}"/>
    <cellStyle name="Normal 4 7 2 3 3 2" xfId="2362" xr:uid="{00000000-0005-0000-0000-000027BF0000}"/>
    <cellStyle name="Normal 4 7 2 3 3 2 2" xfId="4599" xr:uid="{00000000-0005-0000-0000-000028BF0000}"/>
    <cellStyle name="Normal 4 7 2 3 3 2 2 2" xfId="13556" xr:uid="{00000000-0005-0000-0000-000029BF0000}"/>
    <cellStyle name="Normal 4 7 2 3 3 2 2 2 2" xfId="26990" xr:uid="{00000000-0005-0000-0000-00002ABF0000}"/>
    <cellStyle name="Normal 4 7 2 3 3 2 2 2 2 2" xfId="53902" xr:uid="{00000000-0005-0000-0000-00002BBF0000}"/>
    <cellStyle name="Normal 4 7 2 3 3 2 2 2 3" xfId="40468" xr:uid="{00000000-0005-0000-0000-00002CBF0000}"/>
    <cellStyle name="Normal 4 7 2 3 3 2 2 3" xfId="9078" xr:uid="{00000000-0005-0000-0000-00002DBF0000}"/>
    <cellStyle name="Normal 4 7 2 3 3 2 2 3 2" xfId="22512" xr:uid="{00000000-0005-0000-0000-00002EBF0000}"/>
    <cellStyle name="Normal 4 7 2 3 3 2 2 3 2 2" xfId="49424" xr:uid="{00000000-0005-0000-0000-00002FBF0000}"/>
    <cellStyle name="Normal 4 7 2 3 3 2 2 3 3" xfId="35990" xr:uid="{00000000-0005-0000-0000-000030BF0000}"/>
    <cellStyle name="Normal 4 7 2 3 3 2 2 4" xfId="18033" xr:uid="{00000000-0005-0000-0000-000031BF0000}"/>
    <cellStyle name="Normal 4 7 2 3 3 2 2 4 2" xfId="44945" xr:uid="{00000000-0005-0000-0000-000032BF0000}"/>
    <cellStyle name="Normal 4 7 2 3 3 2 2 5" xfId="31511" xr:uid="{00000000-0005-0000-0000-000033BF0000}"/>
    <cellStyle name="Normal 4 7 2 3 3 2 3" xfId="11319" xr:uid="{00000000-0005-0000-0000-000034BF0000}"/>
    <cellStyle name="Normal 4 7 2 3 3 2 3 2" xfId="24753" xr:uid="{00000000-0005-0000-0000-000035BF0000}"/>
    <cellStyle name="Normal 4 7 2 3 3 2 3 2 2" xfId="51665" xr:uid="{00000000-0005-0000-0000-000036BF0000}"/>
    <cellStyle name="Normal 4 7 2 3 3 2 3 3" xfId="38231" xr:uid="{00000000-0005-0000-0000-000037BF0000}"/>
    <cellStyle name="Normal 4 7 2 3 3 2 4" xfId="6841" xr:uid="{00000000-0005-0000-0000-000038BF0000}"/>
    <cellStyle name="Normal 4 7 2 3 3 2 4 2" xfId="20275" xr:uid="{00000000-0005-0000-0000-000039BF0000}"/>
    <cellStyle name="Normal 4 7 2 3 3 2 4 2 2" xfId="47187" xr:uid="{00000000-0005-0000-0000-00003ABF0000}"/>
    <cellStyle name="Normal 4 7 2 3 3 2 4 3" xfId="33753" xr:uid="{00000000-0005-0000-0000-00003BBF0000}"/>
    <cellStyle name="Normal 4 7 2 3 3 2 5" xfId="15796" xr:uid="{00000000-0005-0000-0000-00003CBF0000}"/>
    <cellStyle name="Normal 4 7 2 3 3 2 5 2" xfId="42708" xr:uid="{00000000-0005-0000-0000-00003DBF0000}"/>
    <cellStyle name="Normal 4 7 2 3 3 2 6" xfId="29274" xr:uid="{00000000-0005-0000-0000-00003EBF0000}"/>
    <cellStyle name="Normal 4 7 2 3 3 3" xfId="3481" xr:uid="{00000000-0005-0000-0000-00003FBF0000}"/>
    <cellStyle name="Normal 4 7 2 3 3 3 2" xfId="12438" xr:uid="{00000000-0005-0000-0000-000040BF0000}"/>
    <cellStyle name="Normal 4 7 2 3 3 3 2 2" xfId="25872" xr:uid="{00000000-0005-0000-0000-000041BF0000}"/>
    <cellStyle name="Normal 4 7 2 3 3 3 2 2 2" xfId="52784" xr:uid="{00000000-0005-0000-0000-000042BF0000}"/>
    <cellStyle name="Normal 4 7 2 3 3 3 2 3" xfId="39350" xr:uid="{00000000-0005-0000-0000-000043BF0000}"/>
    <cellStyle name="Normal 4 7 2 3 3 3 3" xfId="7960" xr:uid="{00000000-0005-0000-0000-000044BF0000}"/>
    <cellStyle name="Normal 4 7 2 3 3 3 3 2" xfId="21394" xr:uid="{00000000-0005-0000-0000-000045BF0000}"/>
    <cellStyle name="Normal 4 7 2 3 3 3 3 2 2" xfId="48306" xr:uid="{00000000-0005-0000-0000-000046BF0000}"/>
    <cellStyle name="Normal 4 7 2 3 3 3 3 3" xfId="34872" xr:uid="{00000000-0005-0000-0000-000047BF0000}"/>
    <cellStyle name="Normal 4 7 2 3 3 3 4" xfId="16915" xr:uid="{00000000-0005-0000-0000-000048BF0000}"/>
    <cellStyle name="Normal 4 7 2 3 3 3 4 2" xfId="43827" xr:uid="{00000000-0005-0000-0000-000049BF0000}"/>
    <cellStyle name="Normal 4 7 2 3 3 3 5" xfId="30393" xr:uid="{00000000-0005-0000-0000-00004ABF0000}"/>
    <cellStyle name="Normal 4 7 2 3 3 4" xfId="10201" xr:uid="{00000000-0005-0000-0000-00004BBF0000}"/>
    <cellStyle name="Normal 4 7 2 3 3 4 2" xfId="23635" xr:uid="{00000000-0005-0000-0000-00004CBF0000}"/>
    <cellStyle name="Normal 4 7 2 3 3 4 2 2" xfId="50547" xr:uid="{00000000-0005-0000-0000-00004DBF0000}"/>
    <cellStyle name="Normal 4 7 2 3 3 4 3" xfId="37113" xr:uid="{00000000-0005-0000-0000-00004EBF0000}"/>
    <cellStyle name="Normal 4 7 2 3 3 5" xfId="5723" xr:uid="{00000000-0005-0000-0000-00004FBF0000}"/>
    <cellStyle name="Normal 4 7 2 3 3 5 2" xfId="19157" xr:uid="{00000000-0005-0000-0000-000050BF0000}"/>
    <cellStyle name="Normal 4 7 2 3 3 5 2 2" xfId="46069" xr:uid="{00000000-0005-0000-0000-000051BF0000}"/>
    <cellStyle name="Normal 4 7 2 3 3 5 3" xfId="32635" xr:uid="{00000000-0005-0000-0000-000052BF0000}"/>
    <cellStyle name="Normal 4 7 2 3 3 6" xfId="14678" xr:uid="{00000000-0005-0000-0000-000053BF0000}"/>
    <cellStyle name="Normal 4 7 2 3 3 6 2" xfId="41590" xr:uid="{00000000-0005-0000-0000-000054BF0000}"/>
    <cellStyle name="Normal 4 7 2 3 3 7" xfId="28156" xr:uid="{00000000-0005-0000-0000-000055BF0000}"/>
    <cellStyle name="Normal 4 7 2 3 4" xfId="1467" xr:uid="{00000000-0005-0000-0000-000056BF0000}"/>
    <cellStyle name="Normal 4 7 2 3 4 2" xfId="2585" xr:uid="{00000000-0005-0000-0000-000057BF0000}"/>
    <cellStyle name="Normal 4 7 2 3 4 2 2" xfId="4822" xr:uid="{00000000-0005-0000-0000-000058BF0000}"/>
    <cellStyle name="Normal 4 7 2 3 4 2 2 2" xfId="13779" xr:uid="{00000000-0005-0000-0000-000059BF0000}"/>
    <cellStyle name="Normal 4 7 2 3 4 2 2 2 2" xfId="27213" xr:uid="{00000000-0005-0000-0000-00005ABF0000}"/>
    <cellStyle name="Normal 4 7 2 3 4 2 2 2 2 2" xfId="54125" xr:uid="{00000000-0005-0000-0000-00005BBF0000}"/>
    <cellStyle name="Normal 4 7 2 3 4 2 2 2 3" xfId="40691" xr:uid="{00000000-0005-0000-0000-00005CBF0000}"/>
    <cellStyle name="Normal 4 7 2 3 4 2 2 3" xfId="9301" xr:uid="{00000000-0005-0000-0000-00005DBF0000}"/>
    <cellStyle name="Normal 4 7 2 3 4 2 2 3 2" xfId="22735" xr:uid="{00000000-0005-0000-0000-00005EBF0000}"/>
    <cellStyle name="Normal 4 7 2 3 4 2 2 3 2 2" xfId="49647" xr:uid="{00000000-0005-0000-0000-00005FBF0000}"/>
    <cellStyle name="Normal 4 7 2 3 4 2 2 3 3" xfId="36213" xr:uid="{00000000-0005-0000-0000-000060BF0000}"/>
    <cellStyle name="Normal 4 7 2 3 4 2 2 4" xfId="18256" xr:uid="{00000000-0005-0000-0000-000061BF0000}"/>
    <cellStyle name="Normal 4 7 2 3 4 2 2 4 2" xfId="45168" xr:uid="{00000000-0005-0000-0000-000062BF0000}"/>
    <cellStyle name="Normal 4 7 2 3 4 2 2 5" xfId="31734" xr:uid="{00000000-0005-0000-0000-000063BF0000}"/>
    <cellStyle name="Normal 4 7 2 3 4 2 3" xfId="11542" xr:uid="{00000000-0005-0000-0000-000064BF0000}"/>
    <cellStyle name="Normal 4 7 2 3 4 2 3 2" xfId="24976" xr:uid="{00000000-0005-0000-0000-000065BF0000}"/>
    <cellStyle name="Normal 4 7 2 3 4 2 3 2 2" xfId="51888" xr:uid="{00000000-0005-0000-0000-000066BF0000}"/>
    <cellStyle name="Normal 4 7 2 3 4 2 3 3" xfId="38454" xr:uid="{00000000-0005-0000-0000-000067BF0000}"/>
    <cellStyle name="Normal 4 7 2 3 4 2 4" xfId="7064" xr:uid="{00000000-0005-0000-0000-000068BF0000}"/>
    <cellStyle name="Normal 4 7 2 3 4 2 4 2" xfId="20498" xr:uid="{00000000-0005-0000-0000-000069BF0000}"/>
    <cellStyle name="Normal 4 7 2 3 4 2 4 2 2" xfId="47410" xr:uid="{00000000-0005-0000-0000-00006ABF0000}"/>
    <cellStyle name="Normal 4 7 2 3 4 2 4 3" xfId="33976" xr:uid="{00000000-0005-0000-0000-00006BBF0000}"/>
    <cellStyle name="Normal 4 7 2 3 4 2 5" xfId="16019" xr:uid="{00000000-0005-0000-0000-00006CBF0000}"/>
    <cellStyle name="Normal 4 7 2 3 4 2 5 2" xfId="42931" xr:uid="{00000000-0005-0000-0000-00006DBF0000}"/>
    <cellStyle name="Normal 4 7 2 3 4 2 6" xfId="29497" xr:uid="{00000000-0005-0000-0000-00006EBF0000}"/>
    <cellStyle name="Normal 4 7 2 3 4 3" xfId="3704" xr:uid="{00000000-0005-0000-0000-00006FBF0000}"/>
    <cellStyle name="Normal 4 7 2 3 4 3 2" xfId="12661" xr:uid="{00000000-0005-0000-0000-000070BF0000}"/>
    <cellStyle name="Normal 4 7 2 3 4 3 2 2" xfId="26095" xr:uid="{00000000-0005-0000-0000-000071BF0000}"/>
    <cellStyle name="Normal 4 7 2 3 4 3 2 2 2" xfId="53007" xr:uid="{00000000-0005-0000-0000-000072BF0000}"/>
    <cellStyle name="Normal 4 7 2 3 4 3 2 3" xfId="39573" xr:uid="{00000000-0005-0000-0000-000073BF0000}"/>
    <cellStyle name="Normal 4 7 2 3 4 3 3" xfId="8183" xr:uid="{00000000-0005-0000-0000-000074BF0000}"/>
    <cellStyle name="Normal 4 7 2 3 4 3 3 2" xfId="21617" xr:uid="{00000000-0005-0000-0000-000075BF0000}"/>
    <cellStyle name="Normal 4 7 2 3 4 3 3 2 2" xfId="48529" xr:uid="{00000000-0005-0000-0000-000076BF0000}"/>
    <cellStyle name="Normal 4 7 2 3 4 3 3 3" xfId="35095" xr:uid="{00000000-0005-0000-0000-000077BF0000}"/>
    <cellStyle name="Normal 4 7 2 3 4 3 4" xfId="17138" xr:uid="{00000000-0005-0000-0000-000078BF0000}"/>
    <cellStyle name="Normal 4 7 2 3 4 3 4 2" xfId="44050" xr:uid="{00000000-0005-0000-0000-000079BF0000}"/>
    <cellStyle name="Normal 4 7 2 3 4 3 5" xfId="30616" xr:uid="{00000000-0005-0000-0000-00007ABF0000}"/>
    <cellStyle name="Normal 4 7 2 3 4 4" xfId="10424" xr:uid="{00000000-0005-0000-0000-00007BBF0000}"/>
    <cellStyle name="Normal 4 7 2 3 4 4 2" xfId="23858" xr:uid="{00000000-0005-0000-0000-00007CBF0000}"/>
    <cellStyle name="Normal 4 7 2 3 4 4 2 2" xfId="50770" xr:uid="{00000000-0005-0000-0000-00007DBF0000}"/>
    <cellStyle name="Normal 4 7 2 3 4 4 3" xfId="37336" xr:uid="{00000000-0005-0000-0000-00007EBF0000}"/>
    <cellStyle name="Normal 4 7 2 3 4 5" xfId="5946" xr:uid="{00000000-0005-0000-0000-00007FBF0000}"/>
    <cellStyle name="Normal 4 7 2 3 4 5 2" xfId="19380" xr:uid="{00000000-0005-0000-0000-000080BF0000}"/>
    <cellStyle name="Normal 4 7 2 3 4 5 2 2" xfId="46292" xr:uid="{00000000-0005-0000-0000-000081BF0000}"/>
    <cellStyle name="Normal 4 7 2 3 4 5 3" xfId="32858" xr:uid="{00000000-0005-0000-0000-000082BF0000}"/>
    <cellStyle name="Normal 4 7 2 3 4 6" xfId="14901" xr:uid="{00000000-0005-0000-0000-000083BF0000}"/>
    <cellStyle name="Normal 4 7 2 3 4 6 2" xfId="41813" xr:uid="{00000000-0005-0000-0000-000084BF0000}"/>
    <cellStyle name="Normal 4 7 2 3 4 7" xfId="28379" xr:uid="{00000000-0005-0000-0000-000085BF0000}"/>
    <cellStyle name="Normal 4 7 2 3 5" xfId="1915" xr:uid="{00000000-0005-0000-0000-000086BF0000}"/>
    <cellStyle name="Normal 4 7 2 3 5 2" xfId="4152" xr:uid="{00000000-0005-0000-0000-000087BF0000}"/>
    <cellStyle name="Normal 4 7 2 3 5 2 2" xfId="13109" xr:uid="{00000000-0005-0000-0000-000088BF0000}"/>
    <cellStyle name="Normal 4 7 2 3 5 2 2 2" xfId="26543" xr:uid="{00000000-0005-0000-0000-000089BF0000}"/>
    <cellStyle name="Normal 4 7 2 3 5 2 2 2 2" xfId="53455" xr:uid="{00000000-0005-0000-0000-00008ABF0000}"/>
    <cellStyle name="Normal 4 7 2 3 5 2 2 3" xfId="40021" xr:uid="{00000000-0005-0000-0000-00008BBF0000}"/>
    <cellStyle name="Normal 4 7 2 3 5 2 3" xfId="8631" xr:uid="{00000000-0005-0000-0000-00008CBF0000}"/>
    <cellStyle name="Normal 4 7 2 3 5 2 3 2" xfId="22065" xr:uid="{00000000-0005-0000-0000-00008DBF0000}"/>
    <cellStyle name="Normal 4 7 2 3 5 2 3 2 2" xfId="48977" xr:uid="{00000000-0005-0000-0000-00008EBF0000}"/>
    <cellStyle name="Normal 4 7 2 3 5 2 3 3" xfId="35543" xr:uid="{00000000-0005-0000-0000-00008FBF0000}"/>
    <cellStyle name="Normal 4 7 2 3 5 2 4" xfId="17586" xr:uid="{00000000-0005-0000-0000-000090BF0000}"/>
    <cellStyle name="Normal 4 7 2 3 5 2 4 2" xfId="44498" xr:uid="{00000000-0005-0000-0000-000091BF0000}"/>
    <cellStyle name="Normal 4 7 2 3 5 2 5" xfId="31064" xr:uid="{00000000-0005-0000-0000-000092BF0000}"/>
    <cellStyle name="Normal 4 7 2 3 5 3" xfId="10872" xr:uid="{00000000-0005-0000-0000-000093BF0000}"/>
    <cellStyle name="Normal 4 7 2 3 5 3 2" xfId="24306" xr:uid="{00000000-0005-0000-0000-000094BF0000}"/>
    <cellStyle name="Normal 4 7 2 3 5 3 2 2" xfId="51218" xr:uid="{00000000-0005-0000-0000-000095BF0000}"/>
    <cellStyle name="Normal 4 7 2 3 5 3 3" xfId="37784" xr:uid="{00000000-0005-0000-0000-000096BF0000}"/>
    <cellStyle name="Normal 4 7 2 3 5 4" xfId="6394" xr:uid="{00000000-0005-0000-0000-000097BF0000}"/>
    <cellStyle name="Normal 4 7 2 3 5 4 2" xfId="19828" xr:uid="{00000000-0005-0000-0000-000098BF0000}"/>
    <cellStyle name="Normal 4 7 2 3 5 4 2 2" xfId="46740" xr:uid="{00000000-0005-0000-0000-000099BF0000}"/>
    <cellStyle name="Normal 4 7 2 3 5 4 3" xfId="33306" xr:uid="{00000000-0005-0000-0000-00009ABF0000}"/>
    <cellStyle name="Normal 4 7 2 3 5 5" xfId="15349" xr:uid="{00000000-0005-0000-0000-00009BBF0000}"/>
    <cellStyle name="Normal 4 7 2 3 5 5 2" xfId="42261" xr:uid="{00000000-0005-0000-0000-00009CBF0000}"/>
    <cellStyle name="Normal 4 7 2 3 5 6" xfId="28827" xr:uid="{00000000-0005-0000-0000-00009DBF0000}"/>
    <cellStyle name="Normal 4 7 2 3 6" xfId="3034" xr:uid="{00000000-0005-0000-0000-00009EBF0000}"/>
    <cellStyle name="Normal 4 7 2 3 6 2" xfId="11991" xr:uid="{00000000-0005-0000-0000-00009FBF0000}"/>
    <cellStyle name="Normal 4 7 2 3 6 2 2" xfId="25425" xr:uid="{00000000-0005-0000-0000-0000A0BF0000}"/>
    <cellStyle name="Normal 4 7 2 3 6 2 2 2" xfId="52337" xr:uid="{00000000-0005-0000-0000-0000A1BF0000}"/>
    <cellStyle name="Normal 4 7 2 3 6 2 3" xfId="38903" xr:uid="{00000000-0005-0000-0000-0000A2BF0000}"/>
    <cellStyle name="Normal 4 7 2 3 6 3" xfId="7513" xr:uid="{00000000-0005-0000-0000-0000A3BF0000}"/>
    <cellStyle name="Normal 4 7 2 3 6 3 2" xfId="20947" xr:uid="{00000000-0005-0000-0000-0000A4BF0000}"/>
    <cellStyle name="Normal 4 7 2 3 6 3 2 2" xfId="47859" xr:uid="{00000000-0005-0000-0000-0000A5BF0000}"/>
    <cellStyle name="Normal 4 7 2 3 6 3 3" xfId="34425" xr:uid="{00000000-0005-0000-0000-0000A6BF0000}"/>
    <cellStyle name="Normal 4 7 2 3 6 4" xfId="16468" xr:uid="{00000000-0005-0000-0000-0000A7BF0000}"/>
    <cellStyle name="Normal 4 7 2 3 6 4 2" xfId="43380" xr:uid="{00000000-0005-0000-0000-0000A8BF0000}"/>
    <cellStyle name="Normal 4 7 2 3 6 5" xfId="29946" xr:uid="{00000000-0005-0000-0000-0000A9BF0000}"/>
    <cellStyle name="Normal 4 7 2 3 7" xfId="9754" xr:uid="{00000000-0005-0000-0000-0000AABF0000}"/>
    <cellStyle name="Normal 4 7 2 3 7 2" xfId="23188" xr:uid="{00000000-0005-0000-0000-0000ABBF0000}"/>
    <cellStyle name="Normal 4 7 2 3 7 2 2" xfId="50100" xr:uid="{00000000-0005-0000-0000-0000ACBF0000}"/>
    <cellStyle name="Normal 4 7 2 3 7 3" xfId="36666" xr:uid="{00000000-0005-0000-0000-0000ADBF0000}"/>
    <cellStyle name="Normal 4 7 2 3 8" xfId="5276" xr:uid="{00000000-0005-0000-0000-0000AEBF0000}"/>
    <cellStyle name="Normal 4 7 2 3 8 2" xfId="18710" xr:uid="{00000000-0005-0000-0000-0000AFBF0000}"/>
    <cellStyle name="Normal 4 7 2 3 8 2 2" xfId="45622" xr:uid="{00000000-0005-0000-0000-0000B0BF0000}"/>
    <cellStyle name="Normal 4 7 2 3 8 3" xfId="32188" xr:uid="{00000000-0005-0000-0000-0000B1BF0000}"/>
    <cellStyle name="Normal 4 7 2 3 9" xfId="14231" xr:uid="{00000000-0005-0000-0000-0000B2BF0000}"/>
    <cellStyle name="Normal 4 7 2 3 9 2" xfId="41143" xr:uid="{00000000-0005-0000-0000-0000B3BF0000}"/>
    <cellStyle name="Normal 4 7 2 4" xfId="947" xr:uid="{00000000-0005-0000-0000-0000B4BF0000}"/>
    <cellStyle name="Normal 4 7 2 4 2" xfId="1618" xr:uid="{00000000-0005-0000-0000-0000B5BF0000}"/>
    <cellStyle name="Normal 4 7 2 4 2 2" xfId="2736" xr:uid="{00000000-0005-0000-0000-0000B6BF0000}"/>
    <cellStyle name="Normal 4 7 2 4 2 2 2" xfId="4973" xr:uid="{00000000-0005-0000-0000-0000B7BF0000}"/>
    <cellStyle name="Normal 4 7 2 4 2 2 2 2" xfId="13930" xr:uid="{00000000-0005-0000-0000-0000B8BF0000}"/>
    <cellStyle name="Normal 4 7 2 4 2 2 2 2 2" xfId="27364" xr:uid="{00000000-0005-0000-0000-0000B9BF0000}"/>
    <cellStyle name="Normal 4 7 2 4 2 2 2 2 2 2" xfId="54276" xr:uid="{00000000-0005-0000-0000-0000BABF0000}"/>
    <cellStyle name="Normal 4 7 2 4 2 2 2 2 3" xfId="40842" xr:uid="{00000000-0005-0000-0000-0000BBBF0000}"/>
    <cellStyle name="Normal 4 7 2 4 2 2 2 3" xfId="9452" xr:uid="{00000000-0005-0000-0000-0000BCBF0000}"/>
    <cellStyle name="Normal 4 7 2 4 2 2 2 3 2" xfId="22886" xr:uid="{00000000-0005-0000-0000-0000BDBF0000}"/>
    <cellStyle name="Normal 4 7 2 4 2 2 2 3 2 2" xfId="49798" xr:uid="{00000000-0005-0000-0000-0000BEBF0000}"/>
    <cellStyle name="Normal 4 7 2 4 2 2 2 3 3" xfId="36364" xr:uid="{00000000-0005-0000-0000-0000BFBF0000}"/>
    <cellStyle name="Normal 4 7 2 4 2 2 2 4" xfId="18407" xr:uid="{00000000-0005-0000-0000-0000C0BF0000}"/>
    <cellStyle name="Normal 4 7 2 4 2 2 2 4 2" xfId="45319" xr:uid="{00000000-0005-0000-0000-0000C1BF0000}"/>
    <cellStyle name="Normal 4 7 2 4 2 2 2 5" xfId="31885" xr:uid="{00000000-0005-0000-0000-0000C2BF0000}"/>
    <cellStyle name="Normal 4 7 2 4 2 2 3" xfId="11693" xr:uid="{00000000-0005-0000-0000-0000C3BF0000}"/>
    <cellStyle name="Normal 4 7 2 4 2 2 3 2" xfId="25127" xr:uid="{00000000-0005-0000-0000-0000C4BF0000}"/>
    <cellStyle name="Normal 4 7 2 4 2 2 3 2 2" xfId="52039" xr:uid="{00000000-0005-0000-0000-0000C5BF0000}"/>
    <cellStyle name="Normal 4 7 2 4 2 2 3 3" xfId="38605" xr:uid="{00000000-0005-0000-0000-0000C6BF0000}"/>
    <cellStyle name="Normal 4 7 2 4 2 2 4" xfId="7215" xr:uid="{00000000-0005-0000-0000-0000C7BF0000}"/>
    <cellStyle name="Normal 4 7 2 4 2 2 4 2" xfId="20649" xr:uid="{00000000-0005-0000-0000-0000C8BF0000}"/>
    <cellStyle name="Normal 4 7 2 4 2 2 4 2 2" xfId="47561" xr:uid="{00000000-0005-0000-0000-0000C9BF0000}"/>
    <cellStyle name="Normal 4 7 2 4 2 2 4 3" xfId="34127" xr:uid="{00000000-0005-0000-0000-0000CABF0000}"/>
    <cellStyle name="Normal 4 7 2 4 2 2 5" xfId="16170" xr:uid="{00000000-0005-0000-0000-0000CBBF0000}"/>
    <cellStyle name="Normal 4 7 2 4 2 2 5 2" xfId="43082" xr:uid="{00000000-0005-0000-0000-0000CCBF0000}"/>
    <cellStyle name="Normal 4 7 2 4 2 2 6" xfId="29648" xr:uid="{00000000-0005-0000-0000-0000CDBF0000}"/>
    <cellStyle name="Normal 4 7 2 4 2 3" xfId="3855" xr:uid="{00000000-0005-0000-0000-0000CEBF0000}"/>
    <cellStyle name="Normal 4 7 2 4 2 3 2" xfId="12812" xr:uid="{00000000-0005-0000-0000-0000CFBF0000}"/>
    <cellStyle name="Normal 4 7 2 4 2 3 2 2" xfId="26246" xr:uid="{00000000-0005-0000-0000-0000D0BF0000}"/>
    <cellStyle name="Normal 4 7 2 4 2 3 2 2 2" xfId="53158" xr:uid="{00000000-0005-0000-0000-0000D1BF0000}"/>
    <cellStyle name="Normal 4 7 2 4 2 3 2 3" xfId="39724" xr:uid="{00000000-0005-0000-0000-0000D2BF0000}"/>
    <cellStyle name="Normal 4 7 2 4 2 3 3" xfId="8334" xr:uid="{00000000-0005-0000-0000-0000D3BF0000}"/>
    <cellStyle name="Normal 4 7 2 4 2 3 3 2" xfId="21768" xr:uid="{00000000-0005-0000-0000-0000D4BF0000}"/>
    <cellStyle name="Normal 4 7 2 4 2 3 3 2 2" xfId="48680" xr:uid="{00000000-0005-0000-0000-0000D5BF0000}"/>
    <cellStyle name="Normal 4 7 2 4 2 3 3 3" xfId="35246" xr:uid="{00000000-0005-0000-0000-0000D6BF0000}"/>
    <cellStyle name="Normal 4 7 2 4 2 3 4" xfId="17289" xr:uid="{00000000-0005-0000-0000-0000D7BF0000}"/>
    <cellStyle name="Normal 4 7 2 4 2 3 4 2" xfId="44201" xr:uid="{00000000-0005-0000-0000-0000D8BF0000}"/>
    <cellStyle name="Normal 4 7 2 4 2 3 5" xfId="30767" xr:uid="{00000000-0005-0000-0000-0000D9BF0000}"/>
    <cellStyle name="Normal 4 7 2 4 2 4" xfId="10575" xr:uid="{00000000-0005-0000-0000-0000DABF0000}"/>
    <cellStyle name="Normal 4 7 2 4 2 4 2" xfId="24009" xr:uid="{00000000-0005-0000-0000-0000DBBF0000}"/>
    <cellStyle name="Normal 4 7 2 4 2 4 2 2" xfId="50921" xr:uid="{00000000-0005-0000-0000-0000DCBF0000}"/>
    <cellStyle name="Normal 4 7 2 4 2 4 3" xfId="37487" xr:uid="{00000000-0005-0000-0000-0000DDBF0000}"/>
    <cellStyle name="Normal 4 7 2 4 2 5" xfId="6097" xr:uid="{00000000-0005-0000-0000-0000DEBF0000}"/>
    <cellStyle name="Normal 4 7 2 4 2 5 2" xfId="19531" xr:uid="{00000000-0005-0000-0000-0000DFBF0000}"/>
    <cellStyle name="Normal 4 7 2 4 2 5 2 2" xfId="46443" xr:uid="{00000000-0005-0000-0000-0000E0BF0000}"/>
    <cellStyle name="Normal 4 7 2 4 2 5 3" xfId="33009" xr:uid="{00000000-0005-0000-0000-0000E1BF0000}"/>
    <cellStyle name="Normal 4 7 2 4 2 6" xfId="15052" xr:uid="{00000000-0005-0000-0000-0000E2BF0000}"/>
    <cellStyle name="Normal 4 7 2 4 2 6 2" xfId="41964" xr:uid="{00000000-0005-0000-0000-0000E3BF0000}"/>
    <cellStyle name="Normal 4 7 2 4 2 7" xfId="28530" xr:uid="{00000000-0005-0000-0000-0000E4BF0000}"/>
    <cellStyle name="Normal 4 7 2 4 3" xfId="2066" xr:uid="{00000000-0005-0000-0000-0000E5BF0000}"/>
    <cellStyle name="Normal 4 7 2 4 3 2" xfId="4303" xr:uid="{00000000-0005-0000-0000-0000E6BF0000}"/>
    <cellStyle name="Normal 4 7 2 4 3 2 2" xfId="13260" xr:uid="{00000000-0005-0000-0000-0000E7BF0000}"/>
    <cellStyle name="Normal 4 7 2 4 3 2 2 2" xfId="26694" xr:uid="{00000000-0005-0000-0000-0000E8BF0000}"/>
    <cellStyle name="Normal 4 7 2 4 3 2 2 2 2" xfId="53606" xr:uid="{00000000-0005-0000-0000-0000E9BF0000}"/>
    <cellStyle name="Normal 4 7 2 4 3 2 2 3" xfId="40172" xr:uid="{00000000-0005-0000-0000-0000EABF0000}"/>
    <cellStyle name="Normal 4 7 2 4 3 2 3" xfId="8782" xr:uid="{00000000-0005-0000-0000-0000EBBF0000}"/>
    <cellStyle name="Normal 4 7 2 4 3 2 3 2" xfId="22216" xr:uid="{00000000-0005-0000-0000-0000ECBF0000}"/>
    <cellStyle name="Normal 4 7 2 4 3 2 3 2 2" xfId="49128" xr:uid="{00000000-0005-0000-0000-0000EDBF0000}"/>
    <cellStyle name="Normal 4 7 2 4 3 2 3 3" xfId="35694" xr:uid="{00000000-0005-0000-0000-0000EEBF0000}"/>
    <cellStyle name="Normal 4 7 2 4 3 2 4" xfId="17737" xr:uid="{00000000-0005-0000-0000-0000EFBF0000}"/>
    <cellStyle name="Normal 4 7 2 4 3 2 4 2" xfId="44649" xr:uid="{00000000-0005-0000-0000-0000F0BF0000}"/>
    <cellStyle name="Normal 4 7 2 4 3 2 5" xfId="31215" xr:uid="{00000000-0005-0000-0000-0000F1BF0000}"/>
    <cellStyle name="Normal 4 7 2 4 3 3" xfId="11023" xr:uid="{00000000-0005-0000-0000-0000F2BF0000}"/>
    <cellStyle name="Normal 4 7 2 4 3 3 2" xfId="24457" xr:uid="{00000000-0005-0000-0000-0000F3BF0000}"/>
    <cellStyle name="Normal 4 7 2 4 3 3 2 2" xfId="51369" xr:uid="{00000000-0005-0000-0000-0000F4BF0000}"/>
    <cellStyle name="Normal 4 7 2 4 3 3 3" xfId="37935" xr:uid="{00000000-0005-0000-0000-0000F5BF0000}"/>
    <cellStyle name="Normal 4 7 2 4 3 4" xfId="6545" xr:uid="{00000000-0005-0000-0000-0000F6BF0000}"/>
    <cellStyle name="Normal 4 7 2 4 3 4 2" xfId="19979" xr:uid="{00000000-0005-0000-0000-0000F7BF0000}"/>
    <cellStyle name="Normal 4 7 2 4 3 4 2 2" xfId="46891" xr:uid="{00000000-0005-0000-0000-0000F8BF0000}"/>
    <cellStyle name="Normal 4 7 2 4 3 4 3" xfId="33457" xr:uid="{00000000-0005-0000-0000-0000F9BF0000}"/>
    <cellStyle name="Normal 4 7 2 4 3 5" xfId="15500" xr:uid="{00000000-0005-0000-0000-0000FABF0000}"/>
    <cellStyle name="Normal 4 7 2 4 3 5 2" xfId="42412" xr:uid="{00000000-0005-0000-0000-0000FBBF0000}"/>
    <cellStyle name="Normal 4 7 2 4 3 6" xfId="28978" xr:uid="{00000000-0005-0000-0000-0000FCBF0000}"/>
    <cellStyle name="Normal 4 7 2 4 4" xfId="3185" xr:uid="{00000000-0005-0000-0000-0000FDBF0000}"/>
    <cellStyle name="Normal 4 7 2 4 4 2" xfId="12142" xr:uid="{00000000-0005-0000-0000-0000FEBF0000}"/>
    <cellStyle name="Normal 4 7 2 4 4 2 2" xfId="25576" xr:uid="{00000000-0005-0000-0000-0000FFBF0000}"/>
    <cellStyle name="Normal 4 7 2 4 4 2 2 2" xfId="52488" xr:uid="{00000000-0005-0000-0000-000000C00000}"/>
    <cellStyle name="Normal 4 7 2 4 4 2 3" xfId="39054" xr:uid="{00000000-0005-0000-0000-000001C00000}"/>
    <cellStyle name="Normal 4 7 2 4 4 3" xfId="7664" xr:uid="{00000000-0005-0000-0000-000002C00000}"/>
    <cellStyle name="Normal 4 7 2 4 4 3 2" xfId="21098" xr:uid="{00000000-0005-0000-0000-000003C00000}"/>
    <cellStyle name="Normal 4 7 2 4 4 3 2 2" xfId="48010" xr:uid="{00000000-0005-0000-0000-000004C00000}"/>
    <cellStyle name="Normal 4 7 2 4 4 3 3" xfId="34576" xr:uid="{00000000-0005-0000-0000-000005C00000}"/>
    <cellStyle name="Normal 4 7 2 4 4 4" xfId="16619" xr:uid="{00000000-0005-0000-0000-000006C00000}"/>
    <cellStyle name="Normal 4 7 2 4 4 4 2" xfId="43531" xr:uid="{00000000-0005-0000-0000-000007C00000}"/>
    <cellStyle name="Normal 4 7 2 4 4 5" xfId="30097" xr:uid="{00000000-0005-0000-0000-000008C00000}"/>
    <cellStyle name="Normal 4 7 2 4 5" xfId="9905" xr:uid="{00000000-0005-0000-0000-000009C00000}"/>
    <cellStyle name="Normal 4 7 2 4 5 2" xfId="23339" xr:uid="{00000000-0005-0000-0000-00000AC00000}"/>
    <cellStyle name="Normal 4 7 2 4 5 2 2" xfId="50251" xr:uid="{00000000-0005-0000-0000-00000BC00000}"/>
    <cellStyle name="Normal 4 7 2 4 5 3" xfId="36817" xr:uid="{00000000-0005-0000-0000-00000CC00000}"/>
    <cellStyle name="Normal 4 7 2 4 6" xfId="5427" xr:uid="{00000000-0005-0000-0000-00000DC00000}"/>
    <cellStyle name="Normal 4 7 2 4 6 2" xfId="18861" xr:uid="{00000000-0005-0000-0000-00000EC00000}"/>
    <cellStyle name="Normal 4 7 2 4 6 2 2" xfId="45773" xr:uid="{00000000-0005-0000-0000-00000FC00000}"/>
    <cellStyle name="Normal 4 7 2 4 6 3" xfId="32339" xr:uid="{00000000-0005-0000-0000-000010C00000}"/>
    <cellStyle name="Normal 4 7 2 4 7" xfId="14382" xr:uid="{00000000-0005-0000-0000-000011C00000}"/>
    <cellStyle name="Normal 4 7 2 4 7 2" xfId="41294" xr:uid="{00000000-0005-0000-0000-000012C00000}"/>
    <cellStyle name="Normal 4 7 2 4 8" xfId="27860" xr:uid="{00000000-0005-0000-0000-000013C00000}"/>
    <cellStyle name="Normal 4 7 2 5" xfId="1172" xr:uid="{00000000-0005-0000-0000-000014C00000}"/>
    <cellStyle name="Normal 4 7 2 5 2" xfId="2290" xr:uid="{00000000-0005-0000-0000-000015C00000}"/>
    <cellStyle name="Normal 4 7 2 5 2 2" xfId="4527" xr:uid="{00000000-0005-0000-0000-000016C00000}"/>
    <cellStyle name="Normal 4 7 2 5 2 2 2" xfId="13484" xr:uid="{00000000-0005-0000-0000-000017C00000}"/>
    <cellStyle name="Normal 4 7 2 5 2 2 2 2" xfId="26918" xr:uid="{00000000-0005-0000-0000-000018C00000}"/>
    <cellStyle name="Normal 4 7 2 5 2 2 2 2 2" xfId="53830" xr:uid="{00000000-0005-0000-0000-000019C00000}"/>
    <cellStyle name="Normal 4 7 2 5 2 2 2 3" xfId="40396" xr:uid="{00000000-0005-0000-0000-00001AC00000}"/>
    <cellStyle name="Normal 4 7 2 5 2 2 3" xfId="9006" xr:uid="{00000000-0005-0000-0000-00001BC00000}"/>
    <cellStyle name="Normal 4 7 2 5 2 2 3 2" xfId="22440" xr:uid="{00000000-0005-0000-0000-00001CC00000}"/>
    <cellStyle name="Normal 4 7 2 5 2 2 3 2 2" xfId="49352" xr:uid="{00000000-0005-0000-0000-00001DC00000}"/>
    <cellStyle name="Normal 4 7 2 5 2 2 3 3" xfId="35918" xr:uid="{00000000-0005-0000-0000-00001EC00000}"/>
    <cellStyle name="Normal 4 7 2 5 2 2 4" xfId="17961" xr:uid="{00000000-0005-0000-0000-00001FC00000}"/>
    <cellStyle name="Normal 4 7 2 5 2 2 4 2" xfId="44873" xr:uid="{00000000-0005-0000-0000-000020C00000}"/>
    <cellStyle name="Normal 4 7 2 5 2 2 5" xfId="31439" xr:uid="{00000000-0005-0000-0000-000021C00000}"/>
    <cellStyle name="Normal 4 7 2 5 2 3" xfId="11247" xr:uid="{00000000-0005-0000-0000-000022C00000}"/>
    <cellStyle name="Normal 4 7 2 5 2 3 2" xfId="24681" xr:uid="{00000000-0005-0000-0000-000023C00000}"/>
    <cellStyle name="Normal 4 7 2 5 2 3 2 2" xfId="51593" xr:uid="{00000000-0005-0000-0000-000024C00000}"/>
    <cellStyle name="Normal 4 7 2 5 2 3 3" xfId="38159" xr:uid="{00000000-0005-0000-0000-000025C00000}"/>
    <cellStyle name="Normal 4 7 2 5 2 4" xfId="6769" xr:uid="{00000000-0005-0000-0000-000026C00000}"/>
    <cellStyle name="Normal 4 7 2 5 2 4 2" xfId="20203" xr:uid="{00000000-0005-0000-0000-000027C00000}"/>
    <cellStyle name="Normal 4 7 2 5 2 4 2 2" xfId="47115" xr:uid="{00000000-0005-0000-0000-000028C00000}"/>
    <cellStyle name="Normal 4 7 2 5 2 4 3" xfId="33681" xr:uid="{00000000-0005-0000-0000-000029C00000}"/>
    <cellStyle name="Normal 4 7 2 5 2 5" xfId="15724" xr:uid="{00000000-0005-0000-0000-00002AC00000}"/>
    <cellStyle name="Normal 4 7 2 5 2 5 2" xfId="42636" xr:uid="{00000000-0005-0000-0000-00002BC00000}"/>
    <cellStyle name="Normal 4 7 2 5 2 6" xfId="29202" xr:uid="{00000000-0005-0000-0000-00002CC00000}"/>
    <cellStyle name="Normal 4 7 2 5 3" xfId="3409" xr:uid="{00000000-0005-0000-0000-00002DC00000}"/>
    <cellStyle name="Normal 4 7 2 5 3 2" xfId="12366" xr:uid="{00000000-0005-0000-0000-00002EC00000}"/>
    <cellStyle name="Normal 4 7 2 5 3 2 2" xfId="25800" xr:uid="{00000000-0005-0000-0000-00002FC00000}"/>
    <cellStyle name="Normal 4 7 2 5 3 2 2 2" xfId="52712" xr:uid="{00000000-0005-0000-0000-000030C00000}"/>
    <cellStyle name="Normal 4 7 2 5 3 2 3" xfId="39278" xr:uid="{00000000-0005-0000-0000-000031C00000}"/>
    <cellStyle name="Normal 4 7 2 5 3 3" xfId="7888" xr:uid="{00000000-0005-0000-0000-000032C00000}"/>
    <cellStyle name="Normal 4 7 2 5 3 3 2" xfId="21322" xr:uid="{00000000-0005-0000-0000-000033C00000}"/>
    <cellStyle name="Normal 4 7 2 5 3 3 2 2" xfId="48234" xr:uid="{00000000-0005-0000-0000-000034C00000}"/>
    <cellStyle name="Normal 4 7 2 5 3 3 3" xfId="34800" xr:uid="{00000000-0005-0000-0000-000035C00000}"/>
    <cellStyle name="Normal 4 7 2 5 3 4" xfId="16843" xr:uid="{00000000-0005-0000-0000-000036C00000}"/>
    <cellStyle name="Normal 4 7 2 5 3 4 2" xfId="43755" xr:uid="{00000000-0005-0000-0000-000037C00000}"/>
    <cellStyle name="Normal 4 7 2 5 3 5" xfId="30321" xr:uid="{00000000-0005-0000-0000-000038C00000}"/>
    <cellStyle name="Normal 4 7 2 5 4" xfId="10129" xr:uid="{00000000-0005-0000-0000-000039C00000}"/>
    <cellStyle name="Normal 4 7 2 5 4 2" xfId="23563" xr:uid="{00000000-0005-0000-0000-00003AC00000}"/>
    <cellStyle name="Normal 4 7 2 5 4 2 2" xfId="50475" xr:uid="{00000000-0005-0000-0000-00003BC00000}"/>
    <cellStyle name="Normal 4 7 2 5 4 3" xfId="37041" xr:uid="{00000000-0005-0000-0000-00003CC00000}"/>
    <cellStyle name="Normal 4 7 2 5 5" xfId="5651" xr:uid="{00000000-0005-0000-0000-00003DC00000}"/>
    <cellStyle name="Normal 4 7 2 5 5 2" xfId="19085" xr:uid="{00000000-0005-0000-0000-00003EC00000}"/>
    <cellStyle name="Normal 4 7 2 5 5 2 2" xfId="45997" xr:uid="{00000000-0005-0000-0000-00003FC00000}"/>
    <cellStyle name="Normal 4 7 2 5 5 3" xfId="32563" xr:uid="{00000000-0005-0000-0000-000040C00000}"/>
    <cellStyle name="Normal 4 7 2 5 6" xfId="14606" xr:uid="{00000000-0005-0000-0000-000041C00000}"/>
    <cellStyle name="Normal 4 7 2 5 6 2" xfId="41518" xr:uid="{00000000-0005-0000-0000-000042C00000}"/>
    <cellStyle name="Normal 4 7 2 5 7" xfId="28084" xr:uid="{00000000-0005-0000-0000-000043C00000}"/>
    <cellStyle name="Normal 4 7 2 6" xfId="1395" xr:uid="{00000000-0005-0000-0000-000044C00000}"/>
    <cellStyle name="Normal 4 7 2 6 2" xfId="2513" xr:uid="{00000000-0005-0000-0000-000045C00000}"/>
    <cellStyle name="Normal 4 7 2 6 2 2" xfId="4750" xr:uid="{00000000-0005-0000-0000-000046C00000}"/>
    <cellStyle name="Normal 4 7 2 6 2 2 2" xfId="13707" xr:uid="{00000000-0005-0000-0000-000047C00000}"/>
    <cellStyle name="Normal 4 7 2 6 2 2 2 2" xfId="27141" xr:uid="{00000000-0005-0000-0000-000048C00000}"/>
    <cellStyle name="Normal 4 7 2 6 2 2 2 2 2" xfId="54053" xr:uid="{00000000-0005-0000-0000-000049C00000}"/>
    <cellStyle name="Normal 4 7 2 6 2 2 2 3" xfId="40619" xr:uid="{00000000-0005-0000-0000-00004AC00000}"/>
    <cellStyle name="Normal 4 7 2 6 2 2 3" xfId="9229" xr:uid="{00000000-0005-0000-0000-00004BC00000}"/>
    <cellStyle name="Normal 4 7 2 6 2 2 3 2" xfId="22663" xr:uid="{00000000-0005-0000-0000-00004CC00000}"/>
    <cellStyle name="Normal 4 7 2 6 2 2 3 2 2" xfId="49575" xr:uid="{00000000-0005-0000-0000-00004DC00000}"/>
    <cellStyle name="Normal 4 7 2 6 2 2 3 3" xfId="36141" xr:uid="{00000000-0005-0000-0000-00004EC00000}"/>
    <cellStyle name="Normal 4 7 2 6 2 2 4" xfId="18184" xr:uid="{00000000-0005-0000-0000-00004FC00000}"/>
    <cellStyle name="Normal 4 7 2 6 2 2 4 2" xfId="45096" xr:uid="{00000000-0005-0000-0000-000050C00000}"/>
    <cellStyle name="Normal 4 7 2 6 2 2 5" xfId="31662" xr:uid="{00000000-0005-0000-0000-000051C00000}"/>
    <cellStyle name="Normal 4 7 2 6 2 3" xfId="11470" xr:uid="{00000000-0005-0000-0000-000052C00000}"/>
    <cellStyle name="Normal 4 7 2 6 2 3 2" xfId="24904" xr:uid="{00000000-0005-0000-0000-000053C00000}"/>
    <cellStyle name="Normal 4 7 2 6 2 3 2 2" xfId="51816" xr:uid="{00000000-0005-0000-0000-000054C00000}"/>
    <cellStyle name="Normal 4 7 2 6 2 3 3" xfId="38382" xr:uid="{00000000-0005-0000-0000-000055C00000}"/>
    <cellStyle name="Normal 4 7 2 6 2 4" xfId="6992" xr:uid="{00000000-0005-0000-0000-000056C00000}"/>
    <cellStyle name="Normal 4 7 2 6 2 4 2" xfId="20426" xr:uid="{00000000-0005-0000-0000-000057C00000}"/>
    <cellStyle name="Normal 4 7 2 6 2 4 2 2" xfId="47338" xr:uid="{00000000-0005-0000-0000-000058C00000}"/>
    <cellStyle name="Normal 4 7 2 6 2 4 3" xfId="33904" xr:uid="{00000000-0005-0000-0000-000059C00000}"/>
    <cellStyle name="Normal 4 7 2 6 2 5" xfId="15947" xr:uid="{00000000-0005-0000-0000-00005AC00000}"/>
    <cellStyle name="Normal 4 7 2 6 2 5 2" xfId="42859" xr:uid="{00000000-0005-0000-0000-00005BC00000}"/>
    <cellStyle name="Normal 4 7 2 6 2 6" xfId="29425" xr:uid="{00000000-0005-0000-0000-00005CC00000}"/>
    <cellStyle name="Normal 4 7 2 6 3" xfId="3632" xr:uid="{00000000-0005-0000-0000-00005DC00000}"/>
    <cellStyle name="Normal 4 7 2 6 3 2" xfId="12589" xr:uid="{00000000-0005-0000-0000-00005EC00000}"/>
    <cellStyle name="Normal 4 7 2 6 3 2 2" xfId="26023" xr:uid="{00000000-0005-0000-0000-00005FC00000}"/>
    <cellStyle name="Normal 4 7 2 6 3 2 2 2" xfId="52935" xr:uid="{00000000-0005-0000-0000-000060C00000}"/>
    <cellStyle name="Normal 4 7 2 6 3 2 3" xfId="39501" xr:uid="{00000000-0005-0000-0000-000061C00000}"/>
    <cellStyle name="Normal 4 7 2 6 3 3" xfId="8111" xr:uid="{00000000-0005-0000-0000-000062C00000}"/>
    <cellStyle name="Normal 4 7 2 6 3 3 2" xfId="21545" xr:uid="{00000000-0005-0000-0000-000063C00000}"/>
    <cellStyle name="Normal 4 7 2 6 3 3 2 2" xfId="48457" xr:uid="{00000000-0005-0000-0000-000064C00000}"/>
    <cellStyle name="Normal 4 7 2 6 3 3 3" xfId="35023" xr:uid="{00000000-0005-0000-0000-000065C00000}"/>
    <cellStyle name="Normal 4 7 2 6 3 4" xfId="17066" xr:uid="{00000000-0005-0000-0000-000066C00000}"/>
    <cellStyle name="Normal 4 7 2 6 3 4 2" xfId="43978" xr:uid="{00000000-0005-0000-0000-000067C00000}"/>
    <cellStyle name="Normal 4 7 2 6 3 5" xfId="30544" xr:uid="{00000000-0005-0000-0000-000068C00000}"/>
    <cellStyle name="Normal 4 7 2 6 4" xfId="10352" xr:uid="{00000000-0005-0000-0000-000069C00000}"/>
    <cellStyle name="Normal 4 7 2 6 4 2" xfId="23786" xr:uid="{00000000-0005-0000-0000-00006AC00000}"/>
    <cellStyle name="Normal 4 7 2 6 4 2 2" xfId="50698" xr:uid="{00000000-0005-0000-0000-00006BC00000}"/>
    <cellStyle name="Normal 4 7 2 6 4 3" xfId="37264" xr:uid="{00000000-0005-0000-0000-00006CC00000}"/>
    <cellStyle name="Normal 4 7 2 6 5" xfId="5874" xr:uid="{00000000-0005-0000-0000-00006DC00000}"/>
    <cellStyle name="Normal 4 7 2 6 5 2" xfId="19308" xr:uid="{00000000-0005-0000-0000-00006EC00000}"/>
    <cellStyle name="Normal 4 7 2 6 5 2 2" xfId="46220" xr:uid="{00000000-0005-0000-0000-00006FC00000}"/>
    <cellStyle name="Normal 4 7 2 6 5 3" xfId="32786" xr:uid="{00000000-0005-0000-0000-000070C00000}"/>
    <cellStyle name="Normal 4 7 2 6 6" xfId="14829" xr:uid="{00000000-0005-0000-0000-000071C00000}"/>
    <cellStyle name="Normal 4 7 2 6 6 2" xfId="41741" xr:uid="{00000000-0005-0000-0000-000072C00000}"/>
    <cellStyle name="Normal 4 7 2 6 7" xfId="28307" xr:uid="{00000000-0005-0000-0000-000073C00000}"/>
    <cellStyle name="Normal 4 7 2 7" xfId="1843" xr:uid="{00000000-0005-0000-0000-000074C00000}"/>
    <cellStyle name="Normal 4 7 2 7 2" xfId="4080" xr:uid="{00000000-0005-0000-0000-000075C00000}"/>
    <cellStyle name="Normal 4 7 2 7 2 2" xfId="13037" xr:uid="{00000000-0005-0000-0000-000076C00000}"/>
    <cellStyle name="Normal 4 7 2 7 2 2 2" xfId="26471" xr:uid="{00000000-0005-0000-0000-000077C00000}"/>
    <cellStyle name="Normal 4 7 2 7 2 2 2 2" xfId="53383" xr:uid="{00000000-0005-0000-0000-000078C00000}"/>
    <cellStyle name="Normal 4 7 2 7 2 2 3" xfId="39949" xr:uid="{00000000-0005-0000-0000-000079C00000}"/>
    <cellStyle name="Normal 4 7 2 7 2 3" xfId="8559" xr:uid="{00000000-0005-0000-0000-00007AC00000}"/>
    <cellStyle name="Normal 4 7 2 7 2 3 2" xfId="21993" xr:uid="{00000000-0005-0000-0000-00007BC00000}"/>
    <cellStyle name="Normal 4 7 2 7 2 3 2 2" xfId="48905" xr:uid="{00000000-0005-0000-0000-00007CC00000}"/>
    <cellStyle name="Normal 4 7 2 7 2 3 3" xfId="35471" xr:uid="{00000000-0005-0000-0000-00007DC00000}"/>
    <cellStyle name="Normal 4 7 2 7 2 4" xfId="17514" xr:uid="{00000000-0005-0000-0000-00007EC00000}"/>
    <cellStyle name="Normal 4 7 2 7 2 4 2" xfId="44426" xr:uid="{00000000-0005-0000-0000-00007FC00000}"/>
    <cellStyle name="Normal 4 7 2 7 2 5" xfId="30992" xr:uid="{00000000-0005-0000-0000-000080C00000}"/>
    <cellStyle name="Normal 4 7 2 7 3" xfId="10800" xr:uid="{00000000-0005-0000-0000-000081C00000}"/>
    <cellStyle name="Normal 4 7 2 7 3 2" xfId="24234" xr:uid="{00000000-0005-0000-0000-000082C00000}"/>
    <cellStyle name="Normal 4 7 2 7 3 2 2" xfId="51146" xr:uid="{00000000-0005-0000-0000-000083C00000}"/>
    <cellStyle name="Normal 4 7 2 7 3 3" xfId="37712" xr:uid="{00000000-0005-0000-0000-000084C00000}"/>
    <cellStyle name="Normal 4 7 2 7 4" xfId="6322" xr:uid="{00000000-0005-0000-0000-000085C00000}"/>
    <cellStyle name="Normal 4 7 2 7 4 2" xfId="19756" xr:uid="{00000000-0005-0000-0000-000086C00000}"/>
    <cellStyle name="Normal 4 7 2 7 4 2 2" xfId="46668" xr:uid="{00000000-0005-0000-0000-000087C00000}"/>
    <cellStyle name="Normal 4 7 2 7 4 3" xfId="33234" xr:uid="{00000000-0005-0000-0000-000088C00000}"/>
    <cellStyle name="Normal 4 7 2 7 5" xfId="15277" xr:uid="{00000000-0005-0000-0000-000089C00000}"/>
    <cellStyle name="Normal 4 7 2 7 5 2" xfId="42189" xr:uid="{00000000-0005-0000-0000-00008AC00000}"/>
    <cellStyle name="Normal 4 7 2 7 6" xfId="28755" xr:uid="{00000000-0005-0000-0000-00008BC00000}"/>
    <cellStyle name="Normal 4 7 2 8" xfId="2962" xr:uid="{00000000-0005-0000-0000-00008CC00000}"/>
    <cellStyle name="Normal 4 7 2 8 2" xfId="11919" xr:uid="{00000000-0005-0000-0000-00008DC00000}"/>
    <cellStyle name="Normal 4 7 2 8 2 2" xfId="25353" xr:uid="{00000000-0005-0000-0000-00008EC00000}"/>
    <cellStyle name="Normal 4 7 2 8 2 2 2" xfId="52265" xr:uid="{00000000-0005-0000-0000-00008FC00000}"/>
    <cellStyle name="Normal 4 7 2 8 2 3" xfId="38831" xr:uid="{00000000-0005-0000-0000-000090C00000}"/>
    <cellStyle name="Normal 4 7 2 8 3" xfId="7441" xr:uid="{00000000-0005-0000-0000-000091C00000}"/>
    <cellStyle name="Normal 4 7 2 8 3 2" xfId="20875" xr:uid="{00000000-0005-0000-0000-000092C00000}"/>
    <cellStyle name="Normal 4 7 2 8 3 2 2" xfId="47787" xr:uid="{00000000-0005-0000-0000-000093C00000}"/>
    <cellStyle name="Normal 4 7 2 8 3 3" xfId="34353" xr:uid="{00000000-0005-0000-0000-000094C00000}"/>
    <cellStyle name="Normal 4 7 2 8 4" xfId="16396" xr:uid="{00000000-0005-0000-0000-000095C00000}"/>
    <cellStyle name="Normal 4 7 2 8 4 2" xfId="43308" xr:uid="{00000000-0005-0000-0000-000096C00000}"/>
    <cellStyle name="Normal 4 7 2 8 5" xfId="29874" xr:uid="{00000000-0005-0000-0000-000097C00000}"/>
    <cellStyle name="Normal 4 7 2 9" xfId="9682" xr:uid="{00000000-0005-0000-0000-000098C00000}"/>
    <cellStyle name="Normal 4 7 2 9 2" xfId="23116" xr:uid="{00000000-0005-0000-0000-000099C00000}"/>
    <cellStyle name="Normal 4 7 2 9 2 2" xfId="50028" xr:uid="{00000000-0005-0000-0000-00009AC00000}"/>
    <cellStyle name="Normal 4 7 2 9 3" xfId="36594" xr:uid="{00000000-0005-0000-0000-00009BC00000}"/>
    <cellStyle name="Normal 4 7 3" xfId="704" xr:uid="{00000000-0005-0000-0000-00009CC00000}"/>
    <cellStyle name="Normal 4 7 3 10" xfId="5229" xr:uid="{00000000-0005-0000-0000-00009DC00000}"/>
    <cellStyle name="Normal 4 7 3 10 2" xfId="18663" xr:uid="{00000000-0005-0000-0000-00009EC00000}"/>
    <cellStyle name="Normal 4 7 3 10 2 2" xfId="45575" xr:uid="{00000000-0005-0000-0000-00009FC00000}"/>
    <cellStyle name="Normal 4 7 3 10 3" xfId="32141" xr:uid="{00000000-0005-0000-0000-0000A0C00000}"/>
    <cellStyle name="Normal 4 7 3 11" xfId="14184" xr:uid="{00000000-0005-0000-0000-0000A1C00000}"/>
    <cellStyle name="Normal 4 7 3 11 2" xfId="41096" xr:uid="{00000000-0005-0000-0000-0000A2C00000}"/>
    <cellStyle name="Normal 4 7 3 12" xfId="27662" xr:uid="{00000000-0005-0000-0000-0000A3C00000}"/>
    <cellStyle name="Normal 4 7 3 2" xfId="848" xr:uid="{00000000-0005-0000-0000-0000A4C00000}"/>
    <cellStyle name="Normal 4 7 3 2 10" xfId="27806" xr:uid="{00000000-0005-0000-0000-0000A5C00000}"/>
    <cellStyle name="Normal 4 7 3 2 2" xfId="1116" xr:uid="{00000000-0005-0000-0000-0000A6C00000}"/>
    <cellStyle name="Normal 4 7 3 2 2 2" xfId="1787" xr:uid="{00000000-0005-0000-0000-0000A7C00000}"/>
    <cellStyle name="Normal 4 7 3 2 2 2 2" xfId="2905" xr:uid="{00000000-0005-0000-0000-0000A8C00000}"/>
    <cellStyle name="Normal 4 7 3 2 2 2 2 2" xfId="5142" xr:uid="{00000000-0005-0000-0000-0000A9C00000}"/>
    <cellStyle name="Normal 4 7 3 2 2 2 2 2 2" xfId="14099" xr:uid="{00000000-0005-0000-0000-0000AAC00000}"/>
    <cellStyle name="Normal 4 7 3 2 2 2 2 2 2 2" xfId="27533" xr:uid="{00000000-0005-0000-0000-0000ABC00000}"/>
    <cellStyle name="Normal 4 7 3 2 2 2 2 2 2 2 2" xfId="54445" xr:uid="{00000000-0005-0000-0000-0000ACC00000}"/>
    <cellStyle name="Normal 4 7 3 2 2 2 2 2 2 3" xfId="41011" xr:uid="{00000000-0005-0000-0000-0000ADC00000}"/>
    <cellStyle name="Normal 4 7 3 2 2 2 2 2 3" xfId="9621" xr:uid="{00000000-0005-0000-0000-0000AEC00000}"/>
    <cellStyle name="Normal 4 7 3 2 2 2 2 2 3 2" xfId="23055" xr:uid="{00000000-0005-0000-0000-0000AFC00000}"/>
    <cellStyle name="Normal 4 7 3 2 2 2 2 2 3 2 2" xfId="49967" xr:uid="{00000000-0005-0000-0000-0000B0C00000}"/>
    <cellStyle name="Normal 4 7 3 2 2 2 2 2 3 3" xfId="36533" xr:uid="{00000000-0005-0000-0000-0000B1C00000}"/>
    <cellStyle name="Normal 4 7 3 2 2 2 2 2 4" xfId="18576" xr:uid="{00000000-0005-0000-0000-0000B2C00000}"/>
    <cellStyle name="Normal 4 7 3 2 2 2 2 2 4 2" xfId="45488" xr:uid="{00000000-0005-0000-0000-0000B3C00000}"/>
    <cellStyle name="Normal 4 7 3 2 2 2 2 2 5" xfId="32054" xr:uid="{00000000-0005-0000-0000-0000B4C00000}"/>
    <cellStyle name="Normal 4 7 3 2 2 2 2 3" xfId="11862" xr:uid="{00000000-0005-0000-0000-0000B5C00000}"/>
    <cellStyle name="Normal 4 7 3 2 2 2 2 3 2" xfId="25296" xr:uid="{00000000-0005-0000-0000-0000B6C00000}"/>
    <cellStyle name="Normal 4 7 3 2 2 2 2 3 2 2" xfId="52208" xr:uid="{00000000-0005-0000-0000-0000B7C00000}"/>
    <cellStyle name="Normal 4 7 3 2 2 2 2 3 3" xfId="38774" xr:uid="{00000000-0005-0000-0000-0000B8C00000}"/>
    <cellStyle name="Normal 4 7 3 2 2 2 2 4" xfId="7384" xr:uid="{00000000-0005-0000-0000-0000B9C00000}"/>
    <cellStyle name="Normal 4 7 3 2 2 2 2 4 2" xfId="20818" xr:uid="{00000000-0005-0000-0000-0000BAC00000}"/>
    <cellStyle name="Normal 4 7 3 2 2 2 2 4 2 2" xfId="47730" xr:uid="{00000000-0005-0000-0000-0000BBC00000}"/>
    <cellStyle name="Normal 4 7 3 2 2 2 2 4 3" xfId="34296" xr:uid="{00000000-0005-0000-0000-0000BCC00000}"/>
    <cellStyle name="Normal 4 7 3 2 2 2 2 5" xfId="16339" xr:uid="{00000000-0005-0000-0000-0000BDC00000}"/>
    <cellStyle name="Normal 4 7 3 2 2 2 2 5 2" xfId="43251" xr:uid="{00000000-0005-0000-0000-0000BEC00000}"/>
    <cellStyle name="Normal 4 7 3 2 2 2 2 6" xfId="29817" xr:uid="{00000000-0005-0000-0000-0000BFC00000}"/>
    <cellStyle name="Normal 4 7 3 2 2 2 3" xfId="4024" xr:uid="{00000000-0005-0000-0000-0000C0C00000}"/>
    <cellStyle name="Normal 4 7 3 2 2 2 3 2" xfId="12981" xr:uid="{00000000-0005-0000-0000-0000C1C00000}"/>
    <cellStyle name="Normal 4 7 3 2 2 2 3 2 2" xfId="26415" xr:uid="{00000000-0005-0000-0000-0000C2C00000}"/>
    <cellStyle name="Normal 4 7 3 2 2 2 3 2 2 2" xfId="53327" xr:uid="{00000000-0005-0000-0000-0000C3C00000}"/>
    <cellStyle name="Normal 4 7 3 2 2 2 3 2 3" xfId="39893" xr:uid="{00000000-0005-0000-0000-0000C4C00000}"/>
    <cellStyle name="Normal 4 7 3 2 2 2 3 3" xfId="8503" xr:uid="{00000000-0005-0000-0000-0000C5C00000}"/>
    <cellStyle name="Normal 4 7 3 2 2 2 3 3 2" xfId="21937" xr:uid="{00000000-0005-0000-0000-0000C6C00000}"/>
    <cellStyle name="Normal 4 7 3 2 2 2 3 3 2 2" xfId="48849" xr:uid="{00000000-0005-0000-0000-0000C7C00000}"/>
    <cellStyle name="Normal 4 7 3 2 2 2 3 3 3" xfId="35415" xr:uid="{00000000-0005-0000-0000-0000C8C00000}"/>
    <cellStyle name="Normal 4 7 3 2 2 2 3 4" xfId="17458" xr:uid="{00000000-0005-0000-0000-0000C9C00000}"/>
    <cellStyle name="Normal 4 7 3 2 2 2 3 4 2" xfId="44370" xr:uid="{00000000-0005-0000-0000-0000CAC00000}"/>
    <cellStyle name="Normal 4 7 3 2 2 2 3 5" xfId="30936" xr:uid="{00000000-0005-0000-0000-0000CBC00000}"/>
    <cellStyle name="Normal 4 7 3 2 2 2 4" xfId="10744" xr:uid="{00000000-0005-0000-0000-0000CCC00000}"/>
    <cellStyle name="Normal 4 7 3 2 2 2 4 2" xfId="24178" xr:uid="{00000000-0005-0000-0000-0000CDC00000}"/>
    <cellStyle name="Normal 4 7 3 2 2 2 4 2 2" xfId="51090" xr:uid="{00000000-0005-0000-0000-0000CEC00000}"/>
    <cellStyle name="Normal 4 7 3 2 2 2 4 3" xfId="37656" xr:uid="{00000000-0005-0000-0000-0000CFC00000}"/>
    <cellStyle name="Normal 4 7 3 2 2 2 5" xfId="6266" xr:uid="{00000000-0005-0000-0000-0000D0C00000}"/>
    <cellStyle name="Normal 4 7 3 2 2 2 5 2" xfId="19700" xr:uid="{00000000-0005-0000-0000-0000D1C00000}"/>
    <cellStyle name="Normal 4 7 3 2 2 2 5 2 2" xfId="46612" xr:uid="{00000000-0005-0000-0000-0000D2C00000}"/>
    <cellStyle name="Normal 4 7 3 2 2 2 5 3" xfId="33178" xr:uid="{00000000-0005-0000-0000-0000D3C00000}"/>
    <cellStyle name="Normal 4 7 3 2 2 2 6" xfId="15221" xr:uid="{00000000-0005-0000-0000-0000D4C00000}"/>
    <cellStyle name="Normal 4 7 3 2 2 2 6 2" xfId="42133" xr:uid="{00000000-0005-0000-0000-0000D5C00000}"/>
    <cellStyle name="Normal 4 7 3 2 2 2 7" xfId="28699" xr:uid="{00000000-0005-0000-0000-0000D6C00000}"/>
    <cellStyle name="Normal 4 7 3 2 2 3" xfId="2235" xr:uid="{00000000-0005-0000-0000-0000D7C00000}"/>
    <cellStyle name="Normal 4 7 3 2 2 3 2" xfId="4472" xr:uid="{00000000-0005-0000-0000-0000D8C00000}"/>
    <cellStyle name="Normal 4 7 3 2 2 3 2 2" xfId="13429" xr:uid="{00000000-0005-0000-0000-0000D9C00000}"/>
    <cellStyle name="Normal 4 7 3 2 2 3 2 2 2" xfId="26863" xr:uid="{00000000-0005-0000-0000-0000DAC00000}"/>
    <cellStyle name="Normal 4 7 3 2 2 3 2 2 2 2" xfId="53775" xr:uid="{00000000-0005-0000-0000-0000DBC00000}"/>
    <cellStyle name="Normal 4 7 3 2 2 3 2 2 3" xfId="40341" xr:uid="{00000000-0005-0000-0000-0000DCC00000}"/>
    <cellStyle name="Normal 4 7 3 2 2 3 2 3" xfId="8951" xr:uid="{00000000-0005-0000-0000-0000DDC00000}"/>
    <cellStyle name="Normal 4 7 3 2 2 3 2 3 2" xfId="22385" xr:uid="{00000000-0005-0000-0000-0000DEC00000}"/>
    <cellStyle name="Normal 4 7 3 2 2 3 2 3 2 2" xfId="49297" xr:uid="{00000000-0005-0000-0000-0000DFC00000}"/>
    <cellStyle name="Normal 4 7 3 2 2 3 2 3 3" xfId="35863" xr:uid="{00000000-0005-0000-0000-0000E0C00000}"/>
    <cellStyle name="Normal 4 7 3 2 2 3 2 4" xfId="17906" xr:uid="{00000000-0005-0000-0000-0000E1C00000}"/>
    <cellStyle name="Normal 4 7 3 2 2 3 2 4 2" xfId="44818" xr:uid="{00000000-0005-0000-0000-0000E2C00000}"/>
    <cellStyle name="Normal 4 7 3 2 2 3 2 5" xfId="31384" xr:uid="{00000000-0005-0000-0000-0000E3C00000}"/>
    <cellStyle name="Normal 4 7 3 2 2 3 3" xfId="11192" xr:uid="{00000000-0005-0000-0000-0000E4C00000}"/>
    <cellStyle name="Normal 4 7 3 2 2 3 3 2" xfId="24626" xr:uid="{00000000-0005-0000-0000-0000E5C00000}"/>
    <cellStyle name="Normal 4 7 3 2 2 3 3 2 2" xfId="51538" xr:uid="{00000000-0005-0000-0000-0000E6C00000}"/>
    <cellStyle name="Normal 4 7 3 2 2 3 3 3" xfId="38104" xr:uid="{00000000-0005-0000-0000-0000E7C00000}"/>
    <cellStyle name="Normal 4 7 3 2 2 3 4" xfId="6714" xr:uid="{00000000-0005-0000-0000-0000E8C00000}"/>
    <cellStyle name="Normal 4 7 3 2 2 3 4 2" xfId="20148" xr:uid="{00000000-0005-0000-0000-0000E9C00000}"/>
    <cellStyle name="Normal 4 7 3 2 2 3 4 2 2" xfId="47060" xr:uid="{00000000-0005-0000-0000-0000EAC00000}"/>
    <cellStyle name="Normal 4 7 3 2 2 3 4 3" xfId="33626" xr:uid="{00000000-0005-0000-0000-0000EBC00000}"/>
    <cellStyle name="Normal 4 7 3 2 2 3 5" xfId="15669" xr:uid="{00000000-0005-0000-0000-0000ECC00000}"/>
    <cellStyle name="Normal 4 7 3 2 2 3 5 2" xfId="42581" xr:uid="{00000000-0005-0000-0000-0000EDC00000}"/>
    <cellStyle name="Normal 4 7 3 2 2 3 6" xfId="29147" xr:uid="{00000000-0005-0000-0000-0000EEC00000}"/>
    <cellStyle name="Normal 4 7 3 2 2 4" xfId="3354" xr:uid="{00000000-0005-0000-0000-0000EFC00000}"/>
    <cellStyle name="Normal 4 7 3 2 2 4 2" xfId="12311" xr:uid="{00000000-0005-0000-0000-0000F0C00000}"/>
    <cellStyle name="Normal 4 7 3 2 2 4 2 2" xfId="25745" xr:uid="{00000000-0005-0000-0000-0000F1C00000}"/>
    <cellStyle name="Normal 4 7 3 2 2 4 2 2 2" xfId="52657" xr:uid="{00000000-0005-0000-0000-0000F2C00000}"/>
    <cellStyle name="Normal 4 7 3 2 2 4 2 3" xfId="39223" xr:uid="{00000000-0005-0000-0000-0000F3C00000}"/>
    <cellStyle name="Normal 4 7 3 2 2 4 3" xfId="7833" xr:uid="{00000000-0005-0000-0000-0000F4C00000}"/>
    <cellStyle name="Normal 4 7 3 2 2 4 3 2" xfId="21267" xr:uid="{00000000-0005-0000-0000-0000F5C00000}"/>
    <cellStyle name="Normal 4 7 3 2 2 4 3 2 2" xfId="48179" xr:uid="{00000000-0005-0000-0000-0000F6C00000}"/>
    <cellStyle name="Normal 4 7 3 2 2 4 3 3" xfId="34745" xr:uid="{00000000-0005-0000-0000-0000F7C00000}"/>
    <cellStyle name="Normal 4 7 3 2 2 4 4" xfId="16788" xr:uid="{00000000-0005-0000-0000-0000F8C00000}"/>
    <cellStyle name="Normal 4 7 3 2 2 4 4 2" xfId="43700" xr:uid="{00000000-0005-0000-0000-0000F9C00000}"/>
    <cellStyle name="Normal 4 7 3 2 2 4 5" xfId="30266" xr:uid="{00000000-0005-0000-0000-0000FAC00000}"/>
    <cellStyle name="Normal 4 7 3 2 2 5" xfId="10074" xr:uid="{00000000-0005-0000-0000-0000FBC00000}"/>
    <cellStyle name="Normal 4 7 3 2 2 5 2" xfId="23508" xr:uid="{00000000-0005-0000-0000-0000FCC00000}"/>
    <cellStyle name="Normal 4 7 3 2 2 5 2 2" xfId="50420" xr:uid="{00000000-0005-0000-0000-0000FDC00000}"/>
    <cellStyle name="Normal 4 7 3 2 2 5 3" xfId="36986" xr:uid="{00000000-0005-0000-0000-0000FEC00000}"/>
    <cellStyle name="Normal 4 7 3 2 2 6" xfId="5596" xr:uid="{00000000-0005-0000-0000-0000FFC00000}"/>
    <cellStyle name="Normal 4 7 3 2 2 6 2" xfId="19030" xr:uid="{00000000-0005-0000-0000-000000C10000}"/>
    <cellStyle name="Normal 4 7 3 2 2 6 2 2" xfId="45942" xr:uid="{00000000-0005-0000-0000-000001C10000}"/>
    <cellStyle name="Normal 4 7 3 2 2 6 3" xfId="32508" xr:uid="{00000000-0005-0000-0000-000002C10000}"/>
    <cellStyle name="Normal 4 7 3 2 2 7" xfId="14551" xr:uid="{00000000-0005-0000-0000-000003C10000}"/>
    <cellStyle name="Normal 4 7 3 2 2 7 2" xfId="41463" xr:uid="{00000000-0005-0000-0000-000004C10000}"/>
    <cellStyle name="Normal 4 7 3 2 2 8" xfId="28029" xr:uid="{00000000-0005-0000-0000-000005C10000}"/>
    <cellStyle name="Normal 4 7 3 2 3" xfId="1341" xr:uid="{00000000-0005-0000-0000-000006C10000}"/>
    <cellStyle name="Normal 4 7 3 2 3 2" xfId="2459" xr:uid="{00000000-0005-0000-0000-000007C10000}"/>
    <cellStyle name="Normal 4 7 3 2 3 2 2" xfId="4696" xr:uid="{00000000-0005-0000-0000-000008C10000}"/>
    <cellStyle name="Normal 4 7 3 2 3 2 2 2" xfId="13653" xr:uid="{00000000-0005-0000-0000-000009C10000}"/>
    <cellStyle name="Normal 4 7 3 2 3 2 2 2 2" xfId="27087" xr:uid="{00000000-0005-0000-0000-00000AC10000}"/>
    <cellStyle name="Normal 4 7 3 2 3 2 2 2 2 2" xfId="53999" xr:uid="{00000000-0005-0000-0000-00000BC10000}"/>
    <cellStyle name="Normal 4 7 3 2 3 2 2 2 3" xfId="40565" xr:uid="{00000000-0005-0000-0000-00000CC10000}"/>
    <cellStyle name="Normal 4 7 3 2 3 2 2 3" xfId="9175" xr:uid="{00000000-0005-0000-0000-00000DC10000}"/>
    <cellStyle name="Normal 4 7 3 2 3 2 2 3 2" xfId="22609" xr:uid="{00000000-0005-0000-0000-00000EC10000}"/>
    <cellStyle name="Normal 4 7 3 2 3 2 2 3 2 2" xfId="49521" xr:uid="{00000000-0005-0000-0000-00000FC10000}"/>
    <cellStyle name="Normal 4 7 3 2 3 2 2 3 3" xfId="36087" xr:uid="{00000000-0005-0000-0000-000010C10000}"/>
    <cellStyle name="Normal 4 7 3 2 3 2 2 4" xfId="18130" xr:uid="{00000000-0005-0000-0000-000011C10000}"/>
    <cellStyle name="Normal 4 7 3 2 3 2 2 4 2" xfId="45042" xr:uid="{00000000-0005-0000-0000-000012C10000}"/>
    <cellStyle name="Normal 4 7 3 2 3 2 2 5" xfId="31608" xr:uid="{00000000-0005-0000-0000-000013C10000}"/>
    <cellStyle name="Normal 4 7 3 2 3 2 3" xfId="11416" xr:uid="{00000000-0005-0000-0000-000014C10000}"/>
    <cellStyle name="Normal 4 7 3 2 3 2 3 2" xfId="24850" xr:uid="{00000000-0005-0000-0000-000015C10000}"/>
    <cellStyle name="Normal 4 7 3 2 3 2 3 2 2" xfId="51762" xr:uid="{00000000-0005-0000-0000-000016C10000}"/>
    <cellStyle name="Normal 4 7 3 2 3 2 3 3" xfId="38328" xr:uid="{00000000-0005-0000-0000-000017C10000}"/>
    <cellStyle name="Normal 4 7 3 2 3 2 4" xfId="6938" xr:uid="{00000000-0005-0000-0000-000018C10000}"/>
    <cellStyle name="Normal 4 7 3 2 3 2 4 2" xfId="20372" xr:uid="{00000000-0005-0000-0000-000019C10000}"/>
    <cellStyle name="Normal 4 7 3 2 3 2 4 2 2" xfId="47284" xr:uid="{00000000-0005-0000-0000-00001AC10000}"/>
    <cellStyle name="Normal 4 7 3 2 3 2 4 3" xfId="33850" xr:uid="{00000000-0005-0000-0000-00001BC10000}"/>
    <cellStyle name="Normal 4 7 3 2 3 2 5" xfId="15893" xr:uid="{00000000-0005-0000-0000-00001CC10000}"/>
    <cellStyle name="Normal 4 7 3 2 3 2 5 2" xfId="42805" xr:uid="{00000000-0005-0000-0000-00001DC10000}"/>
    <cellStyle name="Normal 4 7 3 2 3 2 6" xfId="29371" xr:uid="{00000000-0005-0000-0000-00001EC10000}"/>
    <cellStyle name="Normal 4 7 3 2 3 3" xfId="3578" xr:uid="{00000000-0005-0000-0000-00001FC10000}"/>
    <cellStyle name="Normal 4 7 3 2 3 3 2" xfId="12535" xr:uid="{00000000-0005-0000-0000-000020C10000}"/>
    <cellStyle name="Normal 4 7 3 2 3 3 2 2" xfId="25969" xr:uid="{00000000-0005-0000-0000-000021C10000}"/>
    <cellStyle name="Normal 4 7 3 2 3 3 2 2 2" xfId="52881" xr:uid="{00000000-0005-0000-0000-000022C10000}"/>
    <cellStyle name="Normal 4 7 3 2 3 3 2 3" xfId="39447" xr:uid="{00000000-0005-0000-0000-000023C10000}"/>
    <cellStyle name="Normal 4 7 3 2 3 3 3" xfId="8057" xr:uid="{00000000-0005-0000-0000-000024C10000}"/>
    <cellStyle name="Normal 4 7 3 2 3 3 3 2" xfId="21491" xr:uid="{00000000-0005-0000-0000-000025C10000}"/>
    <cellStyle name="Normal 4 7 3 2 3 3 3 2 2" xfId="48403" xr:uid="{00000000-0005-0000-0000-000026C10000}"/>
    <cellStyle name="Normal 4 7 3 2 3 3 3 3" xfId="34969" xr:uid="{00000000-0005-0000-0000-000027C10000}"/>
    <cellStyle name="Normal 4 7 3 2 3 3 4" xfId="17012" xr:uid="{00000000-0005-0000-0000-000028C10000}"/>
    <cellStyle name="Normal 4 7 3 2 3 3 4 2" xfId="43924" xr:uid="{00000000-0005-0000-0000-000029C10000}"/>
    <cellStyle name="Normal 4 7 3 2 3 3 5" xfId="30490" xr:uid="{00000000-0005-0000-0000-00002AC10000}"/>
    <cellStyle name="Normal 4 7 3 2 3 4" xfId="10298" xr:uid="{00000000-0005-0000-0000-00002BC10000}"/>
    <cellStyle name="Normal 4 7 3 2 3 4 2" xfId="23732" xr:uid="{00000000-0005-0000-0000-00002CC10000}"/>
    <cellStyle name="Normal 4 7 3 2 3 4 2 2" xfId="50644" xr:uid="{00000000-0005-0000-0000-00002DC10000}"/>
    <cellStyle name="Normal 4 7 3 2 3 4 3" xfId="37210" xr:uid="{00000000-0005-0000-0000-00002EC10000}"/>
    <cellStyle name="Normal 4 7 3 2 3 5" xfId="5820" xr:uid="{00000000-0005-0000-0000-00002FC10000}"/>
    <cellStyle name="Normal 4 7 3 2 3 5 2" xfId="19254" xr:uid="{00000000-0005-0000-0000-000030C10000}"/>
    <cellStyle name="Normal 4 7 3 2 3 5 2 2" xfId="46166" xr:uid="{00000000-0005-0000-0000-000031C10000}"/>
    <cellStyle name="Normal 4 7 3 2 3 5 3" xfId="32732" xr:uid="{00000000-0005-0000-0000-000032C10000}"/>
    <cellStyle name="Normal 4 7 3 2 3 6" xfId="14775" xr:uid="{00000000-0005-0000-0000-000033C10000}"/>
    <cellStyle name="Normal 4 7 3 2 3 6 2" xfId="41687" xr:uid="{00000000-0005-0000-0000-000034C10000}"/>
    <cellStyle name="Normal 4 7 3 2 3 7" xfId="28253" xr:uid="{00000000-0005-0000-0000-000035C10000}"/>
    <cellStyle name="Normal 4 7 3 2 4" xfId="1564" xr:uid="{00000000-0005-0000-0000-000036C10000}"/>
    <cellStyle name="Normal 4 7 3 2 4 2" xfId="2682" xr:uid="{00000000-0005-0000-0000-000037C10000}"/>
    <cellStyle name="Normal 4 7 3 2 4 2 2" xfId="4919" xr:uid="{00000000-0005-0000-0000-000038C10000}"/>
    <cellStyle name="Normal 4 7 3 2 4 2 2 2" xfId="13876" xr:uid="{00000000-0005-0000-0000-000039C10000}"/>
    <cellStyle name="Normal 4 7 3 2 4 2 2 2 2" xfId="27310" xr:uid="{00000000-0005-0000-0000-00003AC10000}"/>
    <cellStyle name="Normal 4 7 3 2 4 2 2 2 2 2" xfId="54222" xr:uid="{00000000-0005-0000-0000-00003BC10000}"/>
    <cellStyle name="Normal 4 7 3 2 4 2 2 2 3" xfId="40788" xr:uid="{00000000-0005-0000-0000-00003CC10000}"/>
    <cellStyle name="Normal 4 7 3 2 4 2 2 3" xfId="9398" xr:uid="{00000000-0005-0000-0000-00003DC10000}"/>
    <cellStyle name="Normal 4 7 3 2 4 2 2 3 2" xfId="22832" xr:uid="{00000000-0005-0000-0000-00003EC10000}"/>
    <cellStyle name="Normal 4 7 3 2 4 2 2 3 2 2" xfId="49744" xr:uid="{00000000-0005-0000-0000-00003FC10000}"/>
    <cellStyle name="Normal 4 7 3 2 4 2 2 3 3" xfId="36310" xr:uid="{00000000-0005-0000-0000-000040C10000}"/>
    <cellStyle name="Normal 4 7 3 2 4 2 2 4" xfId="18353" xr:uid="{00000000-0005-0000-0000-000041C10000}"/>
    <cellStyle name="Normal 4 7 3 2 4 2 2 4 2" xfId="45265" xr:uid="{00000000-0005-0000-0000-000042C10000}"/>
    <cellStyle name="Normal 4 7 3 2 4 2 2 5" xfId="31831" xr:uid="{00000000-0005-0000-0000-000043C10000}"/>
    <cellStyle name="Normal 4 7 3 2 4 2 3" xfId="11639" xr:uid="{00000000-0005-0000-0000-000044C10000}"/>
    <cellStyle name="Normal 4 7 3 2 4 2 3 2" xfId="25073" xr:uid="{00000000-0005-0000-0000-000045C10000}"/>
    <cellStyle name="Normal 4 7 3 2 4 2 3 2 2" xfId="51985" xr:uid="{00000000-0005-0000-0000-000046C10000}"/>
    <cellStyle name="Normal 4 7 3 2 4 2 3 3" xfId="38551" xr:uid="{00000000-0005-0000-0000-000047C10000}"/>
    <cellStyle name="Normal 4 7 3 2 4 2 4" xfId="7161" xr:uid="{00000000-0005-0000-0000-000048C10000}"/>
    <cellStyle name="Normal 4 7 3 2 4 2 4 2" xfId="20595" xr:uid="{00000000-0005-0000-0000-000049C10000}"/>
    <cellStyle name="Normal 4 7 3 2 4 2 4 2 2" xfId="47507" xr:uid="{00000000-0005-0000-0000-00004AC10000}"/>
    <cellStyle name="Normal 4 7 3 2 4 2 4 3" xfId="34073" xr:uid="{00000000-0005-0000-0000-00004BC10000}"/>
    <cellStyle name="Normal 4 7 3 2 4 2 5" xfId="16116" xr:uid="{00000000-0005-0000-0000-00004CC10000}"/>
    <cellStyle name="Normal 4 7 3 2 4 2 5 2" xfId="43028" xr:uid="{00000000-0005-0000-0000-00004DC10000}"/>
    <cellStyle name="Normal 4 7 3 2 4 2 6" xfId="29594" xr:uid="{00000000-0005-0000-0000-00004EC10000}"/>
    <cellStyle name="Normal 4 7 3 2 4 3" xfId="3801" xr:uid="{00000000-0005-0000-0000-00004FC10000}"/>
    <cellStyle name="Normal 4 7 3 2 4 3 2" xfId="12758" xr:uid="{00000000-0005-0000-0000-000050C10000}"/>
    <cellStyle name="Normal 4 7 3 2 4 3 2 2" xfId="26192" xr:uid="{00000000-0005-0000-0000-000051C10000}"/>
    <cellStyle name="Normal 4 7 3 2 4 3 2 2 2" xfId="53104" xr:uid="{00000000-0005-0000-0000-000052C10000}"/>
    <cellStyle name="Normal 4 7 3 2 4 3 2 3" xfId="39670" xr:uid="{00000000-0005-0000-0000-000053C10000}"/>
    <cellStyle name="Normal 4 7 3 2 4 3 3" xfId="8280" xr:uid="{00000000-0005-0000-0000-000054C10000}"/>
    <cellStyle name="Normal 4 7 3 2 4 3 3 2" xfId="21714" xr:uid="{00000000-0005-0000-0000-000055C10000}"/>
    <cellStyle name="Normal 4 7 3 2 4 3 3 2 2" xfId="48626" xr:uid="{00000000-0005-0000-0000-000056C10000}"/>
    <cellStyle name="Normal 4 7 3 2 4 3 3 3" xfId="35192" xr:uid="{00000000-0005-0000-0000-000057C10000}"/>
    <cellStyle name="Normal 4 7 3 2 4 3 4" xfId="17235" xr:uid="{00000000-0005-0000-0000-000058C10000}"/>
    <cellStyle name="Normal 4 7 3 2 4 3 4 2" xfId="44147" xr:uid="{00000000-0005-0000-0000-000059C10000}"/>
    <cellStyle name="Normal 4 7 3 2 4 3 5" xfId="30713" xr:uid="{00000000-0005-0000-0000-00005AC10000}"/>
    <cellStyle name="Normal 4 7 3 2 4 4" xfId="10521" xr:uid="{00000000-0005-0000-0000-00005BC10000}"/>
    <cellStyle name="Normal 4 7 3 2 4 4 2" xfId="23955" xr:uid="{00000000-0005-0000-0000-00005CC10000}"/>
    <cellStyle name="Normal 4 7 3 2 4 4 2 2" xfId="50867" xr:uid="{00000000-0005-0000-0000-00005DC10000}"/>
    <cellStyle name="Normal 4 7 3 2 4 4 3" xfId="37433" xr:uid="{00000000-0005-0000-0000-00005EC10000}"/>
    <cellStyle name="Normal 4 7 3 2 4 5" xfId="6043" xr:uid="{00000000-0005-0000-0000-00005FC10000}"/>
    <cellStyle name="Normal 4 7 3 2 4 5 2" xfId="19477" xr:uid="{00000000-0005-0000-0000-000060C10000}"/>
    <cellStyle name="Normal 4 7 3 2 4 5 2 2" xfId="46389" xr:uid="{00000000-0005-0000-0000-000061C10000}"/>
    <cellStyle name="Normal 4 7 3 2 4 5 3" xfId="32955" xr:uid="{00000000-0005-0000-0000-000062C10000}"/>
    <cellStyle name="Normal 4 7 3 2 4 6" xfId="14998" xr:uid="{00000000-0005-0000-0000-000063C10000}"/>
    <cellStyle name="Normal 4 7 3 2 4 6 2" xfId="41910" xr:uid="{00000000-0005-0000-0000-000064C10000}"/>
    <cellStyle name="Normal 4 7 3 2 4 7" xfId="28476" xr:uid="{00000000-0005-0000-0000-000065C10000}"/>
    <cellStyle name="Normal 4 7 3 2 5" xfId="2012" xr:uid="{00000000-0005-0000-0000-000066C10000}"/>
    <cellStyle name="Normal 4 7 3 2 5 2" xfId="4249" xr:uid="{00000000-0005-0000-0000-000067C10000}"/>
    <cellStyle name="Normal 4 7 3 2 5 2 2" xfId="13206" xr:uid="{00000000-0005-0000-0000-000068C10000}"/>
    <cellStyle name="Normal 4 7 3 2 5 2 2 2" xfId="26640" xr:uid="{00000000-0005-0000-0000-000069C10000}"/>
    <cellStyle name="Normal 4 7 3 2 5 2 2 2 2" xfId="53552" xr:uid="{00000000-0005-0000-0000-00006AC10000}"/>
    <cellStyle name="Normal 4 7 3 2 5 2 2 3" xfId="40118" xr:uid="{00000000-0005-0000-0000-00006BC10000}"/>
    <cellStyle name="Normal 4 7 3 2 5 2 3" xfId="8728" xr:uid="{00000000-0005-0000-0000-00006CC10000}"/>
    <cellStyle name="Normal 4 7 3 2 5 2 3 2" xfId="22162" xr:uid="{00000000-0005-0000-0000-00006DC10000}"/>
    <cellStyle name="Normal 4 7 3 2 5 2 3 2 2" xfId="49074" xr:uid="{00000000-0005-0000-0000-00006EC10000}"/>
    <cellStyle name="Normal 4 7 3 2 5 2 3 3" xfId="35640" xr:uid="{00000000-0005-0000-0000-00006FC10000}"/>
    <cellStyle name="Normal 4 7 3 2 5 2 4" xfId="17683" xr:uid="{00000000-0005-0000-0000-000070C10000}"/>
    <cellStyle name="Normal 4 7 3 2 5 2 4 2" xfId="44595" xr:uid="{00000000-0005-0000-0000-000071C10000}"/>
    <cellStyle name="Normal 4 7 3 2 5 2 5" xfId="31161" xr:uid="{00000000-0005-0000-0000-000072C10000}"/>
    <cellStyle name="Normal 4 7 3 2 5 3" xfId="10969" xr:uid="{00000000-0005-0000-0000-000073C10000}"/>
    <cellStyle name="Normal 4 7 3 2 5 3 2" xfId="24403" xr:uid="{00000000-0005-0000-0000-000074C10000}"/>
    <cellStyle name="Normal 4 7 3 2 5 3 2 2" xfId="51315" xr:uid="{00000000-0005-0000-0000-000075C10000}"/>
    <cellStyle name="Normal 4 7 3 2 5 3 3" xfId="37881" xr:uid="{00000000-0005-0000-0000-000076C10000}"/>
    <cellStyle name="Normal 4 7 3 2 5 4" xfId="6491" xr:uid="{00000000-0005-0000-0000-000077C10000}"/>
    <cellStyle name="Normal 4 7 3 2 5 4 2" xfId="19925" xr:uid="{00000000-0005-0000-0000-000078C10000}"/>
    <cellStyle name="Normal 4 7 3 2 5 4 2 2" xfId="46837" xr:uid="{00000000-0005-0000-0000-000079C10000}"/>
    <cellStyle name="Normal 4 7 3 2 5 4 3" xfId="33403" xr:uid="{00000000-0005-0000-0000-00007AC10000}"/>
    <cellStyle name="Normal 4 7 3 2 5 5" xfId="15446" xr:uid="{00000000-0005-0000-0000-00007BC10000}"/>
    <cellStyle name="Normal 4 7 3 2 5 5 2" xfId="42358" xr:uid="{00000000-0005-0000-0000-00007CC10000}"/>
    <cellStyle name="Normal 4 7 3 2 5 6" xfId="28924" xr:uid="{00000000-0005-0000-0000-00007DC10000}"/>
    <cellStyle name="Normal 4 7 3 2 6" xfId="3131" xr:uid="{00000000-0005-0000-0000-00007EC10000}"/>
    <cellStyle name="Normal 4 7 3 2 6 2" xfId="12088" xr:uid="{00000000-0005-0000-0000-00007FC10000}"/>
    <cellStyle name="Normal 4 7 3 2 6 2 2" xfId="25522" xr:uid="{00000000-0005-0000-0000-000080C10000}"/>
    <cellStyle name="Normal 4 7 3 2 6 2 2 2" xfId="52434" xr:uid="{00000000-0005-0000-0000-000081C10000}"/>
    <cellStyle name="Normal 4 7 3 2 6 2 3" xfId="39000" xr:uid="{00000000-0005-0000-0000-000082C10000}"/>
    <cellStyle name="Normal 4 7 3 2 6 3" xfId="7610" xr:uid="{00000000-0005-0000-0000-000083C10000}"/>
    <cellStyle name="Normal 4 7 3 2 6 3 2" xfId="21044" xr:uid="{00000000-0005-0000-0000-000084C10000}"/>
    <cellStyle name="Normal 4 7 3 2 6 3 2 2" xfId="47956" xr:uid="{00000000-0005-0000-0000-000085C10000}"/>
    <cellStyle name="Normal 4 7 3 2 6 3 3" xfId="34522" xr:uid="{00000000-0005-0000-0000-000086C10000}"/>
    <cellStyle name="Normal 4 7 3 2 6 4" xfId="16565" xr:uid="{00000000-0005-0000-0000-000087C10000}"/>
    <cellStyle name="Normal 4 7 3 2 6 4 2" xfId="43477" xr:uid="{00000000-0005-0000-0000-000088C10000}"/>
    <cellStyle name="Normal 4 7 3 2 6 5" xfId="30043" xr:uid="{00000000-0005-0000-0000-000089C10000}"/>
    <cellStyle name="Normal 4 7 3 2 7" xfId="9851" xr:uid="{00000000-0005-0000-0000-00008AC10000}"/>
    <cellStyle name="Normal 4 7 3 2 7 2" xfId="23285" xr:uid="{00000000-0005-0000-0000-00008BC10000}"/>
    <cellStyle name="Normal 4 7 3 2 7 2 2" xfId="50197" xr:uid="{00000000-0005-0000-0000-00008CC10000}"/>
    <cellStyle name="Normal 4 7 3 2 7 3" xfId="36763" xr:uid="{00000000-0005-0000-0000-00008DC10000}"/>
    <cellStyle name="Normal 4 7 3 2 8" xfId="5373" xr:uid="{00000000-0005-0000-0000-00008EC10000}"/>
    <cellStyle name="Normal 4 7 3 2 8 2" xfId="18807" xr:uid="{00000000-0005-0000-0000-00008FC10000}"/>
    <cellStyle name="Normal 4 7 3 2 8 2 2" xfId="45719" xr:uid="{00000000-0005-0000-0000-000090C10000}"/>
    <cellStyle name="Normal 4 7 3 2 8 3" xfId="32285" xr:uid="{00000000-0005-0000-0000-000091C10000}"/>
    <cellStyle name="Normal 4 7 3 2 9" xfId="14328" xr:uid="{00000000-0005-0000-0000-000092C10000}"/>
    <cellStyle name="Normal 4 7 3 2 9 2" xfId="41240" xr:uid="{00000000-0005-0000-0000-000093C10000}"/>
    <cellStyle name="Normal 4 7 3 3" xfId="776" xr:uid="{00000000-0005-0000-0000-000094C10000}"/>
    <cellStyle name="Normal 4 7 3 3 10" xfId="27734" xr:uid="{00000000-0005-0000-0000-000095C10000}"/>
    <cellStyle name="Normal 4 7 3 3 2" xfId="1044" xr:uid="{00000000-0005-0000-0000-000096C10000}"/>
    <cellStyle name="Normal 4 7 3 3 2 2" xfId="1715" xr:uid="{00000000-0005-0000-0000-000097C10000}"/>
    <cellStyle name="Normal 4 7 3 3 2 2 2" xfId="2833" xr:uid="{00000000-0005-0000-0000-000098C10000}"/>
    <cellStyle name="Normal 4 7 3 3 2 2 2 2" xfId="5070" xr:uid="{00000000-0005-0000-0000-000099C10000}"/>
    <cellStyle name="Normal 4 7 3 3 2 2 2 2 2" xfId="14027" xr:uid="{00000000-0005-0000-0000-00009AC10000}"/>
    <cellStyle name="Normal 4 7 3 3 2 2 2 2 2 2" xfId="27461" xr:uid="{00000000-0005-0000-0000-00009BC10000}"/>
    <cellStyle name="Normal 4 7 3 3 2 2 2 2 2 2 2" xfId="54373" xr:uid="{00000000-0005-0000-0000-00009CC10000}"/>
    <cellStyle name="Normal 4 7 3 3 2 2 2 2 2 3" xfId="40939" xr:uid="{00000000-0005-0000-0000-00009DC10000}"/>
    <cellStyle name="Normal 4 7 3 3 2 2 2 2 3" xfId="9549" xr:uid="{00000000-0005-0000-0000-00009EC10000}"/>
    <cellStyle name="Normal 4 7 3 3 2 2 2 2 3 2" xfId="22983" xr:uid="{00000000-0005-0000-0000-00009FC10000}"/>
    <cellStyle name="Normal 4 7 3 3 2 2 2 2 3 2 2" xfId="49895" xr:uid="{00000000-0005-0000-0000-0000A0C10000}"/>
    <cellStyle name="Normal 4 7 3 3 2 2 2 2 3 3" xfId="36461" xr:uid="{00000000-0005-0000-0000-0000A1C10000}"/>
    <cellStyle name="Normal 4 7 3 3 2 2 2 2 4" xfId="18504" xr:uid="{00000000-0005-0000-0000-0000A2C10000}"/>
    <cellStyle name="Normal 4 7 3 3 2 2 2 2 4 2" xfId="45416" xr:uid="{00000000-0005-0000-0000-0000A3C10000}"/>
    <cellStyle name="Normal 4 7 3 3 2 2 2 2 5" xfId="31982" xr:uid="{00000000-0005-0000-0000-0000A4C10000}"/>
    <cellStyle name="Normal 4 7 3 3 2 2 2 3" xfId="11790" xr:uid="{00000000-0005-0000-0000-0000A5C10000}"/>
    <cellStyle name="Normal 4 7 3 3 2 2 2 3 2" xfId="25224" xr:uid="{00000000-0005-0000-0000-0000A6C10000}"/>
    <cellStyle name="Normal 4 7 3 3 2 2 2 3 2 2" xfId="52136" xr:uid="{00000000-0005-0000-0000-0000A7C10000}"/>
    <cellStyle name="Normal 4 7 3 3 2 2 2 3 3" xfId="38702" xr:uid="{00000000-0005-0000-0000-0000A8C10000}"/>
    <cellStyle name="Normal 4 7 3 3 2 2 2 4" xfId="7312" xr:uid="{00000000-0005-0000-0000-0000A9C10000}"/>
    <cellStyle name="Normal 4 7 3 3 2 2 2 4 2" xfId="20746" xr:uid="{00000000-0005-0000-0000-0000AAC10000}"/>
    <cellStyle name="Normal 4 7 3 3 2 2 2 4 2 2" xfId="47658" xr:uid="{00000000-0005-0000-0000-0000ABC10000}"/>
    <cellStyle name="Normal 4 7 3 3 2 2 2 4 3" xfId="34224" xr:uid="{00000000-0005-0000-0000-0000ACC10000}"/>
    <cellStyle name="Normal 4 7 3 3 2 2 2 5" xfId="16267" xr:uid="{00000000-0005-0000-0000-0000ADC10000}"/>
    <cellStyle name="Normal 4 7 3 3 2 2 2 5 2" xfId="43179" xr:uid="{00000000-0005-0000-0000-0000AEC10000}"/>
    <cellStyle name="Normal 4 7 3 3 2 2 2 6" xfId="29745" xr:uid="{00000000-0005-0000-0000-0000AFC10000}"/>
    <cellStyle name="Normal 4 7 3 3 2 2 3" xfId="3952" xr:uid="{00000000-0005-0000-0000-0000B0C10000}"/>
    <cellStyle name="Normal 4 7 3 3 2 2 3 2" xfId="12909" xr:uid="{00000000-0005-0000-0000-0000B1C10000}"/>
    <cellStyle name="Normal 4 7 3 3 2 2 3 2 2" xfId="26343" xr:uid="{00000000-0005-0000-0000-0000B2C10000}"/>
    <cellStyle name="Normal 4 7 3 3 2 2 3 2 2 2" xfId="53255" xr:uid="{00000000-0005-0000-0000-0000B3C10000}"/>
    <cellStyle name="Normal 4 7 3 3 2 2 3 2 3" xfId="39821" xr:uid="{00000000-0005-0000-0000-0000B4C10000}"/>
    <cellStyle name="Normal 4 7 3 3 2 2 3 3" xfId="8431" xr:uid="{00000000-0005-0000-0000-0000B5C10000}"/>
    <cellStyle name="Normal 4 7 3 3 2 2 3 3 2" xfId="21865" xr:uid="{00000000-0005-0000-0000-0000B6C10000}"/>
    <cellStyle name="Normal 4 7 3 3 2 2 3 3 2 2" xfId="48777" xr:uid="{00000000-0005-0000-0000-0000B7C10000}"/>
    <cellStyle name="Normal 4 7 3 3 2 2 3 3 3" xfId="35343" xr:uid="{00000000-0005-0000-0000-0000B8C10000}"/>
    <cellStyle name="Normal 4 7 3 3 2 2 3 4" xfId="17386" xr:uid="{00000000-0005-0000-0000-0000B9C10000}"/>
    <cellStyle name="Normal 4 7 3 3 2 2 3 4 2" xfId="44298" xr:uid="{00000000-0005-0000-0000-0000BAC10000}"/>
    <cellStyle name="Normal 4 7 3 3 2 2 3 5" xfId="30864" xr:uid="{00000000-0005-0000-0000-0000BBC10000}"/>
    <cellStyle name="Normal 4 7 3 3 2 2 4" xfId="10672" xr:uid="{00000000-0005-0000-0000-0000BCC10000}"/>
    <cellStyle name="Normal 4 7 3 3 2 2 4 2" xfId="24106" xr:uid="{00000000-0005-0000-0000-0000BDC10000}"/>
    <cellStyle name="Normal 4 7 3 3 2 2 4 2 2" xfId="51018" xr:uid="{00000000-0005-0000-0000-0000BEC10000}"/>
    <cellStyle name="Normal 4 7 3 3 2 2 4 3" xfId="37584" xr:uid="{00000000-0005-0000-0000-0000BFC10000}"/>
    <cellStyle name="Normal 4 7 3 3 2 2 5" xfId="6194" xr:uid="{00000000-0005-0000-0000-0000C0C10000}"/>
    <cellStyle name="Normal 4 7 3 3 2 2 5 2" xfId="19628" xr:uid="{00000000-0005-0000-0000-0000C1C10000}"/>
    <cellStyle name="Normal 4 7 3 3 2 2 5 2 2" xfId="46540" xr:uid="{00000000-0005-0000-0000-0000C2C10000}"/>
    <cellStyle name="Normal 4 7 3 3 2 2 5 3" xfId="33106" xr:uid="{00000000-0005-0000-0000-0000C3C10000}"/>
    <cellStyle name="Normal 4 7 3 3 2 2 6" xfId="15149" xr:uid="{00000000-0005-0000-0000-0000C4C10000}"/>
    <cellStyle name="Normal 4 7 3 3 2 2 6 2" xfId="42061" xr:uid="{00000000-0005-0000-0000-0000C5C10000}"/>
    <cellStyle name="Normal 4 7 3 3 2 2 7" xfId="28627" xr:uid="{00000000-0005-0000-0000-0000C6C10000}"/>
    <cellStyle name="Normal 4 7 3 3 2 3" xfId="2163" xr:uid="{00000000-0005-0000-0000-0000C7C10000}"/>
    <cellStyle name="Normal 4 7 3 3 2 3 2" xfId="4400" xr:uid="{00000000-0005-0000-0000-0000C8C10000}"/>
    <cellStyle name="Normal 4 7 3 3 2 3 2 2" xfId="13357" xr:uid="{00000000-0005-0000-0000-0000C9C10000}"/>
    <cellStyle name="Normal 4 7 3 3 2 3 2 2 2" xfId="26791" xr:uid="{00000000-0005-0000-0000-0000CAC10000}"/>
    <cellStyle name="Normal 4 7 3 3 2 3 2 2 2 2" xfId="53703" xr:uid="{00000000-0005-0000-0000-0000CBC10000}"/>
    <cellStyle name="Normal 4 7 3 3 2 3 2 2 3" xfId="40269" xr:uid="{00000000-0005-0000-0000-0000CCC10000}"/>
    <cellStyle name="Normal 4 7 3 3 2 3 2 3" xfId="8879" xr:uid="{00000000-0005-0000-0000-0000CDC10000}"/>
    <cellStyle name="Normal 4 7 3 3 2 3 2 3 2" xfId="22313" xr:uid="{00000000-0005-0000-0000-0000CEC10000}"/>
    <cellStyle name="Normal 4 7 3 3 2 3 2 3 2 2" xfId="49225" xr:uid="{00000000-0005-0000-0000-0000CFC10000}"/>
    <cellStyle name="Normal 4 7 3 3 2 3 2 3 3" xfId="35791" xr:uid="{00000000-0005-0000-0000-0000D0C10000}"/>
    <cellStyle name="Normal 4 7 3 3 2 3 2 4" xfId="17834" xr:uid="{00000000-0005-0000-0000-0000D1C10000}"/>
    <cellStyle name="Normal 4 7 3 3 2 3 2 4 2" xfId="44746" xr:uid="{00000000-0005-0000-0000-0000D2C10000}"/>
    <cellStyle name="Normal 4 7 3 3 2 3 2 5" xfId="31312" xr:uid="{00000000-0005-0000-0000-0000D3C10000}"/>
    <cellStyle name="Normal 4 7 3 3 2 3 3" xfId="11120" xr:uid="{00000000-0005-0000-0000-0000D4C10000}"/>
    <cellStyle name="Normal 4 7 3 3 2 3 3 2" xfId="24554" xr:uid="{00000000-0005-0000-0000-0000D5C10000}"/>
    <cellStyle name="Normal 4 7 3 3 2 3 3 2 2" xfId="51466" xr:uid="{00000000-0005-0000-0000-0000D6C10000}"/>
    <cellStyle name="Normal 4 7 3 3 2 3 3 3" xfId="38032" xr:uid="{00000000-0005-0000-0000-0000D7C10000}"/>
    <cellStyle name="Normal 4 7 3 3 2 3 4" xfId="6642" xr:uid="{00000000-0005-0000-0000-0000D8C10000}"/>
    <cellStyle name="Normal 4 7 3 3 2 3 4 2" xfId="20076" xr:uid="{00000000-0005-0000-0000-0000D9C10000}"/>
    <cellStyle name="Normal 4 7 3 3 2 3 4 2 2" xfId="46988" xr:uid="{00000000-0005-0000-0000-0000DAC10000}"/>
    <cellStyle name="Normal 4 7 3 3 2 3 4 3" xfId="33554" xr:uid="{00000000-0005-0000-0000-0000DBC10000}"/>
    <cellStyle name="Normal 4 7 3 3 2 3 5" xfId="15597" xr:uid="{00000000-0005-0000-0000-0000DCC10000}"/>
    <cellStyle name="Normal 4 7 3 3 2 3 5 2" xfId="42509" xr:uid="{00000000-0005-0000-0000-0000DDC10000}"/>
    <cellStyle name="Normal 4 7 3 3 2 3 6" xfId="29075" xr:uid="{00000000-0005-0000-0000-0000DEC10000}"/>
    <cellStyle name="Normal 4 7 3 3 2 4" xfId="3282" xr:uid="{00000000-0005-0000-0000-0000DFC10000}"/>
    <cellStyle name="Normal 4 7 3 3 2 4 2" xfId="12239" xr:uid="{00000000-0005-0000-0000-0000E0C10000}"/>
    <cellStyle name="Normal 4 7 3 3 2 4 2 2" xfId="25673" xr:uid="{00000000-0005-0000-0000-0000E1C10000}"/>
    <cellStyle name="Normal 4 7 3 3 2 4 2 2 2" xfId="52585" xr:uid="{00000000-0005-0000-0000-0000E2C10000}"/>
    <cellStyle name="Normal 4 7 3 3 2 4 2 3" xfId="39151" xr:uid="{00000000-0005-0000-0000-0000E3C10000}"/>
    <cellStyle name="Normal 4 7 3 3 2 4 3" xfId="7761" xr:uid="{00000000-0005-0000-0000-0000E4C10000}"/>
    <cellStyle name="Normal 4 7 3 3 2 4 3 2" xfId="21195" xr:uid="{00000000-0005-0000-0000-0000E5C10000}"/>
    <cellStyle name="Normal 4 7 3 3 2 4 3 2 2" xfId="48107" xr:uid="{00000000-0005-0000-0000-0000E6C10000}"/>
    <cellStyle name="Normal 4 7 3 3 2 4 3 3" xfId="34673" xr:uid="{00000000-0005-0000-0000-0000E7C10000}"/>
    <cellStyle name="Normal 4 7 3 3 2 4 4" xfId="16716" xr:uid="{00000000-0005-0000-0000-0000E8C10000}"/>
    <cellStyle name="Normal 4 7 3 3 2 4 4 2" xfId="43628" xr:uid="{00000000-0005-0000-0000-0000E9C10000}"/>
    <cellStyle name="Normal 4 7 3 3 2 4 5" xfId="30194" xr:uid="{00000000-0005-0000-0000-0000EAC10000}"/>
    <cellStyle name="Normal 4 7 3 3 2 5" xfId="10002" xr:uid="{00000000-0005-0000-0000-0000EBC10000}"/>
    <cellStyle name="Normal 4 7 3 3 2 5 2" xfId="23436" xr:uid="{00000000-0005-0000-0000-0000ECC10000}"/>
    <cellStyle name="Normal 4 7 3 3 2 5 2 2" xfId="50348" xr:uid="{00000000-0005-0000-0000-0000EDC10000}"/>
    <cellStyle name="Normal 4 7 3 3 2 5 3" xfId="36914" xr:uid="{00000000-0005-0000-0000-0000EEC10000}"/>
    <cellStyle name="Normal 4 7 3 3 2 6" xfId="5524" xr:uid="{00000000-0005-0000-0000-0000EFC10000}"/>
    <cellStyle name="Normal 4 7 3 3 2 6 2" xfId="18958" xr:uid="{00000000-0005-0000-0000-0000F0C10000}"/>
    <cellStyle name="Normal 4 7 3 3 2 6 2 2" xfId="45870" xr:uid="{00000000-0005-0000-0000-0000F1C10000}"/>
    <cellStyle name="Normal 4 7 3 3 2 6 3" xfId="32436" xr:uid="{00000000-0005-0000-0000-0000F2C10000}"/>
    <cellStyle name="Normal 4 7 3 3 2 7" xfId="14479" xr:uid="{00000000-0005-0000-0000-0000F3C10000}"/>
    <cellStyle name="Normal 4 7 3 3 2 7 2" xfId="41391" xr:uid="{00000000-0005-0000-0000-0000F4C10000}"/>
    <cellStyle name="Normal 4 7 3 3 2 8" xfId="27957" xr:uid="{00000000-0005-0000-0000-0000F5C10000}"/>
    <cellStyle name="Normal 4 7 3 3 3" xfId="1269" xr:uid="{00000000-0005-0000-0000-0000F6C10000}"/>
    <cellStyle name="Normal 4 7 3 3 3 2" xfId="2387" xr:uid="{00000000-0005-0000-0000-0000F7C10000}"/>
    <cellStyle name="Normal 4 7 3 3 3 2 2" xfId="4624" xr:uid="{00000000-0005-0000-0000-0000F8C10000}"/>
    <cellStyle name="Normal 4 7 3 3 3 2 2 2" xfId="13581" xr:uid="{00000000-0005-0000-0000-0000F9C10000}"/>
    <cellStyle name="Normal 4 7 3 3 3 2 2 2 2" xfId="27015" xr:uid="{00000000-0005-0000-0000-0000FAC10000}"/>
    <cellStyle name="Normal 4 7 3 3 3 2 2 2 2 2" xfId="53927" xr:uid="{00000000-0005-0000-0000-0000FBC10000}"/>
    <cellStyle name="Normal 4 7 3 3 3 2 2 2 3" xfId="40493" xr:uid="{00000000-0005-0000-0000-0000FCC10000}"/>
    <cellStyle name="Normal 4 7 3 3 3 2 2 3" xfId="9103" xr:uid="{00000000-0005-0000-0000-0000FDC10000}"/>
    <cellStyle name="Normal 4 7 3 3 3 2 2 3 2" xfId="22537" xr:uid="{00000000-0005-0000-0000-0000FEC10000}"/>
    <cellStyle name="Normal 4 7 3 3 3 2 2 3 2 2" xfId="49449" xr:uid="{00000000-0005-0000-0000-0000FFC10000}"/>
    <cellStyle name="Normal 4 7 3 3 3 2 2 3 3" xfId="36015" xr:uid="{00000000-0005-0000-0000-000000C20000}"/>
    <cellStyle name="Normal 4 7 3 3 3 2 2 4" xfId="18058" xr:uid="{00000000-0005-0000-0000-000001C20000}"/>
    <cellStyle name="Normal 4 7 3 3 3 2 2 4 2" xfId="44970" xr:uid="{00000000-0005-0000-0000-000002C20000}"/>
    <cellStyle name="Normal 4 7 3 3 3 2 2 5" xfId="31536" xr:uid="{00000000-0005-0000-0000-000003C20000}"/>
    <cellStyle name="Normal 4 7 3 3 3 2 3" xfId="11344" xr:uid="{00000000-0005-0000-0000-000004C20000}"/>
    <cellStyle name="Normal 4 7 3 3 3 2 3 2" xfId="24778" xr:uid="{00000000-0005-0000-0000-000005C20000}"/>
    <cellStyle name="Normal 4 7 3 3 3 2 3 2 2" xfId="51690" xr:uid="{00000000-0005-0000-0000-000006C20000}"/>
    <cellStyle name="Normal 4 7 3 3 3 2 3 3" xfId="38256" xr:uid="{00000000-0005-0000-0000-000007C20000}"/>
    <cellStyle name="Normal 4 7 3 3 3 2 4" xfId="6866" xr:uid="{00000000-0005-0000-0000-000008C20000}"/>
    <cellStyle name="Normal 4 7 3 3 3 2 4 2" xfId="20300" xr:uid="{00000000-0005-0000-0000-000009C20000}"/>
    <cellStyle name="Normal 4 7 3 3 3 2 4 2 2" xfId="47212" xr:uid="{00000000-0005-0000-0000-00000AC20000}"/>
    <cellStyle name="Normal 4 7 3 3 3 2 4 3" xfId="33778" xr:uid="{00000000-0005-0000-0000-00000BC20000}"/>
    <cellStyle name="Normal 4 7 3 3 3 2 5" xfId="15821" xr:uid="{00000000-0005-0000-0000-00000CC20000}"/>
    <cellStyle name="Normal 4 7 3 3 3 2 5 2" xfId="42733" xr:uid="{00000000-0005-0000-0000-00000DC20000}"/>
    <cellStyle name="Normal 4 7 3 3 3 2 6" xfId="29299" xr:uid="{00000000-0005-0000-0000-00000EC20000}"/>
    <cellStyle name="Normal 4 7 3 3 3 3" xfId="3506" xr:uid="{00000000-0005-0000-0000-00000FC20000}"/>
    <cellStyle name="Normal 4 7 3 3 3 3 2" xfId="12463" xr:uid="{00000000-0005-0000-0000-000010C20000}"/>
    <cellStyle name="Normal 4 7 3 3 3 3 2 2" xfId="25897" xr:uid="{00000000-0005-0000-0000-000011C20000}"/>
    <cellStyle name="Normal 4 7 3 3 3 3 2 2 2" xfId="52809" xr:uid="{00000000-0005-0000-0000-000012C20000}"/>
    <cellStyle name="Normal 4 7 3 3 3 3 2 3" xfId="39375" xr:uid="{00000000-0005-0000-0000-000013C20000}"/>
    <cellStyle name="Normal 4 7 3 3 3 3 3" xfId="7985" xr:uid="{00000000-0005-0000-0000-000014C20000}"/>
    <cellStyle name="Normal 4 7 3 3 3 3 3 2" xfId="21419" xr:uid="{00000000-0005-0000-0000-000015C20000}"/>
    <cellStyle name="Normal 4 7 3 3 3 3 3 2 2" xfId="48331" xr:uid="{00000000-0005-0000-0000-000016C20000}"/>
    <cellStyle name="Normal 4 7 3 3 3 3 3 3" xfId="34897" xr:uid="{00000000-0005-0000-0000-000017C20000}"/>
    <cellStyle name="Normal 4 7 3 3 3 3 4" xfId="16940" xr:uid="{00000000-0005-0000-0000-000018C20000}"/>
    <cellStyle name="Normal 4 7 3 3 3 3 4 2" xfId="43852" xr:uid="{00000000-0005-0000-0000-000019C20000}"/>
    <cellStyle name="Normal 4 7 3 3 3 3 5" xfId="30418" xr:uid="{00000000-0005-0000-0000-00001AC20000}"/>
    <cellStyle name="Normal 4 7 3 3 3 4" xfId="10226" xr:uid="{00000000-0005-0000-0000-00001BC20000}"/>
    <cellStyle name="Normal 4 7 3 3 3 4 2" xfId="23660" xr:uid="{00000000-0005-0000-0000-00001CC20000}"/>
    <cellStyle name="Normal 4 7 3 3 3 4 2 2" xfId="50572" xr:uid="{00000000-0005-0000-0000-00001DC20000}"/>
    <cellStyle name="Normal 4 7 3 3 3 4 3" xfId="37138" xr:uid="{00000000-0005-0000-0000-00001EC20000}"/>
    <cellStyle name="Normal 4 7 3 3 3 5" xfId="5748" xr:uid="{00000000-0005-0000-0000-00001FC20000}"/>
    <cellStyle name="Normal 4 7 3 3 3 5 2" xfId="19182" xr:uid="{00000000-0005-0000-0000-000020C20000}"/>
    <cellStyle name="Normal 4 7 3 3 3 5 2 2" xfId="46094" xr:uid="{00000000-0005-0000-0000-000021C20000}"/>
    <cellStyle name="Normal 4 7 3 3 3 5 3" xfId="32660" xr:uid="{00000000-0005-0000-0000-000022C20000}"/>
    <cellStyle name="Normal 4 7 3 3 3 6" xfId="14703" xr:uid="{00000000-0005-0000-0000-000023C20000}"/>
    <cellStyle name="Normal 4 7 3 3 3 6 2" xfId="41615" xr:uid="{00000000-0005-0000-0000-000024C20000}"/>
    <cellStyle name="Normal 4 7 3 3 3 7" xfId="28181" xr:uid="{00000000-0005-0000-0000-000025C20000}"/>
    <cellStyle name="Normal 4 7 3 3 4" xfId="1492" xr:uid="{00000000-0005-0000-0000-000026C20000}"/>
    <cellStyle name="Normal 4 7 3 3 4 2" xfId="2610" xr:uid="{00000000-0005-0000-0000-000027C20000}"/>
    <cellStyle name="Normal 4 7 3 3 4 2 2" xfId="4847" xr:uid="{00000000-0005-0000-0000-000028C20000}"/>
    <cellStyle name="Normal 4 7 3 3 4 2 2 2" xfId="13804" xr:uid="{00000000-0005-0000-0000-000029C20000}"/>
    <cellStyle name="Normal 4 7 3 3 4 2 2 2 2" xfId="27238" xr:uid="{00000000-0005-0000-0000-00002AC20000}"/>
    <cellStyle name="Normal 4 7 3 3 4 2 2 2 2 2" xfId="54150" xr:uid="{00000000-0005-0000-0000-00002BC20000}"/>
    <cellStyle name="Normal 4 7 3 3 4 2 2 2 3" xfId="40716" xr:uid="{00000000-0005-0000-0000-00002CC20000}"/>
    <cellStyle name="Normal 4 7 3 3 4 2 2 3" xfId="9326" xr:uid="{00000000-0005-0000-0000-00002DC20000}"/>
    <cellStyle name="Normal 4 7 3 3 4 2 2 3 2" xfId="22760" xr:uid="{00000000-0005-0000-0000-00002EC20000}"/>
    <cellStyle name="Normal 4 7 3 3 4 2 2 3 2 2" xfId="49672" xr:uid="{00000000-0005-0000-0000-00002FC20000}"/>
    <cellStyle name="Normal 4 7 3 3 4 2 2 3 3" xfId="36238" xr:uid="{00000000-0005-0000-0000-000030C20000}"/>
    <cellStyle name="Normal 4 7 3 3 4 2 2 4" xfId="18281" xr:uid="{00000000-0005-0000-0000-000031C20000}"/>
    <cellStyle name="Normal 4 7 3 3 4 2 2 4 2" xfId="45193" xr:uid="{00000000-0005-0000-0000-000032C20000}"/>
    <cellStyle name="Normal 4 7 3 3 4 2 2 5" xfId="31759" xr:uid="{00000000-0005-0000-0000-000033C20000}"/>
    <cellStyle name="Normal 4 7 3 3 4 2 3" xfId="11567" xr:uid="{00000000-0005-0000-0000-000034C20000}"/>
    <cellStyle name="Normal 4 7 3 3 4 2 3 2" xfId="25001" xr:uid="{00000000-0005-0000-0000-000035C20000}"/>
    <cellStyle name="Normal 4 7 3 3 4 2 3 2 2" xfId="51913" xr:uid="{00000000-0005-0000-0000-000036C20000}"/>
    <cellStyle name="Normal 4 7 3 3 4 2 3 3" xfId="38479" xr:uid="{00000000-0005-0000-0000-000037C20000}"/>
    <cellStyle name="Normal 4 7 3 3 4 2 4" xfId="7089" xr:uid="{00000000-0005-0000-0000-000038C20000}"/>
    <cellStyle name="Normal 4 7 3 3 4 2 4 2" xfId="20523" xr:uid="{00000000-0005-0000-0000-000039C20000}"/>
    <cellStyle name="Normal 4 7 3 3 4 2 4 2 2" xfId="47435" xr:uid="{00000000-0005-0000-0000-00003AC20000}"/>
    <cellStyle name="Normal 4 7 3 3 4 2 4 3" xfId="34001" xr:uid="{00000000-0005-0000-0000-00003BC20000}"/>
    <cellStyle name="Normal 4 7 3 3 4 2 5" xfId="16044" xr:uid="{00000000-0005-0000-0000-00003CC20000}"/>
    <cellStyle name="Normal 4 7 3 3 4 2 5 2" xfId="42956" xr:uid="{00000000-0005-0000-0000-00003DC20000}"/>
    <cellStyle name="Normal 4 7 3 3 4 2 6" xfId="29522" xr:uid="{00000000-0005-0000-0000-00003EC20000}"/>
    <cellStyle name="Normal 4 7 3 3 4 3" xfId="3729" xr:uid="{00000000-0005-0000-0000-00003FC20000}"/>
    <cellStyle name="Normal 4 7 3 3 4 3 2" xfId="12686" xr:uid="{00000000-0005-0000-0000-000040C20000}"/>
    <cellStyle name="Normal 4 7 3 3 4 3 2 2" xfId="26120" xr:uid="{00000000-0005-0000-0000-000041C20000}"/>
    <cellStyle name="Normal 4 7 3 3 4 3 2 2 2" xfId="53032" xr:uid="{00000000-0005-0000-0000-000042C20000}"/>
    <cellStyle name="Normal 4 7 3 3 4 3 2 3" xfId="39598" xr:uid="{00000000-0005-0000-0000-000043C20000}"/>
    <cellStyle name="Normal 4 7 3 3 4 3 3" xfId="8208" xr:uid="{00000000-0005-0000-0000-000044C20000}"/>
    <cellStyle name="Normal 4 7 3 3 4 3 3 2" xfId="21642" xr:uid="{00000000-0005-0000-0000-000045C20000}"/>
    <cellStyle name="Normal 4 7 3 3 4 3 3 2 2" xfId="48554" xr:uid="{00000000-0005-0000-0000-000046C20000}"/>
    <cellStyle name="Normal 4 7 3 3 4 3 3 3" xfId="35120" xr:uid="{00000000-0005-0000-0000-000047C20000}"/>
    <cellStyle name="Normal 4 7 3 3 4 3 4" xfId="17163" xr:uid="{00000000-0005-0000-0000-000048C20000}"/>
    <cellStyle name="Normal 4 7 3 3 4 3 4 2" xfId="44075" xr:uid="{00000000-0005-0000-0000-000049C20000}"/>
    <cellStyle name="Normal 4 7 3 3 4 3 5" xfId="30641" xr:uid="{00000000-0005-0000-0000-00004AC20000}"/>
    <cellStyle name="Normal 4 7 3 3 4 4" xfId="10449" xr:uid="{00000000-0005-0000-0000-00004BC20000}"/>
    <cellStyle name="Normal 4 7 3 3 4 4 2" xfId="23883" xr:uid="{00000000-0005-0000-0000-00004CC20000}"/>
    <cellStyle name="Normal 4 7 3 3 4 4 2 2" xfId="50795" xr:uid="{00000000-0005-0000-0000-00004DC20000}"/>
    <cellStyle name="Normal 4 7 3 3 4 4 3" xfId="37361" xr:uid="{00000000-0005-0000-0000-00004EC20000}"/>
    <cellStyle name="Normal 4 7 3 3 4 5" xfId="5971" xr:uid="{00000000-0005-0000-0000-00004FC20000}"/>
    <cellStyle name="Normal 4 7 3 3 4 5 2" xfId="19405" xr:uid="{00000000-0005-0000-0000-000050C20000}"/>
    <cellStyle name="Normal 4 7 3 3 4 5 2 2" xfId="46317" xr:uid="{00000000-0005-0000-0000-000051C20000}"/>
    <cellStyle name="Normal 4 7 3 3 4 5 3" xfId="32883" xr:uid="{00000000-0005-0000-0000-000052C20000}"/>
    <cellStyle name="Normal 4 7 3 3 4 6" xfId="14926" xr:uid="{00000000-0005-0000-0000-000053C20000}"/>
    <cellStyle name="Normal 4 7 3 3 4 6 2" xfId="41838" xr:uid="{00000000-0005-0000-0000-000054C20000}"/>
    <cellStyle name="Normal 4 7 3 3 4 7" xfId="28404" xr:uid="{00000000-0005-0000-0000-000055C20000}"/>
    <cellStyle name="Normal 4 7 3 3 5" xfId="1940" xr:uid="{00000000-0005-0000-0000-000056C20000}"/>
    <cellStyle name="Normal 4 7 3 3 5 2" xfId="4177" xr:uid="{00000000-0005-0000-0000-000057C20000}"/>
    <cellStyle name="Normal 4 7 3 3 5 2 2" xfId="13134" xr:uid="{00000000-0005-0000-0000-000058C20000}"/>
    <cellStyle name="Normal 4 7 3 3 5 2 2 2" xfId="26568" xr:uid="{00000000-0005-0000-0000-000059C20000}"/>
    <cellStyle name="Normal 4 7 3 3 5 2 2 2 2" xfId="53480" xr:uid="{00000000-0005-0000-0000-00005AC20000}"/>
    <cellStyle name="Normal 4 7 3 3 5 2 2 3" xfId="40046" xr:uid="{00000000-0005-0000-0000-00005BC20000}"/>
    <cellStyle name="Normal 4 7 3 3 5 2 3" xfId="8656" xr:uid="{00000000-0005-0000-0000-00005CC20000}"/>
    <cellStyle name="Normal 4 7 3 3 5 2 3 2" xfId="22090" xr:uid="{00000000-0005-0000-0000-00005DC20000}"/>
    <cellStyle name="Normal 4 7 3 3 5 2 3 2 2" xfId="49002" xr:uid="{00000000-0005-0000-0000-00005EC20000}"/>
    <cellStyle name="Normal 4 7 3 3 5 2 3 3" xfId="35568" xr:uid="{00000000-0005-0000-0000-00005FC20000}"/>
    <cellStyle name="Normal 4 7 3 3 5 2 4" xfId="17611" xr:uid="{00000000-0005-0000-0000-000060C20000}"/>
    <cellStyle name="Normal 4 7 3 3 5 2 4 2" xfId="44523" xr:uid="{00000000-0005-0000-0000-000061C20000}"/>
    <cellStyle name="Normal 4 7 3 3 5 2 5" xfId="31089" xr:uid="{00000000-0005-0000-0000-000062C20000}"/>
    <cellStyle name="Normal 4 7 3 3 5 3" xfId="10897" xr:uid="{00000000-0005-0000-0000-000063C20000}"/>
    <cellStyle name="Normal 4 7 3 3 5 3 2" xfId="24331" xr:uid="{00000000-0005-0000-0000-000064C20000}"/>
    <cellStyle name="Normal 4 7 3 3 5 3 2 2" xfId="51243" xr:uid="{00000000-0005-0000-0000-000065C20000}"/>
    <cellStyle name="Normal 4 7 3 3 5 3 3" xfId="37809" xr:uid="{00000000-0005-0000-0000-000066C20000}"/>
    <cellStyle name="Normal 4 7 3 3 5 4" xfId="6419" xr:uid="{00000000-0005-0000-0000-000067C20000}"/>
    <cellStyle name="Normal 4 7 3 3 5 4 2" xfId="19853" xr:uid="{00000000-0005-0000-0000-000068C20000}"/>
    <cellStyle name="Normal 4 7 3 3 5 4 2 2" xfId="46765" xr:uid="{00000000-0005-0000-0000-000069C20000}"/>
    <cellStyle name="Normal 4 7 3 3 5 4 3" xfId="33331" xr:uid="{00000000-0005-0000-0000-00006AC20000}"/>
    <cellStyle name="Normal 4 7 3 3 5 5" xfId="15374" xr:uid="{00000000-0005-0000-0000-00006BC20000}"/>
    <cellStyle name="Normal 4 7 3 3 5 5 2" xfId="42286" xr:uid="{00000000-0005-0000-0000-00006CC20000}"/>
    <cellStyle name="Normal 4 7 3 3 5 6" xfId="28852" xr:uid="{00000000-0005-0000-0000-00006DC20000}"/>
    <cellStyle name="Normal 4 7 3 3 6" xfId="3059" xr:uid="{00000000-0005-0000-0000-00006EC20000}"/>
    <cellStyle name="Normal 4 7 3 3 6 2" xfId="12016" xr:uid="{00000000-0005-0000-0000-00006FC20000}"/>
    <cellStyle name="Normal 4 7 3 3 6 2 2" xfId="25450" xr:uid="{00000000-0005-0000-0000-000070C20000}"/>
    <cellStyle name="Normal 4 7 3 3 6 2 2 2" xfId="52362" xr:uid="{00000000-0005-0000-0000-000071C20000}"/>
    <cellStyle name="Normal 4 7 3 3 6 2 3" xfId="38928" xr:uid="{00000000-0005-0000-0000-000072C20000}"/>
    <cellStyle name="Normal 4 7 3 3 6 3" xfId="7538" xr:uid="{00000000-0005-0000-0000-000073C20000}"/>
    <cellStyle name="Normal 4 7 3 3 6 3 2" xfId="20972" xr:uid="{00000000-0005-0000-0000-000074C20000}"/>
    <cellStyle name="Normal 4 7 3 3 6 3 2 2" xfId="47884" xr:uid="{00000000-0005-0000-0000-000075C20000}"/>
    <cellStyle name="Normal 4 7 3 3 6 3 3" xfId="34450" xr:uid="{00000000-0005-0000-0000-000076C20000}"/>
    <cellStyle name="Normal 4 7 3 3 6 4" xfId="16493" xr:uid="{00000000-0005-0000-0000-000077C20000}"/>
    <cellStyle name="Normal 4 7 3 3 6 4 2" xfId="43405" xr:uid="{00000000-0005-0000-0000-000078C20000}"/>
    <cellStyle name="Normal 4 7 3 3 6 5" xfId="29971" xr:uid="{00000000-0005-0000-0000-000079C20000}"/>
    <cellStyle name="Normal 4 7 3 3 7" xfId="9779" xr:uid="{00000000-0005-0000-0000-00007AC20000}"/>
    <cellStyle name="Normal 4 7 3 3 7 2" xfId="23213" xr:uid="{00000000-0005-0000-0000-00007BC20000}"/>
    <cellStyle name="Normal 4 7 3 3 7 2 2" xfId="50125" xr:uid="{00000000-0005-0000-0000-00007CC20000}"/>
    <cellStyle name="Normal 4 7 3 3 7 3" xfId="36691" xr:uid="{00000000-0005-0000-0000-00007DC20000}"/>
    <cellStyle name="Normal 4 7 3 3 8" xfId="5301" xr:uid="{00000000-0005-0000-0000-00007EC20000}"/>
    <cellStyle name="Normal 4 7 3 3 8 2" xfId="18735" xr:uid="{00000000-0005-0000-0000-00007FC20000}"/>
    <cellStyle name="Normal 4 7 3 3 8 2 2" xfId="45647" xr:uid="{00000000-0005-0000-0000-000080C20000}"/>
    <cellStyle name="Normal 4 7 3 3 8 3" xfId="32213" xr:uid="{00000000-0005-0000-0000-000081C20000}"/>
    <cellStyle name="Normal 4 7 3 3 9" xfId="14256" xr:uid="{00000000-0005-0000-0000-000082C20000}"/>
    <cellStyle name="Normal 4 7 3 3 9 2" xfId="41168" xr:uid="{00000000-0005-0000-0000-000083C20000}"/>
    <cellStyle name="Normal 4 7 3 4" xfId="972" xr:uid="{00000000-0005-0000-0000-000084C20000}"/>
    <cellStyle name="Normal 4 7 3 4 2" xfId="1643" xr:uid="{00000000-0005-0000-0000-000085C20000}"/>
    <cellStyle name="Normal 4 7 3 4 2 2" xfId="2761" xr:uid="{00000000-0005-0000-0000-000086C20000}"/>
    <cellStyle name="Normal 4 7 3 4 2 2 2" xfId="4998" xr:uid="{00000000-0005-0000-0000-000087C20000}"/>
    <cellStyle name="Normal 4 7 3 4 2 2 2 2" xfId="13955" xr:uid="{00000000-0005-0000-0000-000088C20000}"/>
    <cellStyle name="Normal 4 7 3 4 2 2 2 2 2" xfId="27389" xr:uid="{00000000-0005-0000-0000-000089C20000}"/>
    <cellStyle name="Normal 4 7 3 4 2 2 2 2 2 2" xfId="54301" xr:uid="{00000000-0005-0000-0000-00008AC20000}"/>
    <cellStyle name="Normal 4 7 3 4 2 2 2 2 3" xfId="40867" xr:uid="{00000000-0005-0000-0000-00008BC20000}"/>
    <cellStyle name="Normal 4 7 3 4 2 2 2 3" xfId="9477" xr:uid="{00000000-0005-0000-0000-00008CC20000}"/>
    <cellStyle name="Normal 4 7 3 4 2 2 2 3 2" xfId="22911" xr:uid="{00000000-0005-0000-0000-00008DC20000}"/>
    <cellStyle name="Normal 4 7 3 4 2 2 2 3 2 2" xfId="49823" xr:uid="{00000000-0005-0000-0000-00008EC20000}"/>
    <cellStyle name="Normal 4 7 3 4 2 2 2 3 3" xfId="36389" xr:uid="{00000000-0005-0000-0000-00008FC20000}"/>
    <cellStyle name="Normal 4 7 3 4 2 2 2 4" xfId="18432" xr:uid="{00000000-0005-0000-0000-000090C20000}"/>
    <cellStyle name="Normal 4 7 3 4 2 2 2 4 2" xfId="45344" xr:uid="{00000000-0005-0000-0000-000091C20000}"/>
    <cellStyle name="Normal 4 7 3 4 2 2 2 5" xfId="31910" xr:uid="{00000000-0005-0000-0000-000092C20000}"/>
    <cellStyle name="Normal 4 7 3 4 2 2 3" xfId="11718" xr:uid="{00000000-0005-0000-0000-000093C20000}"/>
    <cellStyle name="Normal 4 7 3 4 2 2 3 2" xfId="25152" xr:uid="{00000000-0005-0000-0000-000094C20000}"/>
    <cellStyle name="Normal 4 7 3 4 2 2 3 2 2" xfId="52064" xr:uid="{00000000-0005-0000-0000-000095C20000}"/>
    <cellStyle name="Normal 4 7 3 4 2 2 3 3" xfId="38630" xr:uid="{00000000-0005-0000-0000-000096C20000}"/>
    <cellStyle name="Normal 4 7 3 4 2 2 4" xfId="7240" xr:uid="{00000000-0005-0000-0000-000097C20000}"/>
    <cellStyle name="Normal 4 7 3 4 2 2 4 2" xfId="20674" xr:uid="{00000000-0005-0000-0000-000098C20000}"/>
    <cellStyle name="Normal 4 7 3 4 2 2 4 2 2" xfId="47586" xr:uid="{00000000-0005-0000-0000-000099C20000}"/>
    <cellStyle name="Normal 4 7 3 4 2 2 4 3" xfId="34152" xr:uid="{00000000-0005-0000-0000-00009AC20000}"/>
    <cellStyle name="Normal 4 7 3 4 2 2 5" xfId="16195" xr:uid="{00000000-0005-0000-0000-00009BC20000}"/>
    <cellStyle name="Normal 4 7 3 4 2 2 5 2" xfId="43107" xr:uid="{00000000-0005-0000-0000-00009CC20000}"/>
    <cellStyle name="Normal 4 7 3 4 2 2 6" xfId="29673" xr:uid="{00000000-0005-0000-0000-00009DC20000}"/>
    <cellStyle name="Normal 4 7 3 4 2 3" xfId="3880" xr:uid="{00000000-0005-0000-0000-00009EC20000}"/>
    <cellStyle name="Normal 4 7 3 4 2 3 2" xfId="12837" xr:uid="{00000000-0005-0000-0000-00009FC20000}"/>
    <cellStyle name="Normal 4 7 3 4 2 3 2 2" xfId="26271" xr:uid="{00000000-0005-0000-0000-0000A0C20000}"/>
    <cellStyle name="Normal 4 7 3 4 2 3 2 2 2" xfId="53183" xr:uid="{00000000-0005-0000-0000-0000A1C20000}"/>
    <cellStyle name="Normal 4 7 3 4 2 3 2 3" xfId="39749" xr:uid="{00000000-0005-0000-0000-0000A2C20000}"/>
    <cellStyle name="Normal 4 7 3 4 2 3 3" xfId="8359" xr:uid="{00000000-0005-0000-0000-0000A3C20000}"/>
    <cellStyle name="Normal 4 7 3 4 2 3 3 2" xfId="21793" xr:uid="{00000000-0005-0000-0000-0000A4C20000}"/>
    <cellStyle name="Normal 4 7 3 4 2 3 3 2 2" xfId="48705" xr:uid="{00000000-0005-0000-0000-0000A5C20000}"/>
    <cellStyle name="Normal 4 7 3 4 2 3 3 3" xfId="35271" xr:uid="{00000000-0005-0000-0000-0000A6C20000}"/>
    <cellStyle name="Normal 4 7 3 4 2 3 4" xfId="17314" xr:uid="{00000000-0005-0000-0000-0000A7C20000}"/>
    <cellStyle name="Normal 4 7 3 4 2 3 4 2" xfId="44226" xr:uid="{00000000-0005-0000-0000-0000A8C20000}"/>
    <cellStyle name="Normal 4 7 3 4 2 3 5" xfId="30792" xr:uid="{00000000-0005-0000-0000-0000A9C20000}"/>
    <cellStyle name="Normal 4 7 3 4 2 4" xfId="10600" xr:uid="{00000000-0005-0000-0000-0000AAC20000}"/>
    <cellStyle name="Normal 4 7 3 4 2 4 2" xfId="24034" xr:uid="{00000000-0005-0000-0000-0000ABC20000}"/>
    <cellStyle name="Normal 4 7 3 4 2 4 2 2" xfId="50946" xr:uid="{00000000-0005-0000-0000-0000ACC20000}"/>
    <cellStyle name="Normal 4 7 3 4 2 4 3" xfId="37512" xr:uid="{00000000-0005-0000-0000-0000ADC20000}"/>
    <cellStyle name="Normal 4 7 3 4 2 5" xfId="6122" xr:uid="{00000000-0005-0000-0000-0000AEC20000}"/>
    <cellStyle name="Normal 4 7 3 4 2 5 2" xfId="19556" xr:uid="{00000000-0005-0000-0000-0000AFC20000}"/>
    <cellStyle name="Normal 4 7 3 4 2 5 2 2" xfId="46468" xr:uid="{00000000-0005-0000-0000-0000B0C20000}"/>
    <cellStyle name="Normal 4 7 3 4 2 5 3" xfId="33034" xr:uid="{00000000-0005-0000-0000-0000B1C20000}"/>
    <cellStyle name="Normal 4 7 3 4 2 6" xfId="15077" xr:uid="{00000000-0005-0000-0000-0000B2C20000}"/>
    <cellStyle name="Normal 4 7 3 4 2 6 2" xfId="41989" xr:uid="{00000000-0005-0000-0000-0000B3C20000}"/>
    <cellStyle name="Normal 4 7 3 4 2 7" xfId="28555" xr:uid="{00000000-0005-0000-0000-0000B4C20000}"/>
    <cellStyle name="Normal 4 7 3 4 3" xfId="2091" xr:uid="{00000000-0005-0000-0000-0000B5C20000}"/>
    <cellStyle name="Normal 4 7 3 4 3 2" xfId="4328" xr:uid="{00000000-0005-0000-0000-0000B6C20000}"/>
    <cellStyle name="Normal 4 7 3 4 3 2 2" xfId="13285" xr:uid="{00000000-0005-0000-0000-0000B7C20000}"/>
    <cellStyle name="Normal 4 7 3 4 3 2 2 2" xfId="26719" xr:uid="{00000000-0005-0000-0000-0000B8C20000}"/>
    <cellStyle name="Normal 4 7 3 4 3 2 2 2 2" xfId="53631" xr:uid="{00000000-0005-0000-0000-0000B9C20000}"/>
    <cellStyle name="Normal 4 7 3 4 3 2 2 3" xfId="40197" xr:uid="{00000000-0005-0000-0000-0000BAC20000}"/>
    <cellStyle name="Normal 4 7 3 4 3 2 3" xfId="8807" xr:uid="{00000000-0005-0000-0000-0000BBC20000}"/>
    <cellStyle name="Normal 4 7 3 4 3 2 3 2" xfId="22241" xr:uid="{00000000-0005-0000-0000-0000BCC20000}"/>
    <cellStyle name="Normal 4 7 3 4 3 2 3 2 2" xfId="49153" xr:uid="{00000000-0005-0000-0000-0000BDC20000}"/>
    <cellStyle name="Normal 4 7 3 4 3 2 3 3" xfId="35719" xr:uid="{00000000-0005-0000-0000-0000BEC20000}"/>
    <cellStyle name="Normal 4 7 3 4 3 2 4" xfId="17762" xr:uid="{00000000-0005-0000-0000-0000BFC20000}"/>
    <cellStyle name="Normal 4 7 3 4 3 2 4 2" xfId="44674" xr:uid="{00000000-0005-0000-0000-0000C0C20000}"/>
    <cellStyle name="Normal 4 7 3 4 3 2 5" xfId="31240" xr:uid="{00000000-0005-0000-0000-0000C1C20000}"/>
    <cellStyle name="Normal 4 7 3 4 3 3" xfId="11048" xr:uid="{00000000-0005-0000-0000-0000C2C20000}"/>
    <cellStyle name="Normal 4 7 3 4 3 3 2" xfId="24482" xr:uid="{00000000-0005-0000-0000-0000C3C20000}"/>
    <cellStyle name="Normal 4 7 3 4 3 3 2 2" xfId="51394" xr:uid="{00000000-0005-0000-0000-0000C4C20000}"/>
    <cellStyle name="Normal 4 7 3 4 3 3 3" xfId="37960" xr:uid="{00000000-0005-0000-0000-0000C5C20000}"/>
    <cellStyle name="Normal 4 7 3 4 3 4" xfId="6570" xr:uid="{00000000-0005-0000-0000-0000C6C20000}"/>
    <cellStyle name="Normal 4 7 3 4 3 4 2" xfId="20004" xr:uid="{00000000-0005-0000-0000-0000C7C20000}"/>
    <cellStyle name="Normal 4 7 3 4 3 4 2 2" xfId="46916" xr:uid="{00000000-0005-0000-0000-0000C8C20000}"/>
    <cellStyle name="Normal 4 7 3 4 3 4 3" xfId="33482" xr:uid="{00000000-0005-0000-0000-0000C9C20000}"/>
    <cellStyle name="Normal 4 7 3 4 3 5" xfId="15525" xr:uid="{00000000-0005-0000-0000-0000CAC20000}"/>
    <cellStyle name="Normal 4 7 3 4 3 5 2" xfId="42437" xr:uid="{00000000-0005-0000-0000-0000CBC20000}"/>
    <cellStyle name="Normal 4 7 3 4 3 6" xfId="29003" xr:uid="{00000000-0005-0000-0000-0000CCC20000}"/>
    <cellStyle name="Normal 4 7 3 4 4" xfId="3210" xr:uid="{00000000-0005-0000-0000-0000CDC20000}"/>
    <cellStyle name="Normal 4 7 3 4 4 2" xfId="12167" xr:uid="{00000000-0005-0000-0000-0000CEC20000}"/>
    <cellStyle name="Normal 4 7 3 4 4 2 2" xfId="25601" xr:uid="{00000000-0005-0000-0000-0000CFC20000}"/>
    <cellStyle name="Normal 4 7 3 4 4 2 2 2" xfId="52513" xr:uid="{00000000-0005-0000-0000-0000D0C20000}"/>
    <cellStyle name="Normal 4 7 3 4 4 2 3" xfId="39079" xr:uid="{00000000-0005-0000-0000-0000D1C20000}"/>
    <cellStyle name="Normal 4 7 3 4 4 3" xfId="7689" xr:uid="{00000000-0005-0000-0000-0000D2C20000}"/>
    <cellStyle name="Normal 4 7 3 4 4 3 2" xfId="21123" xr:uid="{00000000-0005-0000-0000-0000D3C20000}"/>
    <cellStyle name="Normal 4 7 3 4 4 3 2 2" xfId="48035" xr:uid="{00000000-0005-0000-0000-0000D4C20000}"/>
    <cellStyle name="Normal 4 7 3 4 4 3 3" xfId="34601" xr:uid="{00000000-0005-0000-0000-0000D5C20000}"/>
    <cellStyle name="Normal 4 7 3 4 4 4" xfId="16644" xr:uid="{00000000-0005-0000-0000-0000D6C20000}"/>
    <cellStyle name="Normal 4 7 3 4 4 4 2" xfId="43556" xr:uid="{00000000-0005-0000-0000-0000D7C20000}"/>
    <cellStyle name="Normal 4 7 3 4 4 5" xfId="30122" xr:uid="{00000000-0005-0000-0000-0000D8C20000}"/>
    <cellStyle name="Normal 4 7 3 4 5" xfId="9930" xr:uid="{00000000-0005-0000-0000-0000D9C20000}"/>
    <cellStyle name="Normal 4 7 3 4 5 2" xfId="23364" xr:uid="{00000000-0005-0000-0000-0000DAC20000}"/>
    <cellStyle name="Normal 4 7 3 4 5 2 2" xfId="50276" xr:uid="{00000000-0005-0000-0000-0000DBC20000}"/>
    <cellStyle name="Normal 4 7 3 4 5 3" xfId="36842" xr:uid="{00000000-0005-0000-0000-0000DCC20000}"/>
    <cellStyle name="Normal 4 7 3 4 6" xfId="5452" xr:uid="{00000000-0005-0000-0000-0000DDC20000}"/>
    <cellStyle name="Normal 4 7 3 4 6 2" xfId="18886" xr:uid="{00000000-0005-0000-0000-0000DEC20000}"/>
    <cellStyle name="Normal 4 7 3 4 6 2 2" xfId="45798" xr:uid="{00000000-0005-0000-0000-0000DFC20000}"/>
    <cellStyle name="Normal 4 7 3 4 6 3" xfId="32364" xr:uid="{00000000-0005-0000-0000-0000E0C20000}"/>
    <cellStyle name="Normal 4 7 3 4 7" xfId="14407" xr:uid="{00000000-0005-0000-0000-0000E1C20000}"/>
    <cellStyle name="Normal 4 7 3 4 7 2" xfId="41319" xr:uid="{00000000-0005-0000-0000-0000E2C20000}"/>
    <cellStyle name="Normal 4 7 3 4 8" xfId="27885" xr:uid="{00000000-0005-0000-0000-0000E3C20000}"/>
    <cellStyle name="Normal 4 7 3 5" xfId="1197" xr:uid="{00000000-0005-0000-0000-0000E4C20000}"/>
    <cellStyle name="Normal 4 7 3 5 2" xfId="2315" xr:uid="{00000000-0005-0000-0000-0000E5C20000}"/>
    <cellStyle name="Normal 4 7 3 5 2 2" xfId="4552" xr:uid="{00000000-0005-0000-0000-0000E6C20000}"/>
    <cellStyle name="Normal 4 7 3 5 2 2 2" xfId="13509" xr:uid="{00000000-0005-0000-0000-0000E7C20000}"/>
    <cellStyle name="Normal 4 7 3 5 2 2 2 2" xfId="26943" xr:uid="{00000000-0005-0000-0000-0000E8C20000}"/>
    <cellStyle name="Normal 4 7 3 5 2 2 2 2 2" xfId="53855" xr:uid="{00000000-0005-0000-0000-0000E9C20000}"/>
    <cellStyle name="Normal 4 7 3 5 2 2 2 3" xfId="40421" xr:uid="{00000000-0005-0000-0000-0000EAC20000}"/>
    <cellStyle name="Normal 4 7 3 5 2 2 3" xfId="9031" xr:uid="{00000000-0005-0000-0000-0000EBC20000}"/>
    <cellStyle name="Normal 4 7 3 5 2 2 3 2" xfId="22465" xr:uid="{00000000-0005-0000-0000-0000ECC20000}"/>
    <cellStyle name="Normal 4 7 3 5 2 2 3 2 2" xfId="49377" xr:uid="{00000000-0005-0000-0000-0000EDC20000}"/>
    <cellStyle name="Normal 4 7 3 5 2 2 3 3" xfId="35943" xr:uid="{00000000-0005-0000-0000-0000EEC20000}"/>
    <cellStyle name="Normal 4 7 3 5 2 2 4" xfId="17986" xr:uid="{00000000-0005-0000-0000-0000EFC20000}"/>
    <cellStyle name="Normal 4 7 3 5 2 2 4 2" xfId="44898" xr:uid="{00000000-0005-0000-0000-0000F0C20000}"/>
    <cellStyle name="Normal 4 7 3 5 2 2 5" xfId="31464" xr:uid="{00000000-0005-0000-0000-0000F1C20000}"/>
    <cellStyle name="Normal 4 7 3 5 2 3" xfId="11272" xr:uid="{00000000-0005-0000-0000-0000F2C20000}"/>
    <cellStyle name="Normal 4 7 3 5 2 3 2" xfId="24706" xr:uid="{00000000-0005-0000-0000-0000F3C20000}"/>
    <cellStyle name="Normal 4 7 3 5 2 3 2 2" xfId="51618" xr:uid="{00000000-0005-0000-0000-0000F4C20000}"/>
    <cellStyle name="Normal 4 7 3 5 2 3 3" xfId="38184" xr:uid="{00000000-0005-0000-0000-0000F5C20000}"/>
    <cellStyle name="Normal 4 7 3 5 2 4" xfId="6794" xr:uid="{00000000-0005-0000-0000-0000F6C20000}"/>
    <cellStyle name="Normal 4 7 3 5 2 4 2" xfId="20228" xr:uid="{00000000-0005-0000-0000-0000F7C20000}"/>
    <cellStyle name="Normal 4 7 3 5 2 4 2 2" xfId="47140" xr:uid="{00000000-0005-0000-0000-0000F8C20000}"/>
    <cellStyle name="Normal 4 7 3 5 2 4 3" xfId="33706" xr:uid="{00000000-0005-0000-0000-0000F9C20000}"/>
    <cellStyle name="Normal 4 7 3 5 2 5" xfId="15749" xr:uid="{00000000-0005-0000-0000-0000FAC20000}"/>
    <cellStyle name="Normal 4 7 3 5 2 5 2" xfId="42661" xr:uid="{00000000-0005-0000-0000-0000FBC20000}"/>
    <cellStyle name="Normal 4 7 3 5 2 6" xfId="29227" xr:uid="{00000000-0005-0000-0000-0000FCC20000}"/>
    <cellStyle name="Normal 4 7 3 5 3" xfId="3434" xr:uid="{00000000-0005-0000-0000-0000FDC20000}"/>
    <cellStyle name="Normal 4 7 3 5 3 2" xfId="12391" xr:uid="{00000000-0005-0000-0000-0000FEC20000}"/>
    <cellStyle name="Normal 4 7 3 5 3 2 2" xfId="25825" xr:uid="{00000000-0005-0000-0000-0000FFC20000}"/>
    <cellStyle name="Normal 4 7 3 5 3 2 2 2" xfId="52737" xr:uid="{00000000-0005-0000-0000-000000C30000}"/>
    <cellStyle name="Normal 4 7 3 5 3 2 3" xfId="39303" xr:uid="{00000000-0005-0000-0000-000001C30000}"/>
    <cellStyle name="Normal 4 7 3 5 3 3" xfId="7913" xr:uid="{00000000-0005-0000-0000-000002C30000}"/>
    <cellStyle name="Normal 4 7 3 5 3 3 2" xfId="21347" xr:uid="{00000000-0005-0000-0000-000003C30000}"/>
    <cellStyle name="Normal 4 7 3 5 3 3 2 2" xfId="48259" xr:uid="{00000000-0005-0000-0000-000004C30000}"/>
    <cellStyle name="Normal 4 7 3 5 3 3 3" xfId="34825" xr:uid="{00000000-0005-0000-0000-000005C30000}"/>
    <cellStyle name="Normal 4 7 3 5 3 4" xfId="16868" xr:uid="{00000000-0005-0000-0000-000006C30000}"/>
    <cellStyle name="Normal 4 7 3 5 3 4 2" xfId="43780" xr:uid="{00000000-0005-0000-0000-000007C30000}"/>
    <cellStyle name="Normal 4 7 3 5 3 5" xfId="30346" xr:uid="{00000000-0005-0000-0000-000008C30000}"/>
    <cellStyle name="Normal 4 7 3 5 4" xfId="10154" xr:uid="{00000000-0005-0000-0000-000009C30000}"/>
    <cellStyle name="Normal 4 7 3 5 4 2" xfId="23588" xr:uid="{00000000-0005-0000-0000-00000AC30000}"/>
    <cellStyle name="Normal 4 7 3 5 4 2 2" xfId="50500" xr:uid="{00000000-0005-0000-0000-00000BC30000}"/>
    <cellStyle name="Normal 4 7 3 5 4 3" xfId="37066" xr:uid="{00000000-0005-0000-0000-00000CC30000}"/>
    <cellStyle name="Normal 4 7 3 5 5" xfId="5676" xr:uid="{00000000-0005-0000-0000-00000DC30000}"/>
    <cellStyle name="Normal 4 7 3 5 5 2" xfId="19110" xr:uid="{00000000-0005-0000-0000-00000EC30000}"/>
    <cellStyle name="Normal 4 7 3 5 5 2 2" xfId="46022" xr:uid="{00000000-0005-0000-0000-00000FC30000}"/>
    <cellStyle name="Normal 4 7 3 5 5 3" xfId="32588" xr:uid="{00000000-0005-0000-0000-000010C30000}"/>
    <cellStyle name="Normal 4 7 3 5 6" xfId="14631" xr:uid="{00000000-0005-0000-0000-000011C30000}"/>
    <cellStyle name="Normal 4 7 3 5 6 2" xfId="41543" xr:uid="{00000000-0005-0000-0000-000012C30000}"/>
    <cellStyle name="Normal 4 7 3 5 7" xfId="28109" xr:uid="{00000000-0005-0000-0000-000013C30000}"/>
    <cellStyle name="Normal 4 7 3 6" xfId="1420" xr:uid="{00000000-0005-0000-0000-000014C30000}"/>
    <cellStyle name="Normal 4 7 3 6 2" xfId="2538" xr:uid="{00000000-0005-0000-0000-000015C30000}"/>
    <cellStyle name="Normal 4 7 3 6 2 2" xfId="4775" xr:uid="{00000000-0005-0000-0000-000016C30000}"/>
    <cellStyle name="Normal 4 7 3 6 2 2 2" xfId="13732" xr:uid="{00000000-0005-0000-0000-000017C30000}"/>
    <cellStyle name="Normal 4 7 3 6 2 2 2 2" xfId="27166" xr:uid="{00000000-0005-0000-0000-000018C30000}"/>
    <cellStyle name="Normal 4 7 3 6 2 2 2 2 2" xfId="54078" xr:uid="{00000000-0005-0000-0000-000019C30000}"/>
    <cellStyle name="Normal 4 7 3 6 2 2 2 3" xfId="40644" xr:uid="{00000000-0005-0000-0000-00001AC30000}"/>
    <cellStyle name="Normal 4 7 3 6 2 2 3" xfId="9254" xr:uid="{00000000-0005-0000-0000-00001BC30000}"/>
    <cellStyle name="Normal 4 7 3 6 2 2 3 2" xfId="22688" xr:uid="{00000000-0005-0000-0000-00001CC30000}"/>
    <cellStyle name="Normal 4 7 3 6 2 2 3 2 2" xfId="49600" xr:uid="{00000000-0005-0000-0000-00001DC30000}"/>
    <cellStyle name="Normal 4 7 3 6 2 2 3 3" xfId="36166" xr:uid="{00000000-0005-0000-0000-00001EC30000}"/>
    <cellStyle name="Normal 4 7 3 6 2 2 4" xfId="18209" xr:uid="{00000000-0005-0000-0000-00001FC30000}"/>
    <cellStyle name="Normal 4 7 3 6 2 2 4 2" xfId="45121" xr:uid="{00000000-0005-0000-0000-000020C30000}"/>
    <cellStyle name="Normal 4 7 3 6 2 2 5" xfId="31687" xr:uid="{00000000-0005-0000-0000-000021C30000}"/>
    <cellStyle name="Normal 4 7 3 6 2 3" xfId="11495" xr:uid="{00000000-0005-0000-0000-000022C30000}"/>
    <cellStyle name="Normal 4 7 3 6 2 3 2" xfId="24929" xr:uid="{00000000-0005-0000-0000-000023C30000}"/>
    <cellStyle name="Normal 4 7 3 6 2 3 2 2" xfId="51841" xr:uid="{00000000-0005-0000-0000-000024C30000}"/>
    <cellStyle name="Normal 4 7 3 6 2 3 3" xfId="38407" xr:uid="{00000000-0005-0000-0000-000025C30000}"/>
    <cellStyle name="Normal 4 7 3 6 2 4" xfId="7017" xr:uid="{00000000-0005-0000-0000-000026C30000}"/>
    <cellStyle name="Normal 4 7 3 6 2 4 2" xfId="20451" xr:uid="{00000000-0005-0000-0000-000027C30000}"/>
    <cellStyle name="Normal 4 7 3 6 2 4 2 2" xfId="47363" xr:uid="{00000000-0005-0000-0000-000028C30000}"/>
    <cellStyle name="Normal 4 7 3 6 2 4 3" xfId="33929" xr:uid="{00000000-0005-0000-0000-000029C30000}"/>
    <cellStyle name="Normal 4 7 3 6 2 5" xfId="15972" xr:uid="{00000000-0005-0000-0000-00002AC30000}"/>
    <cellStyle name="Normal 4 7 3 6 2 5 2" xfId="42884" xr:uid="{00000000-0005-0000-0000-00002BC30000}"/>
    <cellStyle name="Normal 4 7 3 6 2 6" xfId="29450" xr:uid="{00000000-0005-0000-0000-00002CC30000}"/>
    <cellStyle name="Normal 4 7 3 6 3" xfId="3657" xr:uid="{00000000-0005-0000-0000-00002DC30000}"/>
    <cellStyle name="Normal 4 7 3 6 3 2" xfId="12614" xr:uid="{00000000-0005-0000-0000-00002EC30000}"/>
    <cellStyle name="Normal 4 7 3 6 3 2 2" xfId="26048" xr:uid="{00000000-0005-0000-0000-00002FC30000}"/>
    <cellStyle name="Normal 4 7 3 6 3 2 2 2" xfId="52960" xr:uid="{00000000-0005-0000-0000-000030C30000}"/>
    <cellStyle name="Normal 4 7 3 6 3 2 3" xfId="39526" xr:uid="{00000000-0005-0000-0000-000031C30000}"/>
    <cellStyle name="Normal 4 7 3 6 3 3" xfId="8136" xr:uid="{00000000-0005-0000-0000-000032C30000}"/>
    <cellStyle name="Normal 4 7 3 6 3 3 2" xfId="21570" xr:uid="{00000000-0005-0000-0000-000033C30000}"/>
    <cellStyle name="Normal 4 7 3 6 3 3 2 2" xfId="48482" xr:uid="{00000000-0005-0000-0000-000034C30000}"/>
    <cellStyle name="Normal 4 7 3 6 3 3 3" xfId="35048" xr:uid="{00000000-0005-0000-0000-000035C30000}"/>
    <cellStyle name="Normal 4 7 3 6 3 4" xfId="17091" xr:uid="{00000000-0005-0000-0000-000036C30000}"/>
    <cellStyle name="Normal 4 7 3 6 3 4 2" xfId="44003" xr:uid="{00000000-0005-0000-0000-000037C30000}"/>
    <cellStyle name="Normal 4 7 3 6 3 5" xfId="30569" xr:uid="{00000000-0005-0000-0000-000038C30000}"/>
    <cellStyle name="Normal 4 7 3 6 4" xfId="10377" xr:uid="{00000000-0005-0000-0000-000039C30000}"/>
    <cellStyle name="Normal 4 7 3 6 4 2" xfId="23811" xr:uid="{00000000-0005-0000-0000-00003AC30000}"/>
    <cellStyle name="Normal 4 7 3 6 4 2 2" xfId="50723" xr:uid="{00000000-0005-0000-0000-00003BC30000}"/>
    <cellStyle name="Normal 4 7 3 6 4 3" xfId="37289" xr:uid="{00000000-0005-0000-0000-00003CC30000}"/>
    <cellStyle name="Normal 4 7 3 6 5" xfId="5899" xr:uid="{00000000-0005-0000-0000-00003DC30000}"/>
    <cellStyle name="Normal 4 7 3 6 5 2" xfId="19333" xr:uid="{00000000-0005-0000-0000-00003EC30000}"/>
    <cellStyle name="Normal 4 7 3 6 5 2 2" xfId="46245" xr:uid="{00000000-0005-0000-0000-00003FC30000}"/>
    <cellStyle name="Normal 4 7 3 6 5 3" xfId="32811" xr:uid="{00000000-0005-0000-0000-000040C30000}"/>
    <cellStyle name="Normal 4 7 3 6 6" xfId="14854" xr:uid="{00000000-0005-0000-0000-000041C30000}"/>
    <cellStyle name="Normal 4 7 3 6 6 2" xfId="41766" xr:uid="{00000000-0005-0000-0000-000042C30000}"/>
    <cellStyle name="Normal 4 7 3 6 7" xfId="28332" xr:uid="{00000000-0005-0000-0000-000043C30000}"/>
    <cellStyle name="Normal 4 7 3 7" xfId="1868" xr:uid="{00000000-0005-0000-0000-000044C30000}"/>
    <cellStyle name="Normal 4 7 3 7 2" xfId="4105" xr:uid="{00000000-0005-0000-0000-000045C30000}"/>
    <cellStyle name="Normal 4 7 3 7 2 2" xfId="13062" xr:uid="{00000000-0005-0000-0000-000046C30000}"/>
    <cellStyle name="Normal 4 7 3 7 2 2 2" xfId="26496" xr:uid="{00000000-0005-0000-0000-000047C30000}"/>
    <cellStyle name="Normal 4 7 3 7 2 2 2 2" xfId="53408" xr:uid="{00000000-0005-0000-0000-000048C30000}"/>
    <cellStyle name="Normal 4 7 3 7 2 2 3" xfId="39974" xr:uid="{00000000-0005-0000-0000-000049C30000}"/>
    <cellStyle name="Normal 4 7 3 7 2 3" xfId="8584" xr:uid="{00000000-0005-0000-0000-00004AC30000}"/>
    <cellStyle name="Normal 4 7 3 7 2 3 2" xfId="22018" xr:uid="{00000000-0005-0000-0000-00004BC30000}"/>
    <cellStyle name="Normal 4 7 3 7 2 3 2 2" xfId="48930" xr:uid="{00000000-0005-0000-0000-00004CC30000}"/>
    <cellStyle name="Normal 4 7 3 7 2 3 3" xfId="35496" xr:uid="{00000000-0005-0000-0000-00004DC30000}"/>
    <cellStyle name="Normal 4 7 3 7 2 4" xfId="17539" xr:uid="{00000000-0005-0000-0000-00004EC30000}"/>
    <cellStyle name="Normal 4 7 3 7 2 4 2" xfId="44451" xr:uid="{00000000-0005-0000-0000-00004FC30000}"/>
    <cellStyle name="Normal 4 7 3 7 2 5" xfId="31017" xr:uid="{00000000-0005-0000-0000-000050C30000}"/>
    <cellStyle name="Normal 4 7 3 7 3" xfId="10825" xr:uid="{00000000-0005-0000-0000-000051C30000}"/>
    <cellStyle name="Normal 4 7 3 7 3 2" xfId="24259" xr:uid="{00000000-0005-0000-0000-000052C30000}"/>
    <cellStyle name="Normal 4 7 3 7 3 2 2" xfId="51171" xr:uid="{00000000-0005-0000-0000-000053C30000}"/>
    <cellStyle name="Normal 4 7 3 7 3 3" xfId="37737" xr:uid="{00000000-0005-0000-0000-000054C30000}"/>
    <cellStyle name="Normal 4 7 3 7 4" xfId="6347" xr:uid="{00000000-0005-0000-0000-000055C30000}"/>
    <cellStyle name="Normal 4 7 3 7 4 2" xfId="19781" xr:uid="{00000000-0005-0000-0000-000056C30000}"/>
    <cellStyle name="Normal 4 7 3 7 4 2 2" xfId="46693" xr:uid="{00000000-0005-0000-0000-000057C30000}"/>
    <cellStyle name="Normal 4 7 3 7 4 3" xfId="33259" xr:uid="{00000000-0005-0000-0000-000058C30000}"/>
    <cellStyle name="Normal 4 7 3 7 5" xfId="15302" xr:uid="{00000000-0005-0000-0000-000059C30000}"/>
    <cellStyle name="Normal 4 7 3 7 5 2" xfId="42214" xr:uid="{00000000-0005-0000-0000-00005AC30000}"/>
    <cellStyle name="Normal 4 7 3 7 6" xfId="28780" xr:uid="{00000000-0005-0000-0000-00005BC30000}"/>
    <cellStyle name="Normal 4 7 3 8" xfId="2987" xr:uid="{00000000-0005-0000-0000-00005CC30000}"/>
    <cellStyle name="Normal 4 7 3 8 2" xfId="11944" xr:uid="{00000000-0005-0000-0000-00005DC30000}"/>
    <cellStyle name="Normal 4 7 3 8 2 2" xfId="25378" xr:uid="{00000000-0005-0000-0000-00005EC30000}"/>
    <cellStyle name="Normal 4 7 3 8 2 2 2" xfId="52290" xr:uid="{00000000-0005-0000-0000-00005FC30000}"/>
    <cellStyle name="Normal 4 7 3 8 2 3" xfId="38856" xr:uid="{00000000-0005-0000-0000-000060C30000}"/>
    <cellStyle name="Normal 4 7 3 8 3" xfId="7466" xr:uid="{00000000-0005-0000-0000-000061C30000}"/>
    <cellStyle name="Normal 4 7 3 8 3 2" xfId="20900" xr:uid="{00000000-0005-0000-0000-000062C30000}"/>
    <cellStyle name="Normal 4 7 3 8 3 2 2" xfId="47812" xr:uid="{00000000-0005-0000-0000-000063C30000}"/>
    <cellStyle name="Normal 4 7 3 8 3 3" xfId="34378" xr:uid="{00000000-0005-0000-0000-000064C30000}"/>
    <cellStyle name="Normal 4 7 3 8 4" xfId="16421" xr:uid="{00000000-0005-0000-0000-000065C30000}"/>
    <cellStyle name="Normal 4 7 3 8 4 2" xfId="43333" xr:uid="{00000000-0005-0000-0000-000066C30000}"/>
    <cellStyle name="Normal 4 7 3 8 5" xfId="29899" xr:uid="{00000000-0005-0000-0000-000067C30000}"/>
    <cellStyle name="Normal 4 7 3 9" xfId="9707" xr:uid="{00000000-0005-0000-0000-000068C30000}"/>
    <cellStyle name="Normal 4 7 3 9 2" xfId="23141" xr:uid="{00000000-0005-0000-0000-000069C30000}"/>
    <cellStyle name="Normal 4 7 3 9 2 2" xfId="50053" xr:uid="{00000000-0005-0000-0000-00006AC30000}"/>
    <cellStyle name="Normal 4 7 3 9 3" xfId="36619" xr:uid="{00000000-0005-0000-0000-00006BC30000}"/>
    <cellStyle name="Normal 4 7 4" xfId="803" xr:uid="{00000000-0005-0000-0000-00006CC30000}"/>
    <cellStyle name="Normal 4 7 4 10" xfId="27761" xr:uid="{00000000-0005-0000-0000-00006DC30000}"/>
    <cellStyle name="Normal 4 7 4 2" xfId="1071" xr:uid="{00000000-0005-0000-0000-00006EC30000}"/>
    <cellStyle name="Normal 4 7 4 2 2" xfId="1742" xr:uid="{00000000-0005-0000-0000-00006FC30000}"/>
    <cellStyle name="Normal 4 7 4 2 2 2" xfId="2860" xr:uid="{00000000-0005-0000-0000-000070C30000}"/>
    <cellStyle name="Normal 4 7 4 2 2 2 2" xfId="5097" xr:uid="{00000000-0005-0000-0000-000071C30000}"/>
    <cellStyle name="Normal 4 7 4 2 2 2 2 2" xfId="14054" xr:uid="{00000000-0005-0000-0000-000072C30000}"/>
    <cellStyle name="Normal 4 7 4 2 2 2 2 2 2" xfId="27488" xr:uid="{00000000-0005-0000-0000-000073C30000}"/>
    <cellStyle name="Normal 4 7 4 2 2 2 2 2 2 2" xfId="54400" xr:uid="{00000000-0005-0000-0000-000074C30000}"/>
    <cellStyle name="Normal 4 7 4 2 2 2 2 2 3" xfId="40966" xr:uid="{00000000-0005-0000-0000-000075C30000}"/>
    <cellStyle name="Normal 4 7 4 2 2 2 2 3" xfId="9576" xr:uid="{00000000-0005-0000-0000-000076C30000}"/>
    <cellStyle name="Normal 4 7 4 2 2 2 2 3 2" xfId="23010" xr:uid="{00000000-0005-0000-0000-000077C30000}"/>
    <cellStyle name="Normal 4 7 4 2 2 2 2 3 2 2" xfId="49922" xr:uid="{00000000-0005-0000-0000-000078C30000}"/>
    <cellStyle name="Normal 4 7 4 2 2 2 2 3 3" xfId="36488" xr:uid="{00000000-0005-0000-0000-000079C30000}"/>
    <cellStyle name="Normal 4 7 4 2 2 2 2 4" xfId="18531" xr:uid="{00000000-0005-0000-0000-00007AC30000}"/>
    <cellStyle name="Normal 4 7 4 2 2 2 2 4 2" xfId="45443" xr:uid="{00000000-0005-0000-0000-00007BC30000}"/>
    <cellStyle name="Normal 4 7 4 2 2 2 2 5" xfId="32009" xr:uid="{00000000-0005-0000-0000-00007CC30000}"/>
    <cellStyle name="Normal 4 7 4 2 2 2 3" xfId="11817" xr:uid="{00000000-0005-0000-0000-00007DC30000}"/>
    <cellStyle name="Normal 4 7 4 2 2 2 3 2" xfId="25251" xr:uid="{00000000-0005-0000-0000-00007EC30000}"/>
    <cellStyle name="Normal 4 7 4 2 2 2 3 2 2" xfId="52163" xr:uid="{00000000-0005-0000-0000-00007FC30000}"/>
    <cellStyle name="Normal 4 7 4 2 2 2 3 3" xfId="38729" xr:uid="{00000000-0005-0000-0000-000080C30000}"/>
    <cellStyle name="Normal 4 7 4 2 2 2 4" xfId="7339" xr:uid="{00000000-0005-0000-0000-000081C30000}"/>
    <cellStyle name="Normal 4 7 4 2 2 2 4 2" xfId="20773" xr:uid="{00000000-0005-0000-0000-000082C30000}"/>
    <cellStyle name="Normal 4 7 4 2 2 2 4 2 2" xfId="47685" xr:uid="{00000000-0005-0000-0000-000083C30000}"/>
    <cellStyle name="Normal 4 7 4 2 2 2 4 3" xfId="34251" xr:uid="{00000000-0005-0000-0000-000084C30000}"/>
    <cellStyle name="Normal 4 7 4 2 2 2 5" xfId="16294" xr:uid="{00000000-0005-0000-0000-000085C30000}"/>
    <cellStyle name="Normal 4 7 4 2 2 2 5 2" xfId="43206" xr:uid="{00000000-0005-0000-0000-000086C30000}"/>
    <cellStyle name="Normal 4 7 4 2 2 2 6" xfId="29772" xr:uid="{00000000-0005-0000-0000-000087C30000}"/>
    <cellStyle name="Normal 4 7 4 2 2 3" xfId="3979" xr:uid="{00000000-0005-0000-0000-000088C30000}"/>
    <cellStyle name="Normal 4 7 4 2 2 3 2" xfId="12936" xr:uid="{00000000-0005-0000-0000-000089C30000}"/>
    <cellStyle name="Normal 4 7 4 2 2 3 2 2" xfId="26370" xr:uid="{00000000-0005-0000-0000-00008AC30000}"/>
    <cellStyle name="Normal 4 7 4 2 2 3 2 2 2" xfId="53282" xr:uid="{00000000-0005-0000-0000-00008BC30000}"/>
    <cellStyle name="Normal 4 7 4 2 2 3 2 3" xfId="39848" xr:uid="{00000000-0005-0000-0000-00008CC30000}"/>
    <cellStyle name="Normal 4 7 4 2 2 3 3" xfId="8458" xr:uid="{00000000-0005-0000-0000-00008DC30000}"/>
    <cellStyle name="Normal 4 7 4 2 2 3 3 2" xfId="21892" xr:uid="{00000000-0005-0000-0000-00008EC30000}"/>
    <cellStyle name="Normal 4 7 4 2 2 3 3 2 2" xfId="48804" xr:uid="{00000000-0005-0000-0000-00008FC30000}"/>
    <cellStyle name="Normal 4 7 4 2 2 3 3 3" xfId="35370" xr:uid="{00000000-0005-0000-0000-000090C30000}"/>
    <cellStyle name="Normal 4 7 4 2 2 3 4" xfId="17413" xr:uid="{00000000-0005-0000-0000-000091C30000}"/>
    <cellStyle name="Normal 4 7 4 2 2 3 4 2" xfId="44325" xr:uid="{00000000-0005-0000-0000-000092C30000}"/>
    <cellStyle name="Normal 4 7 4 2 2 3 5" xfId="30891" xr:uid="{00000000-0005-0000-0000-000093C30000}"/>
    <cellStyle name="Normal 4 7 4 2 2 4" xfId="10699" xr:uid="{00000000-0005-0000-0000-000094C30000}"/>
    <cellStyle name="Normal 4 7 4 2 2 4 2" xfId="24133" xr:uid="{00000000-0005-0000-0000-000095C30000}"/>
    <cellStyle name="Normal 4 7 4 2 2 4 2 2" xfId="51045" xr:uid="{00000000-0005-0000-0000-000096C30000}"/>
    <cellStyle name="Normal 4 7 4 2 2 4 3" xfId="37611" xr:uid="{00000000-0005-0000-0000-000097C30000}"/>
    <cellStyle name="Normal 4 7 4 2 2 5" xfId="6221" xr:uid="{00000000-0005-0000-0000-000098C30000}"/>
    <cellStyle name="Normal 4 7 4 2 2 5 2" xfId="19655" xr:uid="{00000000-0005-0000-0000-000099C30000}"/>
    <cellStyle name="Normal 4 7 4 2 2 5 2 2" xfId="46567" xr:uid="{00000000-0005-0000-0000-00009AC30000}"/>
    <cellStyle name="Normal 4 7 4 2 2 5 3" xfId="33133" xr:uid="{00000000-0005-0000-0000-00009BC30000}"/>
    <cellStyle name="Normal 4 7 4 2 2 6" xfId="15176" xr:uid="{00000000-0005-0000-0000-00009CC30000}"/>
    <cellStyle name="Normal 4 7 4 2 2 6 2" xfId="42088" xr:uid="{00000000-0005-0000-0000-00009DC30000}"/>
    <cellStyle name="Normal 4 7 4 2 2 7" xfId="28654" xr:uid="{00000000-0005-0000-0000-00009EC30000}"/>
    <cellStyle name="Normal 4 7 4 2 3" xfId="2190" xr:uid="{00000000-0005-0000-0000-00009FC30000}"/>
    <cellStyle name="Normal 4 7 4 2 3 2" xfId="4427" xr:uid="{00000000-0005-0000-0000-0000A0C30000}"/>
    <cellStyle name="Normal 4 7 4 2 3 2 2" xfId="13384" xr:uid="{00000000-0005-0000-0000-0000A1C30000}"/>
    <cellStyle name="Normal 4 7 4 2 3 2 2 2" xfId="26818" xr:uid="{00000000-0005-0000-0000-0000A2C30000}"/>
    <cellStyle name="Normal 4 7 4 2 3 2 2 2 2" xfId="53730" xr:uid="{00000000-0005-0000-0000-0000A3C30000}"/>
    <cellStyle name="Normal 4 7 4 2 3 2 2 3" xfId="40296" xr:uid="{00000000-0005-0000-0000-0000A4C30000}"/>
    <cellStyle name="Normal 4 7 4 2 3 2 3" xfId="8906" xr:uid="{00000000-0005-0000-0000-0000A5C30000}"/>
    <cellStyle name="Normal 4 7 4 2 3 2 3 2" xfId="22340" xr:uid="{00000000-0005-0000-0000-0000A6C30000}"/>
    <cellStyle name="Normal 4 7 4 2 3 2 3 2 2" xfId="49252" xr:uid="{00000000-0005-0000-0000-0000A7C30000}"/>
    <cellStyle name="Normal 4 7 4 2 3 2 3 3" xfId="35818" xr:uid="{00000000-0005-0000-0000-0000A8C30000}"/>
    <cellStyle name="Normal 4 7 4 2 3 2 4" xfId="17861" xr:uid="{00000000-0005-0000-0000-0000A9C30000}"/>
    <cellStyle name="Normal 4 7 4 2 3 2 4 2" xfId="44773" xr:uid="{00000000-0005-0000-0000-0000AAC30000}"/>
    <cellStyle name="Normal 4 7 4 2 3 2 5" xfId="31339" xr:uid="{00000000-0005-0000-0000-0000ABC30000}"/>
    <cellStyle name="Normal 4 7 4 2 3 3" xfId="11147" xr:uid="{00000000-0005-0000-0000-0000ACC30000}"/>
    <cellStyle name="Normal 4 7 4 2 3 3 2" xfId="24581" xr:uid="{00000000-0005-0000-0000-0000ADC30000}"/>
    <cellStyle name="Normal 4 7 4 2 3 3 2 2" xfId="51493" xr:uid="{00000000-0005-0000-0000-0000AEC30000}"/>
    <cellStyle name="Normal 4 7 4 2 3 3 3" xfId="38059" xr:uid="{00000000-0005-0000-0000-0000AFC30000}"/>
    <cellStyle name="Normal 4 7 4 2 3 4" xfId="6669" xr:uid="{00000000-0005-0000-0000-0000B0C30000}"/>
    <cellStyle name="Normal 4 7 4 2 3 4 2" xfId="20103" xr:uid="{00000000-0005-0000-0000-0000B1C30000}"/>
    <cellStyle name="Normal 4 7 4 2 3 4 2 2" xfId="47015" xr:uid="{00000000-0005-0000-0000-0000B2C30000}"/>
    <cellStyle name="Normal 4 7 4 2 3 4 3" xfId="33581" xr:uid="{00000000-0005-0000-0000-0000B3C30000}"/>
    <cellStyle name="Normal 4 7 4 2 3 5" xfId="15624" xr:uid="{00000000-0005-0000-0000-0000B4C30000}"/>
    <cellStyle name="Normal 4 7 4 2 3 5 2" xfId="42536" xr:uid="{00000000-0005-0000-0000-0000B5C30000}"/>
    <cellStyle name="Normal 4 7 4 2 3 6" xfId="29102" xr:uid="{00000000-0005-0000-0000-0000B6C30000}"/>
    <cellStyle name="Normal 4 7 4 2 4" xfId="3309" xr:uid="{00000000-0005-0000-0000-0000B7C30000}"/>
    <cellStyle name="Normal 4 7 4 2 4 2" xfId="12266" xr:uid="{00000000-0005-0000-0000-0000B8C30000}"/>
    <cellStyle name="Normal 4 7 4 2 4 2 2" xfId="25700" xr:uid="{00000000-0005-0000-0000-0000B9C30000}"/>
    <cellStyle name="Normal 4 7 4 2 4 2 2 2" xfId="52612" xr:uid="{00000000-0005-0000-0000-0000BAC30000}"/>
    <cellStyle name="Normal 4 7 4 2 4 2 3" xfId="39178" xr:uid="{00000000-0005-0000-0000-0000BBC30000}"/>
    <cellStyle name="Normal 4 7 4 2 4 3" xfId="7788" xr:uid="{00000000-0005-0000-0000-0000BCC30000}"/>
    <cellStyle name="Normal 4 7 4 2 4 3 2" xfId="21222" xr:uid="{00000000-0005-0000-0000-0000BDC30000}"/>
    <cellStyle name="Normal 4 7 4 2 4 3 2 2" xfId="48134" xr:uid="{00000000-0005-0000-0000-0000BEC30000}"/>
    <cellStyle name="Normal 4 7 4 2 4 3 3" xfId="34700" xr:uid="{00000000-0005-0000-0000-0000BFC30000}"/>
    <cellStyle name="Normal 4 7 4 2 4 4" xfId="16743" xr:uid="{00000000-0005-0000-0000-0000C0C30000}"/>
    <cellStyle name="Normal 4 7 4 2 4 4 2" xfId="43655" xr:uid="{00000000-0005-0000-0000-0000C1C30000}"/>
    <cellStyle name="Normal 4 7 4 2 4 5" xfId="30221" xr:uid="{00000000-0005-0000-0000-0000C2C30000}"/>
    <cellStyle name="Normal 4 7 4 2 5" xfId="10029" xr:uid="{00000000-0005-0000-0000-0000C3C30000}"/>
    <cellStyle name="Normal 4 7 4 2 5 2" xfId="23463" xr:uid="{00000000-0005-0000-0000-0000C4C30000}"/>
    <cellStyle name="Normal 4 7 4 2 5 2 2" xfId="50375" xr:uid="{00000000-0005-0000-0000-0000C5C30000}"/>
    <cellStyle name="Normal 4 7 4 2 5 3" xfId="36941" xr:uid="{00000000-0005-0000-0000-0000C6C30000}"/>
    <cellStyle name="Normal 4 7 4 2 6" xfId="5551" xr:uid="{00000000-0005-0000-0000-0000C7C30000}"/>
    <cellStyle name="Normal 4 7 4 2 6 2" xfId="18985" xr:uid="{00000000-0005-0000-0000-0000C8C30000}"/>
    <cellStyle name="Normal 4 7 4 2 6 2 2" xfId="45897" xr:uid="{00000000-0005-0000-0000-0000C9C30000}"/>
    <cellStyle name="Normal 4 7 4 2 6 3" xfId="32463" xr:uid="{00000000-0005-0000-0000-0000CAC30000}"/>
    <cellStyle name="Normal 4 7 4 2 7" xfId="14506" xr:uid="{00000000-0005-0000-0000-0000CBC30000}"/>
    <cellStyle name="Normal 4 7 4 2 7 2" xfId="41418" xr:uid="{00000000-0005-0000-0000-0000CCC30000}"/>
    <cellStyle name="Normal 4 7 4 2 8" xfId="27984" xr:uid="{00000000-0005-0000-0000-0000CDC30000}"/>
    <cellStyle name="Normal 4 7 4 3" xfId="1296" xr:uid="{00000000-0005-0000-0000-0000CEC30000}"/>
    <cellStyle name="Normal 4 7 4 3 2" xfId="2414" xr:uid="{00000000-0005-0000-0000-0000CFC30000}"/>
    <cellStyle name="Normal 4 7 4 3 2 2" xfId="4651" xr:uid="{00000000-0005-0000-0000-0000D0C30000}"/>
    <cellStyle name="Normal 4 7 4 3 2 2 2" xfId="13608" xr:uid="{00000000-0005-0000-0000-0000D1C30000}"/>
    <cellStyle name="Normal 4 7 4 3 2 2 2 2" xfId="27042" xr:uid="{00000000-0005-0000-0000-0000D2C30000}"/>
    <cellStyle name="Normal 4 7 4 3 2 2 2 2 2" xfId="53954" xr:uid="{00000000-0005-0000-0000-0000D3C30000}"/>
    <cellStyle name="Normal 4 7 4 3 2 2 2 3" xfId="40520" xr:uid="{00000000-0005-0000-0000-0000D4C30000}"/>
    <cellStyle name="Normal 4 7 4 3 2 2 3" xfId="9130" xr:uid="{00000000-0005-0000-0000-0000D5C30000}"/>
    <cellStyle name="Normal 4 7 4 3 2 2 3 2" xfId="22564" xr:uid="{00000000-0005-0000-0000-0000D6C30000}"/>
    <cellStyle name="Normal 4 7 4 3 2 2 3 2 2" xfId="49476" xr:uid="{00000000-0005-0000-0000-0000D7C30000}"/>
    <cellStyle name="Normal 4 7 4 3 2 2 3 3" xfId="36042" xr:uid="{00000000-0005-0000-0000-0000D8C30000}"/>
    <cellStyle name="Normal 4 7 4 3 2 2 4" xfId="18085" xr:uid="{00000000-0005-0000-0000-0000D9C30000}"/>
    <cellStyle name="Normal 4 7 4 3 2 2 4 2" xfId="44997" xr:uid="{00000000-0005-0000-0000-0000DAC30000}"/>
    <cellStyle name="Normal 4 7 4 3 2 2 5" xfId="31563" xr:uid="{00000000-0005-0000-0000-0000DBC30000}"/>
    <cellStyle name="Normal 4 7 4 3 2 3" xfId="11371" xr:uid="{00000000-0005-0000-0000-0000DCC30000}"/>
    <cellStyle name="Normal 4 7 4 3 2 3 2" xfId="24805" xr:uid="{00000000-0005-0000-0000-0000DDC30000}"/>
    <cellStyle name="Normal 4 7 4 3 2 3 2 2" xfId="51717" xr:uid="{00000000-0005-0000-0000-0000DEC30000}"/>
    <cellStyle name="Normal 4 7 4 3 2 3 3" xfId="38283" xr:uid="{00000000-0005-0000-0000-0000DFC30000}"/>
    <cellStyle name="Normal 4 7 4 3 2 4" xfId="6893" xr:uid="{00000000-0005-0000-0000-0000E0C30000}"/>
    <cellStyle name="Normal 4 7 4 3 2 4 2" xfId="20327" xr:uid="{00000000-0005-0000-0000-0000E1C30000}"/>
    <cellStyle name="Normal 4 7 4 3 2 4 2 2" xfId="47239" xr:uid="{00000000-0005-0000-0000-0000E2C30000}"/>
    <cellStyle name="Normal 4 7 4 3 2 4 3" xfId="33805" xr:uid="{00000000-0005-0000-0000-0000E3C30000}"/>
    <cellStyle name="Normal 4 7 4 3 2 5" xfId="15848" xr:uid="{00000000-0005-0000-0000-0000E4C30000}"/>
    <cellStyle name="Normal 4 7 4 3 2 5 2" xfId="42760" xr:uid="{00000000-0005-0000-0000-0000E5C30000}"/>
    <cellStyle name="Normal 4 7 4 3 2 6" xfId="29326" xr:uid="{00000000-0005-0000-0000-0000E6C30000}"/>
    <cellStyle name="Normal 4 7 4 3 3" xfId="3533" xr:uid="{00000000-0005-0000-0000-0000E7C30000}"/>
    <cellStyle name="Normal 4 7 4 3 3 2" xfId="12490" xr:uid="{00000000-0005-0000-0000-0000E8C30000}"/>
    <cellStyle name="Normal 4 7 4 3 3 2 2" xfId="25924" xr:uid="{00000000-0005-0000-0000-0000E9C30000}"/>
    <cellStyle name="Normal 4 7 4 3 3 2 2 2" xfId="52836" xr:uid="{00000000-0005-0000-0000-0000EAC30000}"/>
    <cellStyle name="Normal 4 7 4 3 3 2 3" xfId="39402" xr:uid="{00000000-0005-0000-0000-0000EBC30000}"/>
    <cellStyle name="Normal 4 7 4 3 3 3" xfId="8012" xr:uid="{00000000-0005-0000-0000-0000ECC30000}"/>
    <cellStyle name="Normal 4 7 4 3 3 3 2" xfId="21446" xr:uid="{00000000-0005-0000-0000-0000EDC30000}"/>
    <cellStyle name="Normal 4 7 4 3 3 3 2 2" xfId="48358" xr:uid="{00000000-0005-0000-0000-0000EEC30000}"/>
    <cellStyle name="Normal 4 7 4 3 3 3 3" xfId="34924" xr:uid="{00000000-0005-0000-0000-0000EFC30000}"/>
    <cellStyle name="Normal 4 7 4 3 3 4" xfId="16967" xr:uid="{00000000-0005-0000-0000-0000F0C30000}"/>
    <cellStyle name="Normal 4 7 4 3 3 4 2" xfId="43879" xr:uid="{00000000-0005-0000-0000-0000F1C30000}"/>
    <cellStyle name="Normal 4 7 4 3 3 5" xfId="30445" xr:uid="{00000000-0005-0000-0000-0000F2C30000}"/>
    <cellStyle name="Normal 4 7 4 3 4" xfId="10253" xr:uid="{00000000-0005-0000-0000-0000F3C30000}"/>
    <cellStyle name="Normal 4 7 4 3 4 2" xfId="23687" xr:uid="{00000000-0005-0000-0000-0000F4C30000}"/>
    <cellStyle name="Normal 4 7 4 3 4 2 2" xfId="50599" xr:uid="{00000000-0005-0000-0000-0000F5C30000}"/>
    <cellStyle name="Normal 4 7 4 3 4 3" xfId="37165" xr:uid="{00000000-0005-0000-0000-0000F6C30000}"/>
    <cellStyle name="Normal 4 7 4 3 5" xfId="5775" xr:uid="{00000000-0005-0000-0000-0000F7C30000}"/>
    <cellStyle name="Normal 4 7 4 3 5 2" xfId="19209" xr:uid="{00000000-0005-0000-0000-0000F8C30000}"/>
    <cellStyle name="Normal 4 7 4 3 5 2 2" xfId="46121" xr:uid="{00000000-0005-0000-0000-0000F9C30000}"/>
    <cellStyle name="Normal 4 7 4 3 5 3" xfId="32687" xr:uid="{00000000-0005-0000-0000-0000FAC30000}"/>
    <cellStyle name="Normal 4 7 4 3 6" xfId="14730" xr:uid="{00000000-0005-0000-0000-0000FBC30000}"/>
    <cellStyle name="Normal 4 7 4 3 6 2" xfId="41642" xr:uid="{00000000-0005-0000-0000-0000FCC30000}"/>
    <cellStyle name="Normal 4 7 4 3 7" xfId="28208" xr:uid="{00000000-0005-0000-0000-0000FDC30000}"/>
    <cellStyle name="Normal 4 7 4 4" xfId="1519" xr:uid="{00000000-0005-0000-0000-0000FEC30000}"/>
    <cellStyle name="Normal 4 7 4 4 2" xfId="2637" xr:uid="{00000000-0005-0000-0000-0000FFC30000}"/>
    <cellStyle name="Normal 4 7 4 4 2 2" xfId="4874" xr:uid="{00000000-0005-0000-0000-000000C40000}"/>
    <cellStyle name="Normal 4 7 4 4 2 2 2" xfId="13831" xr:uid="{00000000-0005-0000-0000-000001C40000}"/>
    <cellStyle name="Normal 4 7 4 4 2 2 2 2" xfId="27265" xr:uid="{00000000-0005-0000-0000-000002C40000}"/>
    <cellStyle name="Normal 4 7 4 4 2 2 2 2 2" xfId="54177" xr:uid="{00000000-0005-0000-0000-000003C40000}"/>
    <cellStyle name="Normal 4 7 4 4 2 2 2 3" xfId="40743" xr:uid="{00000000-0005-0000-0000-000004C40000}"/>
    <cellStyle name="Normal 4 7 4 4 2 2 3" xfId="9353" xr:uid="{00000000-0005-0000-0000-000005C40000}"/>
    <cellStyle name="Normal 4 7 4 4 2 2 3 2" xfId="22787" xr:uid="{00000000-0005-0000-0000-000006C40000}"/>
    <cellStyle name="Normal 4 7 4 4 2 2 3 2 2" xfId="49699" xr:uid="{00000000-0005-0000-0000-000007C40000}"/>
    <cellStyle name="Normal 4 7 4 4 2 2 3 3" xfId="36265" xr:uid="{00000000-0005-0000-0000-000008C40000}"/>
    <cellStyle name="Normal 4 7 4 4 2 2 4" xfId="18308" xr:uid="{00000000-0005-0000-0000-000009C40000}"/>
    <cellStyle name="Normal 4 7 4 4 2 2 4 2" xfId="45220" xr:uid="{00000000-0005-0000-0000-00000AC40000}"/>
    <cellStyle name="Normal 4 7 4 4 2 2 5" xfId="31786" xr:uid="{00000000-0005-0000-0000-00000BC40000}"/>
    <cellStyle name="Normal 4 7 4 4 2 3" xfId="11594" xr:uid="{00000000-0005-0000-0000-00000CC40000}"/>
    <cellStyle name="Normal 4 7 4 4 2 3 2" xfId="25028" xr:uid="{00000000-0005-0000-0000-00000DC40000}"/>
    <cellStyle name="Normal 4 7 4 4 2 3 2 2" xfId="51940" xr:uid="{00000000-0005-0000-0000-00000EC40000}"/>
    <cellStyle name="Normal 4 7 4 4 2 3 3" xfId="38506" xr:uid="{00000000-0005-0000-0000-00000FC40000}"/>
    <cellStyle name="Normal 4 7 4 4 2 4" xfId="7116" xr:uid="{00000000-0005-0000-0000-000010C40000}"/>
    <cellStyle name="Normal 4 7 4 4 2 4 2" xfId="20550" xr:uid="{00000000-0005-0000-0000-000011C40000}"/>
    <cellStyle name="Normal 4 7 4 4 2 4 2 2" xfId="47462" xr:uid="{00000000-0005-0000-0000-000012C40000}"/>
    <cellStyle name="Normal 4 7 4 4 2 4 3" xfId="34028" xr:uid="{00000000-0005-0000-0000-000013C40000}"/>
    <cellStyle name="Normal 4 7 4 4 2 5" xfId="16071" xr:uid="{00000000-0005-0000-0000-000014C40000}"/>
    <cellStyle name="Normal 4 7 4 4 2 5 2" xfId="42983" xr:uid="{00000000-0005-0000-0000-000015C40000}"/>
    <cellStyle name="Normal 4 7 4 4 2 6" xfId="29549" xr:uid="{00000000-0005-0000-0000-000016C40000}"/>
    <cellStyle name="Normal 4 7 4 4 3" xfId="3756" xr:uid="{00000000-0005-0000-0000-000017C40000}"/>
    <cellStyle name="Normal 4 7 4 4 3 2" xfId="12713" xr:uid="{00000000-0005-0000-0000-000018C40000}"/>
    <cellStyle name="Normal 4 7 4 4 3 2 2" xfId="26147" xr:uid="{00000000-0005-0000-0000-000019C40000}"/>
    <cellStyle name="Normal 4 7 4 4 3 2 2 2" xfId="53059" xr:uid="{00000000-0005-0000-0000-00001AC40000}"/>
    <cellStyle name="Normal 4 7 4 4 3 2 3" xfId="39625" xr:uid="{00000000-0005-0000-0000-00001BC40000}"/>
    <cellStyle name="Normal 4 7 4 4 3 3" xfId="8235" xr:uid="{00000000-0005-0000-0000-00001CC40000}"/>
    <cellStyle name="Normal 4 7 4 4 3 3 2" xfId="21669" xr:uid="{00000000-0005-0000-0000-00001DC40000}"/>
    <cellStyle name="Normal 4 7 4 4 3 3 2 2" xfId="48581" xr:uid="{00000000-0005-0000-0000-00001EC40000}"/>
    <cellStyle name="Normal 4 7 4 4 3 3 3" xfId="35147" xr:uid="{00000000-0005-0000-0000-00001FC40000}"/>
    <cellStyle name="Normal 4 7 4 4 3 4" xfId="17190" xr:uid="{00000000-0005-0000-0000-000020C40000}"/>
    <cellStyle name="Normal 4 7 4 4 3 4 2" xfId="44102" xr:uid="{00000000-0005-0000-0000-000021C40000}"/>
    <cellStyle name="Normal 4 7 4 4 3 5" xfId="30668" xr:uid="{00000000-0005-0000-0000-000022C40000}"/>
    <cellStyle name="Normal 4 7 4 4 4" xfId="10476" xr:uid="{00000000-0005-0000-0000-000023C40000}"/>
    <cellStyle name="Normal 4 7 4 4 4 2" xfId="23910" xr:uid="{00000000-0005-0000-0000-000024C40000}"/>
    <cellStyle name="Normal 4 7 4 4 4 2 2" xfId="50822" xr:uid="{00000000-0005-0000-0000-000025C40000}"/>
    <cellStyle name="Normal 4 7 4 4 4 3" xfId="37388" xr:uid="{00000000-0005-0000-0000-000026C40000}"/>
    <cellStyle name="Normal 4 7 4 4 5" xfId="5998" xr:uid="{00000000-0005-0000-0000-000027C40000}"/>
    <cellStyle name="Normal 4 7 4 4 5 2" xfId="19432" xr:uid="{00000000-0005-0000-0000-000028C40000}"/>
    <cellStyle name="Normal 4 7 4 4 5 2 2" xfId="46344" xr:uid="{00000000-0005-0000-0000-000029C40000}"/>
    <cellStyle name="Normal 4 7 4 4 5 3" xfId="32910" xr:uid="{00000000-0005-0000-0000-00002AC40000}"/>
    <cellStyle name="Normal 4 7 4 4 6" xfId="14953" xr:uid="{00000000-0005-0000-0000-00002BC40000}"/>
    <cellStyle name="Normal 4 7 4 4 6 2" xfId="41865" xr:uid="{00000000-0005-0000-0000-00002CC40000}"/>
    <cellStyle name="Normal 4 7 4 4 7" xfId="28431" xr:uid="{00000000-0005-0000-0000-00002DC40000}"/>
    <cellStyle name="Normal 4 7 4 5" xfId="1967" xr:uid="{00000000-0005-0000-0000-00002EC40000}"/>
    <cellStyle name="Normal 4 7 4 5 2" xfId="4204" xr:uid="{00000000-0005-0000-0000-00002FC40000}"/>
    <cellStyle name="Normal 4 7 4 5 2 2" xfId="13161" xr:uid="{00000000-0005-0000-0000-000030C40000}"/>
    <cellStyle name="Normal 4 7 4 5 2 2 2" xfId="26595" xr:uid="{00000000-0005-0000-0000-000031C40000}"/>
    <cellStyle name="Normal 4 7 4 5 2 2 2 2" xfId="53507" xr:uid="{00000000-0005-0000-0000-000032C40000}"/>
    <cellStyle name="Normal 4 7 4 5 2 2 3" xfId="40073" xr:uid="{00000000-0005-0000-0000-000033C40000}"/>
    <cellStyle name="Normal 4 7 4 5 2 3" xfId="8683" xr:uid="{00000000-0005-0000-0000-000034C40000}"/>
    <cellStyle name="Normal 4 7 4 5 2 3 2" xfId="22117" xr:uid="{00000000-0005-0000-0000-000035C40000}"/>
    <cellStyle name="Normal 4 7 4 5 2 3 2 2" xfId="49029" xr:uid="{00000000-0005-0000-0000-000036C40000}"/>
    <cellStyle name="Normal 4 7 4 5 2 3 3" xfId="35595" xr:uid="{00000000-0005-0000-0000-000037C40000}"/>
    <cellStyle name="Normal 4 7 4 5 2 4" xfId="17638" xr:uid="{00000000-0005-0000-0000-000038C40000}"/>
    <cellStyle name="Normal 4 7 4 5 2 4 2" xfId="44550" xr:uid="{00000000-0005-0000-0000-000039C40000}"/>
    <cellStyle name="Normal 4 7 4 5 2 5" xfId="31116" xr:uid="{00000000-0005-0000-0000-00003AC40000}"/>
    <cellStyle name="Normal 4 7 4 5 3" xfId="10924" xr:uid="{00000000-0005-0000-0000-00003BC40000}"/>
    <cellStyle name="Normal 4 7 4 5 3 2" xfId="24358" xr:uid="{00000000-0005-0000-0000-00003CC40000}"/>
    <cellStyle name="Normal 4 7 4 5 3 2 2" xfId="51270" xr:uid="{00000000-0005-0000-0000-00003DC40000}"/>
    <cellStyle name="Normal 4 7 4 5 3 3" xfId="37836" xr:uid="{00000000-0005-0000-0000-00003EC40000}"/>
    <cellStyle name="Normal 4 7 4 5 4" xfId="6446" xr:uid="{00000000-0005-0000-0000-00003FC40000}"/>
    <cellStyle name="Normal 4 7 4 5 4 2" xfId="19880" xr:uid="{00000000-0005-0000-0000-000040C40000}"/>
    <cellStyle name="Normal 4 7 4 5 4 2 2" xfId="46792" xr:uid="{00000000-0005-0000-0000-000041C40000}"/>
    <cellStyle name="Normal 4 7 4 5 4 3" xfId="33358" xr:uid="{00000000-0005-0000-0000-000042C40000}"/>
    <cellStyle name="Normal 4 7 4 5 5" xfId="15401" xr:uid="{00000000-0005-0000-0000-000043C40000}"/>
    <cellStyle name="Normal 4 7 4 5 5 2" xfId="42313" xr:uid="{00000000-0005-0000-0000-000044C40000}"/>
    <cellStyle name="Normal 4 7 4 5 6" xfId="28879" xr:uid="{00000000-0005-0000-0000-000045C40000}"/>
    <cellStyle name="Normal 4 7 4 6" xfId="3086" xr:uid="{00000000-0005-0000-0000-000046C40000}"/>
    <cellStyle name="Normal 4 7 4 6 2" xfId="12043" xr:uid="{00000000-0005-0000-0000-000047C40000}"/>
    <cellStyle name="Normal 4 7 4 6 2 2" xfId="25477" xr:uid="{00000000-0005-0000-0000-000048C40000}"/>
    <cellStyle name="Normal 4 7 4 6 2 2 2" xfId="52389" xr:uid="{00000000-0005-0000-0000-000049C40000}"/>
    <cellStyle name="Normal 4 7 4 6 2 3" xfId="38955" xr:uid="{00000000-0005-0000-0000-00004AC40000}"/>
    <cellStyle name="Normal 4 7 4 6 3" xfId="7565" xr:uid="{00000000-0005-0000-0000-00004BC40000}"/>
    <cellStyle name="Normal 4 7 4 6 3 2" xfId="20999" xr:uid="{00000000-0005-0000-0000-00004CC40000}"/>
    <cellStyle name="Normal 4 7 4 6 3 2 2" xfId="47911" xr:uid="{00000000-0005-0000-0000-00004DC40000}"/>
    <cellStyle name="Normal 4 7 4 6 3 3" xfId="34477" xr:uid="{00000000-0005-0000-0000-00004EC40000}"/>
    <cellStyle name="Normal 4 7 4 6 4" xfId="16520" xr:uid="{00000000-0005-0000-0000-00004FC40000}"/>
    <cellStyle name="Normal 4 7 4 6 4 2" xfId="43432" xr:uid="{00000000-0005-0000-0000-000050C40000}"/>
    <cellStyle name="Normal 4 7 4 6 5" xfId="29998" xr:uid="{00000000-0005-0000-0000-000051C40000}"/>
    <cellStyle name="Normal 4 7 4 7" xfId="9806" xr:uid="{00000000-0005-0000-0000-000052C40000}"/>
    <cellStyle name="Normal 4 7 4 7 2" xfId="23240" xr:uid="{00000000-0005-0000-0000-000053C40000}"/>
    <cellStyle name="Normal 4 7 4 7 2 2" xfId="50152" xr:uid="{00000000-0005-0000-0000-000054C40000}"/>
    <cellStyle name="Normal 4 7 4 7 3" xfId="36718" xr:uid="{00000000-0005-0000-0000-000055C40000}"/>
    <cellStyle name="Normal 4 7 4 8" xfId="5328" xr:uid="{00000000-0005-0000-0000-000056C40000}"/>
    <cellStyle name="Normal 4 7 4 8 2" xfId="18762" xr:uid="{00000000-0005-0000-0000-000057C40000}"/>
    <cellStyle name="Normal 4 7 4 8 2 2" xfId="45674" xr:uid="{00000000-0005-0000-0000-000058C40000}"/>
    <cellStyle name="Normal 4 7 4 8 3" xfId="32240" xr:uid="{00000000-0005-0000-0000-000059C40000}"/>
    <cellStyle name="Normal 4 7 4 9" xfId="14283" xr:uid="{00000000-0005-0000-0000-00005AC40000}"/>
    <cellStyle name="Normal 4 7 4 9 2" xfId="41195" xr:uid="{00000000-0005-0000-0000-00005BC40000}"/>
    <cellStyle name="Normal 4 7 5" xfId="731" xr:uid="{00000000-0005-0000-0000-00005CC40000}"/>
    <cellStyle name="Normal 4 7 5 10" xfId="27689" xr:uid="{00000000-0005-0000-0000-00005DC40000}"/>
    <cellStyle name="Normal 4 7 5 2" xfId="999" xr:uid="{00000000-0005-0000-0000-00005EC40000}"/>
    <cellStyle name="Normal 4 7 5 2 2" xfId="1670" xr:uid="{00000000-0005-0000-0000-00005FC40000}"/>
    <cellStyle name="Normal 4 7 5 2 2 2" xfId="2788" xr:uid="{00000000-0005-0000-0000-000060C40000}"/>
    <cellStyle name="Normal 4 7 5 2 2 2 2" xfId="5025" xr:uid="{00000000-0005-0000-0000-000061C40000}"/>
    <cellStyle name="Normal 4 7 5 2 2 2 2 2" xfId="13982" xr:uid="{00000000-0005-0000-0000-000062C40000}"/>
    <cellStyle name="Normal 4 7 5 2 2 2 2 2 2" xfId="27416" xr:uid="{00000000-0005-0000-0000-000063C40000}"/>
    <cellStyle name="Normal 4 7 5 2 2 2 2 2 2 2" xfId="54328" xr:uid="{00000000-0005-0000-0000-000064C40000}"/>
    <cellStyle name="Normal 4 7 5 2 2 2 2 2 3" xfId="40894" xr:uid="{00000000-0005-0000-0000-000065C40000}"/>
    <cellStyle name="Normal 4 7 5 2 2 2 2 3" xfId="9504" xr:uid="{00000000-0005-0000-0000-000066C40000}"/>
    <cellStyle name="Normal 4 7 5 2 2 2 2 3 2" xfId="22938" xr:uid="{00000000-0005-0000-0000-000067C40000}"/>
    <cellStyle name="Normal 4 7 5 2 2 2 2 3 2 2" xfId="49850" xr:uid="{00000000-0005-0000-0000-000068C40000}"/>
    <cellStyle name="Normal 4 7 5 2 2 2 2 3 3" xfId="36416" xr:uid="{00000000-0005-0000-0000-000069C40000}"/>
    <cellStyle name="Normal 4 7 5 2 2 2 2 4" xfId="18459" xr:uid="{00000000-0005-0000-0000-00006AC40000}"/>
    <cellStyle name="Normal 4 7 5 2 2 2 2 4 2" xfId="45371" xr:uid="{00000000-0005-0000-0000-00006BC40000}"/>
    <cellStyle name="Normal 4 7 5 2 2 2 2 5" xfId="31937" xr:uid="{00000000-0005-0000-0000-00006CC40000}"/>
    <cellStyle name="Normal 4 7 5 2 2 2 3" xfId="11745" xr:uid="{00000000-0005-0000-0000-00006DC40000}"/>
    <cellStyle name="Normal 4 7 5 2 2 2 3 2" xfId="25179" xr:uid="{00000000-0005-0000-0000-00006EC40000}"/>
    <cellStyle name="Normal 4 7 5 2 2 2 3 2 2" xfId="52091" xr:uid="{00000000-0005-0000-0000-00006FC40000}"/>
    <cellStyle name="Normal 4 7 5 2 2 2 3 3" xfId="38657" xr:uid="{00000000-0005-0000-0000-000070C40000}"/>
    <cellStyle name="Normal 4 7 5 2 2 2 4" xfId="7267" xr:uid="{00000000-0005-0000-0000-000071C40000}"/>
    <cellStyle name="Normal 4 7 5 2 2 2 4 2" xfId="20701" xr:uid="{00000000-0005-0000-0000-000072C40000}"/>
    <cellStyle name="Normal 4 7 5 2 2 2 4 2 2" xfId="47613" xr:uid="{00000000-0005-0000-0000-000073C40000}"/>
    <cellStyle name="Normal 4 7 5 2 2 2 4 3" xfId="34179" xr:uid="{00000000-0005-0000-0000-000074C40000}"/>
    <cellStyle name="Normal 4 7 5 2 2 2 5" xfId="16222" xr:uid="{00000000-0005-0000-0000-000075C40000}"/>
    <cellStyle name="Normal 4 7 5 2 2 2 5 2" xfId="43134" xr:uid="{00000000-0005-0000-0000-000076C40000}"/>
    <cellStyle name="Normal 4 7 5 2 2 2 6" xfId="29700" xr:uid="{00000000-0005-0000-0000-000077C40000}"/>
    <cellStyle name="Normal 4 7 5 2 2 3" xfId="3907" xr:uid="{00000000-0005-0000-0000-000078C40000}"/>
    <cellStyle name="Normal 4 7 5 2 2 3 2" xfId="12864" xr:uid="{00000000-0005-0000-0000-000079C40000}"/>
    <cellStyle name="Normal 4 7 5 2 2 3 2 2" xfId="26298" xr:uid="{00000000-0005-0000-0000-00007AC40000}"/>
    <cellStyle name="Normal 4 7 5 2 2 3 2 2 2" xfId="53210" xr:uid="{00000000-0005-0000-0000-00007BC40000}"/>
    <cellStyle name="Normal 4 7 5 2 2 3 2 3" xfId="39776" xr:uid="{00000000-0005-0000-0000-00007CC40000}"/>
    <cellStyle name="Normal 4 7 5 2 2 3 3" xfId="8386" xr:uid="{00000000-0005-0000-0000-00007DC40000}"/>
    <cellStyle name="Normal 4 7 5 2 2 3 3 2" xfId="21820" xr:uid="{00000000-0005-0000-0000-00007EC40000}"/>
    <cellStyle name="Normal 4 7 5 2 2 3 3 2 2" xfId="48732" xr:uid="{00000000-0005-0000-0000-00007FC40000}"/>
    <cellStyle name="Normal 4 7 5 2 2 3 3 3" xfId="35298" xr:uid="{00000000-0005-0000-0000-000080C40000}"/>
    <cellStyle name="Normal 4 7 5 2 2 3 4" xfId="17341" xr:uid="{00000000-0005-0000-0000-000081C40000}"/>
    <cellStyle name="Normal 4 7 5 2 2 3 4 2" xfId="44253" xr:uid="{00000000-0005-0000-0000-000082C40000}"/>
    <cellStyle name="Normal 4 7 5 2 2 3 5" xfId="30819" xr:uid="{00000000-0005-0000-0000-000083C40000}"/>
    <cellStyle name="Normal 4 7 5 2 2 4" xfId="10627" xr:uid="{00000000-0005-0000-0000-000084C40000}"/>
    <cellStyle name="Normal 4 7 5 2 2 4 2" xfId="24061" xr:uid="{00000000-0005-0000-0000-000085C40000}"/>
    <cellStyle name="Normal 4 7 5 2 2 4 2 2" xfId="50973" xr:uid="{00000000-0005-0000-0000-000086C40000}"/>
    <cellStyle name="Normal 4 7 5 2 2 4 3" xfId="37539" xr:uid="{00000000-0005-0000-0000-000087C40000}"/>
    <cellStyle name="Normal 4 7 5 2 2 5" xfId="6149" xr:uid="{00000000-0005-0000-0000-000088C40000}"/>
    <cellStyle name="Normal 4 7 5 2 2 5 2" xfId="19583" xr:uid="{00000000-0005-0000-0000-000089C40000}"/>
    <cellStyle name="Normal 4 7 5 2 2 5 2 2" xfId="46495" xr:uid="{00000000-0005-0000-0000-00008AC40000}"/>
    <cellStyle name="Normal 4 7 5 2 2 5 3" xfId="33061" xr:uid="{00000000-0005-0000-0000-00008BC40000}"/>
    <cellStyle name="Normal 4 7 5 2 2 6" xfId="15104" xr:uid="{00000000-0005-0000-0000-00008CC40000}"/>
    <cellStyle name="Normal 4 7 5 2 2 6 2" xfId="42016" xr:uid="{00000000-0005-0000-0000-00008DC40000}"/>
    <cellStyle name="Normal 4 7 5 2 2 7" xfId="28582" xr:uid="{00000000-0005-0000-0000-00008EC40000}"/>
    <cellStyle name="Normal 4 7 5 2 3" xfId="2118" xr:uid="{00000000-0005-0000-0000-00008FC40000}"/>
    <cellStyle name="Normal 4 7 5 2 3 2" xfId="4355" xr:uid="{00000000-0005-0000-0000-000090C40000}"/>
    <cellStyle name="Normal 4 7 5 2 3 2 2" xfId="13312" xr:uid="{00000000-0005-0000-0000-000091C40000}"/>
    <cellStyle name="Normal 4 7 5 2 3 2 2 2" xfId="26746" xr:uid="{00000000-0005-0000-0000-000092C40000}"/>
    <cellStyle name="Normal 4 7 5 2 3 2 2 2 2" xfId="53658" xr:uid="{00000000-0005-0000-0000-000093C40000}"/>
    <cellStyle name="Normal 4 7 5 2 3 2 2 3" xfId="40224" xr:uid="{00000000-0005-0000-0000-000094C40000}"/>
    <cellStyle name="Normal 4 7 5 2 3 2 3" xfId="8834" xr:uid="{00000000-0005-0000-0000-000095C40000}"/>
    <cellStyle name="Normal 4 7 5 2 3 2 3 2" xfId="22268" xr:uid="{00000000-0005-0000-0000-000096C40000}"/>
    <cellStyle name="Normal 4 7 5 2 3 2 3 2 2" xfId="49180" xr:uid="{00000000-0005-0000-0000-000097C40000}"/>
    <cellStyle name="Normal 4 7 5 2 3 2 3 3" xfId="35746" xr:uid="{00000000-0005-0000-0000-000098C40000}"/>
    <cellStyle name="Normal 4 7 5 2 3 2 4" xfId="17789" xr:uid="{00000000-0005-0000-0000-000099C40000}"/>
    <cellStyle name="Normal 4 7 5 2 3 2 4 2" xfId="44701" xr:uid="{00000000-0005-0000-0000-00009AC40000}"/>
    <cellStyle name="Normal 4 7 5 2 3 2 5" xfId="31267" xr:uid="{00000000-0005-0000-0000-00009BC40000}"/>
    <cellStyle name="Normal 4 7 5 2 3 3" xfId="11075" xr:uid="{00000000-0005-0000-0000-00009CC40000}"/>
    <cellStyle name="Normal 4 7 5 2 3 3 2" xfId="24509" xr:uid="{00000000-0005-0000-0000-00009DC40000}"/>
    <cellStyle name="Normal 4 7 5 2 3 3 2 2" xfId="51421" xr:uid="{00000000-0005-0000-0000-00009EC40000}"/>
    <cellStyle name="Normal 4 7 5 2 3 3 3" xfId="37987" xr:uid="{00000000-0005-0000-0000-00009FC40000}"/>
    <cellStyle name="Normal 4 7 5 2 3 4" xfId="6597" xr:uid="{00000000-0005-0000-0000-0000A0C40000}"/>
    <cellStyle name="Normal 4 7 5 2 3 4 2" xfId="20031" xr:uid="{00000000-0005-0000-0000-0000A1C40000}"/>
    <cellStyle name="Normal 4 7 5 2 3 4 2 2" xfId="46943" xr:uid="{00000000-0005-0000-0000-0000A2C40000}"/>
    <cellStyle name="Normal 4 7 5 2 3 4 3" xfId="33509" xr:uid="{00000000-0005-0000-0000-0000A3C40000}"/>
    <cellStyle name="Normal 4 7 5 2 3 5" xfId="15552" xr:uid="{00000000-0005-0000-0000-0000A4C40000}"/>
    <cellStyle name="Normal 4 7 5 2 3 5 2" xfId="42464" xr:uid="{00000000-0005-0000-0000-0000A5C40000}"/>
    <cellStyle name="Normal 4 7 5 2 3 6" xfId="29030" xr:uid="{00000000-0005-0000-0000-0000A6C40000}"/>
    <cellStyle name="Normal 4 7 5 2 4" xfId="3237" xr:uid="{00000000-0005-0000-0000-0000A7C40000}"/>
    <cellStyle name="Normal 4 7 5 2 4 2" xfId="12194" xr:uid="{00000000-0005-0000-0000-0000A8C40000}"/>
    <cellStyle name="Normal 4 7 5 2 4 2 2" xfId="25628" xr:uid="{00000000-0005-0000-0000-0000A9C40000}"/>
    <cellStyle name="Normal 4 7 5 2 4 2 2 2" xfId="52540" xr:uid="{00000000-0005-0000-0000-0000AAC40000}"/>
    <cellStyle name="Normal 4 7 5 2 4 2 3" xfId="39106" xr:uid="{00000000-0005-0000-0000-0000ABC40000}"/>
    <cellStyle name="Normal 4 7 5 2 4 3" xfId="7716" xr:uid="{00000000-0005-0000-0000-0000ACC40000}"/>
    <cellStyle name="Normal 4 7 5 2 4 3 2" xfId="21150" xr:uid="{00000000-0005-0000-0000-0000ADC40000}"/>
    <cellStyle name="Normal 4 7 5 2 4 3 2 2" xfId="48062" xr:uid="{00000000-0005-0000-0000-0000AEC40000}"/>
    <cellStyle name="Normal 4 7 5 2 4 3 3" xfId="34628" xr:uid="{00000000-0005-0000-0000-0000AFC40000}"/>
    <cellStyle name="Normal 4 7 5 2 4 4" xfId="16671" xr:uid="{00000000-0005-0000-0000-0000B0C40000}"/>
    <cellStyle name="Normal 4 7 5 2 4 4 2" xfId="43583" xr:uid="{00000000-0005-0000-0000-0000B1C40000}"/>
    <cellStyle name="Normal 4 7 5 2 4 5" xfId="30149" xr:uid="{00000000-0005-0000-0000-0000B2C40000}"/>
    <cellStyle name="Normal 4 7 5 2 5" xfId="9957" xr:uid="{00000000-0005-0000-0000-0000B3C40000}"/>
    <cellStyle name="Normal 4 7 5 2 5 2" xfId="23391" xr:uid="{00000000-0005-0000-0000-0000B4C40000}"/>
    <cellStyle name="Normal 4 7 5 2 5 2 2" xfId="50303" xr:uid="{00000000-0005-0000-0000-0000B5C40000}"/>
    <cellStyle name="Normal 4 7 5 2 5 3" xfId="36869" xr:uid="{00000000-0005-0000-0000-0000B6C40000}"/>
    <cellStyle name="Normal 4 7 5 2 6" xfId="5479" xr:uid="{00000000-0005-0000-0000-0000B7C40000}"/>
    <cellStyle name="Normal 4 7 5 2 6 2" xfId="18913" xr:uid="{00000000-0005-0000-0000-0000B8C40000}"/>
    <cellStyle name="Normal 4 7 5 2 6 2 2" xfId="45825" xr:uid="{00000000-0005-0000-0000-0000B9C40000}"/>
    <cellStyle name="Normal 4 7 5 2 6 3" xfId="32391" xr:uid="{00000000-0005-0000-0000-0000BAC40000}"/>
    <cellStyle name="Normal 4 7 5 2 7" xfId="14434" xr:uid="{00000000-0005-0000-0000-0000BBC40000}"/>
    <cellStyle name="Normal 4 7 5 2 7 2" xfId="41346" xr:uid="{00000000-0005-0000-0000-0000BCC40000}"/>
    <cellStyle name="Normal 4 7 5 2 8" xfId="27912" xr:uid="{00000000-0005-0000-0000-0000BDC40000}"/>
    <cellStyle name="Normal 4 7 5 3" xfId="1224" xr:uid="{00000000-0005-0000-0000-0000BEC40000}"/>
    <cellStyle name="Normal 4 7 5 3 2" xfId="2342" xr:uid="{00000000-0005-0000-0000-0000BFC40000}"/>
    <cellStyle name="Normal 4 7 5 3 2 2" xfId="4579" xr:uid="{00000000-0005-0000-0000-0000C0C40000}"/>
    <cellStyle name="Normal 4 7 5 3 2 2 2" xfId="13536" xr:uid="{00000000-0005-0000-0000-0000C1C40000}"/>
    <cellStyle name="Normal 4 7 5 3 2 2 2 2" xfId="26970" xr:uid="{00000000-0005-0000-0000-0000C2C40000}"/>
    <cellStyle name="Normal 4 7 5 3 2 2 2 2 2" xfId="53882" xr:uid="{00000000-0005-0000-0000-0000C3C40000}"/>
    <cellStyle name="Normal 4 7 5 3 2 2 2 3" xfId="40448" xr:uid="{00000000-0005-0000-0000-0000C4C40000}"/>
    <cellStyle name="Normal 4 7 5 3 2 2 3" xfId="9058" xr:uid="{00000000-0005-0000-0000-0000C5C40000}"/>
    <cellStyle name="Normal 4 7 5 3 2 2 3 2" xfId="22492" xr:uid="{00000000-0005-0000-0000-0000C6C40000}"/>
    <cellStyle name="Normal 4 7 5 3 2 2 3 2 2" xfId="49404" xr:uid="{00000000-0005-0000-0000-0000C7C40000}"/>
    <cellStyle name="Normal 4 7 5 3 2 2 3 3" xfId="35970" xr:uid="{00000000-0005-0000-0000-0000C8C40000}"/>
    <cellStyle name="Normal 4 7 5 3 2 2 4" xfId="18013" xr:uid="{00000000-0005-0000-0000-0000C9C40000}"/>
    <cellStyle name="Normal 4 7 5 3 2 2 4 2" xfId="44925" xr:uid="{00000000-0005-0000-0000-0000CAC40000}"/>
    <cellStyle name="Normal 4 7 5 3 2 2 5" xfId="31491" xr:uid="{00000000-0005-0000-0000-0000CBC40000}"/>
    <cellStyle name="Normal 4 7 5 3 2 3" xfId="11299" xr:uid="{00000000-0005-0000-0000-0000CCC40000}"/>
    <cellStyle name="Normal 4 7 5 3 2 3 2" xfId="24733" xr:uid="{00000000-0005-0000-0000-0000CDC40000}"/>
    <cellStyle name="Normal 4 7 5 3 2 3 2 2" xfId="51645" xr:uid="{00000000-0005-0000-0000-0000CEC40000}"/>
    <cellStyle name="Normal 4 7 5 3 2 3 3" xfId="38211" xr:uid="{00000000-0005-0000-0000-0000CFC40000}"/>
    <cellStyle name="Normal 4 7 5 3 2 4" xfId="6821" xr:uid="{00000000-0005-0000-0000-0000D0C40000}"/>
    <cellStyle name="Normal 4 7 5 3 2 4 2" xfId="20255" xr:uid="{00000000-0005-0000-0000-0000D1C40000}"/>
    <cellStyle name="Normal 4 7 5 3 2 4 2 2" xfId="47167" xr:uid="{00000000-0005-0000-0000-0000D2C40000}"/>
    <cellStyle name="Normal 4 7 5 3 2 4 3" xfId="33733" xr:uid="{00000000-0005-0000-0000-0000D3C40000}"/>
    <cellStyle name="Normal 4 7 5 3 2 5" xfId="15776" xr:uid="{00000000-0005-0000-0000-0000D4C40000}"/>
    <cellStyle name="Normal 4 7 5 3 2 5 2" xfId="42688" xr:uid="{00000000-0005-0000-0000-0000D5C40000}"/>
    <cellStyle name="Normal 4 7 5 3 2 6" xfId="29254" xr:uid="{00000000-0005-0000-0000-0000D6C40000}"/>
    <cellStyle name="Normal 4 7 5 3 3" xfId="3461" xr:uid="{00000000-0005-0000-0000-0000D7C40000}"/>
    <cellStyle name="Normal 4 7 5 3 3 2" xfId="12418" xr:uid="{00000000-0005-0000-0000-0000D8C40000}"/>
    <cellStyle name="Normal 4 7 5 3 3 2 2" xfId="25852" xr:uid="{00000000-0005-0000-0000-0000D9C40000}"/>
    <cellStyle name="Normal 4 7 5 3 3 2 2 2" xfId="52764" xr:uid="{00000000-0005-0000-0000-0000DAC40000}"/>
    <cellStyle name="Normal 4 7 5 3 3 2 3" xfId="39330" xr:uid="{00000000-0005-0000-0000-0000DBC40000}"/>
    <cellStyle name="Normal 4 7 5 3 3 3" xfId="7940" xr:uid="{00000000-0005-0000-0000-0000DCC40000}"/>
    <cellStyle name="Normal 4 7 5 3 3 3 2" xfId="21374" xr:uid="{00000000-0005-0000-0000-0000DDC40000}"/>
    <cellStyle name="Normal 4 7 5 3 3 3 2 2" xfId="48286" xr:uid="{00000000-0005-0000-0000-0000DEC40000}"/>
    <cellStyle name="Normal 4 7 5 3 3 3 3" xfId="34852" xr:uid="{00000000-0005-0000-0000-0000DFC40000}"/>
    <cellStyle name="Normal 4 7 5 3 3 4" xfId="16895" xr:uid="{00000000-0005-0000-0000-0000E0C40000}"/>
    <cellStyle name="Normal 4 7 5 3 3 4 2" xfId="43807" xr:uid="{00000000-0005-0000-0000-0000E1C40000}"/>
    <cellStyle name="Normal 4 7 5 3 3 5" xfId="30373" xr:uid="{00000000-0005-0000-0000-0000E2C40000}"/>
    <cellStyle name="Normal 4 7 5 3 4" xfId="10181" xr:uid="{00000000-0005-0000-0000-0000E3C40000}"/>
    <cellStyle name="Normal 4 7 5 3 4 2" xfId="23615" xr:uid="{00000000-0005-0000-0000-0000E4C40000}"/>
    <cellStyle name="Normal 4 7 5 3 4 2 2" xfId="50527" xr:uid="{00000000-0005-0000-0000-0000E5C40000}"/>
    <cellStyle name="Normal 4 7 5 3 4 3" xfId="37093" xr:uid="{00000000-0005-0000-0000-0000E6C40000}"/>
    <cellStyle name="Normal 4 7 5 3 5" xfId="5703" xr:uid="{00000000-0005-0000-0000-0000E7C40000}"/>
    <cellStyle name="Normal 4 7 5 3 5 2" xfId="19137" xr:uid="{00000000-0005-0000-0000-0000E8C40000}"/>
    <cellStyle name="Normal 4 7 5 3 5 2 2" xfId="46049" xr:uid="{00000000-0005-0000-0000-0000E9C40000}"/>
    <cellStyle name="Normal 4 7 5 3 5 3" xfId="32615" xr:uid="{00000000-0005-0000-0000-0000EAC40000}"/>
    <cellStyle name="Normal 4 7 5 3 6" xfId="14658" xr:uid="{00000000-0005-0000-0000-0000EBC40000}"/>
    <cellStyle name="Normal 4 7 5 3 6 2" xfId="41570" xr:uid="{00000000-0005-0000-0000-0000ECC40000}"/>
    <cellStyle name="Normal 4 7 5 3 7" xfId="28136" xr:uid="{00000000-0005-0000-0000-0000EDC40000}"/>
    <cellStyle name="Normal 4 7 5 4" xfId="1447" xr:uid="{00000000-0005-0000-0000-0000EEC40000}"/>
    <cellStyle name="Normal 4 7 5 4 2" xfId="2565" xr:uid="{00000000-0005-0000-0000-0000EFC40000}"/>
    <cellStyle name="Normal 4 7 5 4 2 2" xfId="4802" xr:uid="{00000000-0005-0000-0000-0000F0C40000}"/>
    <cellStyle name="Normal 4 7 5 4 2 2 2" xfId="13759" xr:uid="{00000000-0005-0000-0000-0000F1C40000}"/>
    <cellStyle name="Normal 4 7 5 4 2 2 2 2" xfId="27193" xr:uid="{00000000-0005-0000-0000-0000F2C40000}"/>
    <cellStyle name="Normal 4 7 5 4 2 2 2 2 2" xfId="54105" xr:uid="{00000000-0005-0000-0000-0000F3C40000}"/>
    <cellStyle name="Normal 4 7 5 4 2 2 2 3" xfId="40671" xr:uid="{00000000-0005-0000-0000-0000F4C40000}"/>
    <cellStyle name="Normal 4 7 5 4 2 2 3" xfId="9281" xr:uid="{00000000-0005-0000-0000-0000F5C40000}"/>
    <cellStyle name="Normal 4 7 5 4 2 2 3 2" xfId="22715" xr:uid="{00000000-0005-0000-0000-0000F6C40000}"/>
    <cellStyle name="Normal 4 7 5 4 2 2 3 2 2" xfId="49627" xr:uid="{00000000-0005-0000-0000-0000F7C40000}"/>
    <cellStyle name="Normal 4 7 5 4 2 2 3 3" xfId="36193" xr:uid="{00000000-0005-0000-0000-0000F8C40000}"/>
    <cellStyle name="Normal 4 7 5 4 2 2 4" xfId="18236" xr:uid="{00000000-0005-0000-0000-0000F9C40000}"/>
    <cellStyle name="Normal 4 7 5 4 2 2 4 2" xfId="45148" xr:uid="{00000000-0005-0000-0000-0000FAC40000}"/>
    <cellStyle name="Normal 4 7 5 4 2 2 5" xfId="31714" xr:uid="{00000000-0005-0000-0000-0000FBC40000}"/>
    <cellStyle name="Normal 4 7 5 4 2 3" xfId="11522" xr:uid="{00000000-0005-0000-0000-0000FCC40000}"/>
    <cellStyle name="Normal 4 7 5 4 2 3 2" xfId="24956" xr:uid="{00000000-0005-0000-0000-0000FDC40000}"/>
    <cellStyle name="Normal 4 7 5 4 2 3 2 2" xfId="51868" xr:uid="{00000000-0005-0000-0000-0000FEC40000}"/>
    <cellStyle name="Normal 4 7 5 4 2 3 3" xfId="38434" xr:uid="{00000000-0005-0000-0000-0000FFC40000}"/>
    <cellStyle name="Normal 4 7 5 4 2 4" xfId="7044" xr:uid="{00000000-0005-0000-0000-000000C50000}"/>
    <cellStyle name="Normal 4 7 5 4 2 4 2" xfId="20478" xr:uid="{00000000-0005-0000-0000-000001C50000}"/>
    <cellStyle name="Normal 4 7 5 4 2 4 2 2" xfId="47390" xr:uid="{00000000-0005-0000-0000-000002C50000}"/>
    <cellStyle name="Normal 4 7 5 4 2 4 3" xfId="33956" xr:uid="{00000000-0005-0000-0000-000003C50000}"/>
    <cellStyle name="Normal 4 7 5 4 2 5" xfId="15999" xr:uid="{00000000-0005-0000-0000-000004C50000}"/>
    <cellStyle name="Normal 4 7 5 4 2 5 2" xfId="42911" xr:uid="{00000000-0005-0000-0000-000005C50000}"/>
    <cellStyle name="Normal 4 7 5 4 2 6" xfId="29477" xr:uid="{00000000-0005-0000-0000-000006C50000}"/>
    <cellStyle name="Normal 4 7 5 4 3" xfId="3684" xr:uid="{00000000-0005-0000-0000-000007C50000}"/>
    <cellStyle name="Normal 4 7 5 4 3 2" xfId="12641" xr:uid="{00000000-0005-0000-0000-000008C50000}"/>
    <cellStyle name="Normal 4 7 5 4 3 2 2" xfId="26075" xr:uid="{00000000-0005-0000-0000-000009C50000}"/>
    <cellStyle name="Normal 4 7 5 4 3 2 2 2" xfId="52987" xr:uid="{00000000-0005-0000-0000-00000AC50000}"/>
    <cellStyle name="Normal 4 7 5 4 3 2 3" xfId="39553" xr:uid="{00000000-0005-0000-0000-00000BC50000}"/>
    <cellStyle name="Normal 4 7 5 4 3 3" xfId="8163" xr:uid="{00000000-0005-0000-0000-00000CC50000}"/>
    <cellStyle name="Normal 4 7 5 4 3 3 2" xfId="21597" xr:uid="{00000000-0005-0000-0000-00000DC50000}"/>
    <cellStyle name="Normal 4 7 5 4 3 3 2 2" xfId="48509" xr:uid="{00000000-0005-0000-0000-00000EC50000}"/>
    <cellStyle name="Normal 4 7 5 4 3 3 3" xfId="35075" xr:uid="{00000000-0005-0000-0000-00000FC50000}"/>
    <cellStyle name="Normal 4 7 5 4 3 4" xfId="17118" xr:uid="{00000000-0005-0000-0000-000010C50000}"/>
    <cellStyle name="Normal 4 7 5 4 3 4 2" xfId="44030" xr:uid="{00000000-0005-0000-0000-000011C50000}"/>
    <cellStyle name="Normal 4 7 5 4 3 5" xfId="30596" xr:uid="{00000000-0005-0000-0000-000012C50000}"/>
    <cellStyle name="Normal 4 7 5 4 4" xfId="10404" xr:uid="{00000000-0005-0000-0000-000013C50000}"/>
    <cellStyle name="Normal 4 7 5 4 4 2" xfId="23838" xr:uid="{00000000-0005-0000-0000-000014C50000}"/>
    <cellStyle name="Normal 4 7 5 4 4 2 2" xfId="50750" xr:uid="{00000000-0005-0000-0000-000015C50000}"/>
    <cellStyle name="Normal 4 7 5 4 4 3" xfId="37316" xr:uid="{00000000-0005-0000-0000-000016C50000}"/>
    <cellStyle name="Normal 4 7 5 4 5" xfId="5926" xr:uid="{00000000-0005-0000-0000-000017C50000}"/>
    <cellStyle name="Normal 4 7 5 4 5 2" xfId="19360" xr:uid="{00000000-0005-0000-0000-000018C50000}"/>
    <cellStyle name="Normal 4 7 5 4 5 2 2" xfId="46272" xr:uid="{00000000-0005-0000-0000-000019C50000}"/>
    <cellStyle name="Normal 4 7 5 4 5 3" xfId="32838" xr:uid="{00000000-0005-0000-0000-00001AC50000}"/>
    <cellStyle name="Normal 4 7 5 4 6" xfId="14881" xr:uid="{00000000-0005-0000-0000-00001BC50000}"/>
    <cellStyle name="Normal 4 7 5 4 6 2" xfId="41793" xr:uid="{00000000-0005-0000-0000-00001CC50000}"/>
    <cellStyle name="Normal 4 7 5 4 7" xfId="28359" xr:uid="{00000000-0005-0000-0000-00001DC50000}"/>
    <cellStyle name="Normal 4 7 5 5" xfId="1895" xr:uid="{00000000-0005-0000-0000-00001EC50000}"/>
    <cellStyle name="Normal 4 7 5 5 2" xfId="4132" xr:uid="{00000000-0005-0000-0000-00001FC50000}"/>
    <cellStyle name="Normal 4 7 5 5 2 2" xfId="13089" xr:uid="{00000000-0005-0000-0000-000020C50000}"/>
    <cellStyle name="Normal 4 7 5 5 2 2 2" xfId="26523" xr:uid="{00000000-0005-0000-0000-000021C50000}"/>
    <cellStyle name="Normal 4 7 5 5 2 2 2 2" xfId="53435" xr:uid="{00000000-0005-0000-0000-000022C50000}"/>
    <cellStyle name="Normal 4 7 5 5 2 2 3" xfId="40001" xr:uid="{00000000-0005-0000-0000-000023C50000}"/>
    <cellStyle name="Normal 4 7 5 5 2 3" xfId="8611" xr:uid="{00000000-0005-0000-0000-000024C50000}"/>
    <cellStyle name="Normal 4 7 5 5 2 3 2" xfId="22045" xr:uid="{00000000-0005-0000-0000-000025C50000}"/>
    <cellStyle name="Normal 4 7 5 5 2 3 2 2" xfId="48957" xr:uid="{00000000-0005-0000-0000-000026C50000}"/>
    <cellStyle name="Normal 4 7 5 5 2 3 3" xfId="35523" xr:uid="{00000000-0005-0000-0000-000027C50000}"/>
    <cellStyle name="Normal 4 7 5 5 2 4" xfId="17566" xr:uid="{00000000-0005-0000-0000-000028C50000}"/>
    <cellStyle name="Normal 4 7 5 5 2 4 2" xfId="44478" xr:uid="{00000000-0005-0000-0000-000029C50000}"/>
    <cellStyle name="Normal 4 7 5 5 2 5" xfId="31044" xr:uid="{00000000-0005-0000-0000-00002AC50000}"/>
    <cellStyle name="Normal 4 7 5 5 3" xfId="10852" xr:uid="{00000000-0005-0000-0000-00002BC50000}"/>
    <cellStyle name="Normal 4 7 5 5 3 2" xfId="24286" xr:uid="{00000000-0005-0000-0000-00002CC50000}"/>
    <cellStyle name="Normal 4 7 5 5 3 2 2" xfId="51198" xr:uid="{00000000-0005-0000-0000-00002DC50000}"/>
    <cellStyle name="Normal 4 7 5 5 3 3" xfId="37764" xr:uid="{00000000-0005-0000-0000-00002EC50000}"/>
    <cellStyle name="Normal 4 7 5 5 4" xfId="6374" xr:uid="{00000000-0005-0000-0000-00002FC50000}"/>
    <cellStyle name="Normal 4 7 5 5 4 2" xfId="19808" xr:uid="{00000000-0005-0000-0000-000030C50000}"/>
    <cellStyle name="Normal 4 7 5 5 4 2 2" xfId="46720" xr:uid="{00000000-0005-0000-0000-000031C50000}"/>
    <cellStyle name="Normal 4 7 5 5 4 3" xfId="33286" xr:uid="{00000000-0005-0000-0000-000032C50000}"/>
    <cellStyle name="Normal 4 7 5 5 5" xfId="15329" xr:uid="{00000000-0005-0000-0000-000033C50000}"/>
    <cellStyle name="Normal 4 7 5 5 5 2" xfId="42241" xr:uid="{00000000-0005-0000-0000-000034C50000}"/>
    <cellStyle name="Normal 4 7 5 5 6" xfId="28807" xr:uid="{00000000-0005-0000-0000-000035C50000}"/>
    <cellStyle name="Normal 4 7 5 6" xfId="3014" xr:uid="{00000000-0005-0000-0000-000036C50000}"/>
    <cellStyle name="Normal 4 7 5 6 2" xfId="11971" xr:uid="{00000000-0005-0000-0000-000037C50000}"/>
    <cellStyle name="Normal 4 7 5 6 2 2" xfId="25405" xr:uid="{00000000-0005-0000-0000-000038C50000}"/>
    <cellStyle name="Normal 4 7 5 6 2 2 2" xfId="52317" xr:uid="{00000000-0005-0000-0000-000039C50000}"/>
    <cellStyle name="Normal 4 7 5 6 2 3" xfId="38883" xr:uid="{00000000-0005-0000-0000-00003AC50000}"/>
    <cellStyle name="Normal 4 7 5 6 3" xfId="7493" xr:uid="{00000000-0005-0000-0000-00003BC50000}"/>
    <cellStyle name="Normal 4 7 5 6 3 2" xfId="20927" xr:uid="{00000000-0005-0000-0000-00003CC50000}"/>
    <cellStyle name="Normal 4 7 5 6 3 2 2" xfId="47839" xr:uid="{00000000-0005-0000-0000-00003DC50000}"/>
    <cellStyle name="Normal 4 7 5 6 3 3" xfId="34405" xr:uid="{00000000-0005-0000-0000-00003EC50000}"/>
    <cellStyle name="Normal 4 7 5 6 4" xfId="16448" xr:uid="{00000000-0005-0000-0000-00003FC50000}"/>
    <cellStyle name="Normal 4 7 5 6 4 2" xfId="43360" xr:uid="{00000000-0005-0000-0000-000040C50000}"/>
    <cellStyle name="Normal 4 7 5 6 5" xfId="29926" xr:uid="{00000000-0005-0000-0000-000041C50000}"/>
    <cellStyle name="Normal 4 7 5 7" xfId="9734" xr:uid="{00000000-0005-0000-0000-000042C50000}"/>
    <cellStyle name="Normal 4 7 5 7 2" xfId="23168" xr:uid="{00000000-0005-0000-0000-000043C50000}"/>
    <cellStyle name="Normal 4 7 5 7 2 2" xfId="50080" xr:uid="{00000000-0005-0000-0000-000044C50000}"/>
    <cellStyle name="Normal 4 7 5 7 3" xfId="36646" xr:uid="{00000000-0005-0000-0000-000045C50000}"/>
    <cellStyle name="Normal 4 7 5 8" xfId="5256" xr:uid="{00000000-0005-0000-0000-000046C50000}"/>
    <cellStyle name="Normal 4 7 5 8 2" xfId="18690" xr:uid="{00000000-0005-0000-0000-000047C50000}"/>
    <cellStyle name="Normal 4 7 5 8 2 2" xfId="45602" xr:uid="{00000000-0005-0000-0000-000048C50000}"/>
    <cellStyle name="Normal 4 7 5 8 3" xfId="32168" xr:uid="{00000000-0005-0000-0000-000049C50000}"/>
    <cellStyle name="Normal 4 7 5 9" xfId="14211" xr:uid="{00000000-0005-0000-0000-00004AC50000}"/>
    <cellStyle name="Normal 4 7 5 9 2" xfId="41123" xr:uid="{00000000-0005-0000-0000-00004BC50000}"/>
    <cellStyle name="Normal 4 7 6" xfId="927" xr:uid="{00000000-0005-0000-0000-00004CC50000}"/>
    <cellStyle name="Normal 4 7 6 2" xfId="1598" xr:uid="{00000000-0005-0000-0000-00004DC50000}"/>
    <cellStyle name="Normal 4 7 6 2 2" xfId="2716" xr:uid="{00000000-0005-0000-0000-00004EC50000}"/>
    <cellStyle name="Normal 4 7 6 2 2 2" xfId="4953" xr:uid="{00000000-0005-0000-0000-00004FC50000}"/>
    <cellStyle name="Normal 4 7 6 2 2 2 2" xfId="13910" xr:uid="{00000000-0005-0000-0000-000050C50000}"/>
    <cellStyle name="Normal 4 7 6 2 2 2 2 2" xfId="27344" xr:uid="{00000000-0005-0000-0000-000051C50000}"/>
    <cellStyle name="Normal 4 7 6 2 2 2 2 2 2" xfId="54256" xr:uid="{00000000-0005-0000-0000-000052C50000}"/>
    <cellStyle name="Normal 4 7 6 2 2 2 2 3" xfId="40822" xr:uid="{00000000-0005-0000-0000-000053C50000}"/>
    <cellStyle name="Normal 4 7 6 2 2 2 3" xfId="9432" xr:uid="{00000000-0005-0000-0000-000054C50000}"/>
    <cellStyle name="Normal 4 7 6 2 2 2 3 2" xfId="22866" xr:uid="{00000000-0005-0000-0000-000055C50000}"/>
    <cellStyle name="Normal 4 7 6 2 2 2 3 2 2" xfId="49778" xr:uid="{00000000-0005-0000-0000-000056C50000}"/>
    <cellStyle name="Normal 4 7 6 2 2 2 3 3" xfId="36344" xr:uid="{00000000-0005-0000-0000-000057C50000}"/>
    <cellStyle name="Normal 4 7 6 2 2 2 4" xfId="18387" xr:uid="{00000000-0005-0000-0000-000058C50000}"/>
    <cellStyle name="Normal 4 7 6 2 2 2 4 2" xfId="45299" xr:uid="{00000000-0005-0000-0000-000059C50000}"/>
    <cellStyle name="Normal 4 7 6 2 2 2 5" xfId="31865" xr:uid="{00000000-0005-0000-0000-00005AC50000}"/>
    <cellStyle name="Normal 4 7 6 2 2 3" xfId="11673" xr:uid="{00000000-0005-0000-0000-00005BC50000}"/>
    <cellStyle name="Normal 4 7 6 2 2 3 2" xfId="25107" xr:uid="{00000000-0005-0000-0000-00005CC50000}"/>
    <cellStyle name="Normal 4 7 6 2 2 3 2 2" xfId="52019" xr:uid="{00000000-0005-0000-0000-00005DC50000}"/>
    <cellStyle name="Normal 4 7 6 2 2 3 3" xfId="38585" xr:uid="{00000000-0005-0000-0000-00005EC50000}"/>
    <cellStyle name="Normal 4 7 6 2 2 4" xfId="7195" xr:uid="{00000000-0005-0000-0000-00005FC50000}"/>
    <cellStyle name="Normal 4 7 6 2 2 4 2" xfId="20629" xr:uid="{00000000-0005-0000-0000-000060C50000}"/>
    <cellStyle name="Normal 4 7 6 2 2 4 2 2" xfId="47541" xr:uid="{00000000-0005-0000-0000-000061C50000}"/>
    <cellStyle name="Normal 4 7 6 2 2 4 3" xfId="34107" xr:uid="{00000000-0005-0000-0000-000062C50000}"/>
    <cellStyle name="Normal 4 7 6 2 2 5" xfId="16150" xr:uid="{00000000-0005-0000-0000-000063C50000}"/>
    <cellStyle name="Normal 4 7 6 2 2 5 2" xfId="43062" xr:uid="{00000000-0005-0000-0000-000064C50000}"/>
    <cellStyle name="Normal 4 7 6 2 2 6" xfId="29628" xr:uid="{00000000-0005-0000-0000-000065C50000}"/>
    <cellStyle name="Normal 4 7 6 2 3" xfId="3835" xr:uid="{00000000-0005-0000-0000-000066C50000}"/>
    <cellStyle name="Normal 4 7 6 2 3 2" xfId="12792" xr:uid="{00000000-0005-0000-0000-000067C50000}"/>
    <cellStyle name="Normal 4 7 6 2 3 2 2" xfId="26226" xr:uid="{00000000-0005-0000-0000-000068C50000}"/>
    <cellStyle name="Normal 4 7 6 2 3 2 2 2" xfId="53138" xr:uid="{00000000-0005-0000-0000-000069C50000}"/>
    <cellStyle name="Normal 4 7 6 2 3 2 3" xfId="39704" xr:uid="{00000000-0005-0000-0000-00006AC50000}"/>
    <cellStyle name="Normal 4 7 6 2 3 3" xfId="8314" xr:uid="{00000000-0005-0000-0000-00006BC50000}"/>
    <cellStyle name="Normal 4 7 6 2 3 3 2" xfId="21748" xr:uid="{00000000-0005-0000-0000-00006CC50000}"/>
    <cellStyle name="Normal 4 7 6 2 3 3 2 2" xfId="48660" xr:uid="{00000000-0005-0000-0000-00006DC50000}"/>
    <cellStyle name="Normal 4 7 6 2 3 3 3" xfId="35226" xr:uid="{00000000-0005-0000-0000-00006EC50000}"/>
    <cellStyle name="Normal 4 7 6 2 3 4" xfId="17269" xr:uid="{00000000-0005-0000-0000-00006FC50000}"/>
    <cellStyle name="Normal 4 7 6 2 3 4 2" xfId="44181" xr:uid="{00000000-0005-0000-0000-000070C50000}"/>
    <cellStyle name="Normal 4 7 6 2 3 5" xfId="30747" xr:uid="{00000000-0005-0000-0000-000071C50000}"/>
    <cellStyle name="Normal 4 7 6 2 4" xfId="10555" xr:uid="{00000000-0005-0000-0000-000072C50000}"/>
    <cellStyle name="Normal 4 7 6 2 4 2" xfId="23989" xr:uid="{00000000-0005-0000-0000-000073C50000}"/>
    <cellStyle name="Normal 4 7 6 2 4 2 2" xfId="50901" xr:uid="{00000000-0005-0000-0000-000074C50000}"/>
    <cellStyle name="Normal 4 7 6 2 4 3" xfId="37467" xr:uid="{00000000-0005-0000-0000-000075C50000}"/>
    <cellStyle name="Normal 4 7 6 2 5" xfId="6077" xr:uid="{00000000-0005-0000-0000-000076C50000}"/>
    <cellStyle name="Normal 4 7 6 2 5 2" xfId="19511" xr:uid="{00000000-0005-0000-0000-000077C50000}"/>
    <cellStyle name="Normal 4 7 6 2 5 2 2" xfId="46423" xr:uid="{00000000-0005-0000-0000-000078C50000}"/>
    <cellStyle name="Normal 4 7 6 2 5 3" xfId="32989" xr:uid="{00000000-0005-0000-0000-000079C50000}"/>
    <cellStyle name="Normal 4 7 6 2 6" xfId="15032" xr:uid="{00000000-0005-0000-0000-00007AC50000}"/>
    <cellStyle name="Normal 4 7 6 2 6 2" xfId="41944" xr:uid="{00000000-0005-0000-0000-00007BC50000}"/>
    <cellStyle name="Normal 4 7 6 2 7" xfId="28510" xr:uid="{00000000-0005-0000-0000-00007CC50000}"/>
    <cellStyle name="Normal 4 7 6 3" xfId="2046" xr:uid="{00000000-0005-0000-0000-00007DC50000}"/>
    <cellStyle name="Normal 4 7 6 3 2" xfId="4283" xr:uid="{00000000-0005-0000-0000-00007EC50000}"/>
    <cellStyle name="Normal 4 7 6 3 2 2" xfId="13240" xr:uid="{00000000-0005-0000-0000-00007FC50000}"/>
    <cellStyle name="Normal 4 7 6 3 2 2 2" xfId="26674" xr:uid="{00000000-0005-0000-0000-000080C50000}"/>
    <cellStyle name="Normal 4 7 6 3 2 2 2 2" xfId="53586" xr:uid="{00000000-0005-0000-0000-000081C50000}"/>
    <cellStyle name="Normal 4 7 6 3 2 2 3" xfId="40152" xr:uid="{00000000-0005-0000-0000-000082C50000}"/>
    <cellStyle name="Normal 4 7 6 3 2 3" xfId="8762" xr:uid="{00000000-0005-0000-0000-000083C50000}"/>
    <cellStyle name="Normal 4 7 6 3 2 3 2" xfId="22196" xr:uid="{00000000-0005-0000-0000-000084C50000}"/>
    <cellStyle name="Normal 4 7 6 3 2 3 2 2" xfId="49108" xr:uid="{00000000-0005-0000-0000-000085C50000}"/>
    <cellStyle name="Normal 4 7 6 3 2 3 3" xfId="35674" xr:uid="{00000000-0005-0000-0000-000086C50000}"/>
    <cellStyle name="Normal 4 7 6 3 2 4" xfId="17717" xr:uid="{00000000-0005-0000-0000-000087C50000}"/>
    <cellStyle name="Normal 4 7 6 3 2 4 2" xfId="44629" xr:uid="{00000000-0005-0000-0000-000088C50000}"/>
    <cellStyle name="Normal 4 7 6 3 2 5" xfId="31195" xr:uid="{00000000-0005-0000-0000-000089C50000}"/>
    <cellStyle name="Normal 4 7 6 3 3" xfId="11003" xr:uid="{00000000-0005-0000-0000-00008AC50000}"/>
    <cellStyle name="Normal 4 7 6 3 3 2" xfId="24437" xr:uid="{00000000-0005-0000-0000-00008BC50000}"/>
    <cellStyle name="Normal 4 7 6 3 3 2 2" xfId="51349" xr:uid="{00000000-0005-0000-0000-00008CC50000}"/>
    <cellStyle name="Normal 4 7 6 3 3 3" xfId="37915" xr:uid="{00000000-0005-0000-0000-00008DC50000}"/>
    <cellStyle name="Normal 4 7 6 3 4" xfId="6525" xr:uid="{00000000-0005-0000-0000-00008EC50000}"/>
    <cellStyle name="Normal 4 7 6 3 4 2" xfId="19959" xr:uid="{00000000-0005-0000-0000-00008FC50000}"/>
    <cellStyle name="Normal 4 7 6 3 4 2 2" xfId="46871" xr:uid="{00000000-0005-0000-0000-000090C50000}"/>
    <cellStyle name="Normal 4 7 6 3 4 3" xfId="33437" xr:uid="{00000000-0005-0000-0000-000091C50000}"/>
    <cellStyle name="Normal 4 7 6 3 5" xfId="15480" xr:uid="{00000000-0005-0000-0000-000092C50000}"/>
    <cellStyle name="Normal 4 7 6 3 5 2" xfId="42392" xr:uid="{00000000-0005-0000-0000-000093C50000}"/>
    <cellStyle name="Normal 4 7 6 3 6" xfId="28958" xr:uid="{00000000-0005-0000-0000-000094C50000}"/>
    <cellStyle name="Normal 4 7 6 4" xfId="3165" xr:uid="{00000000-0005-0000-0000-000095C50000}"/>
    <cellStyle name="Normal 4 7 6 4 2" xfId="12122" xr:uid="{00000000-0005-0000-0000-000096C50000}"/>
    <cellStyle name="Normal 4 7 6 4 2 2" xfId="25556" xr:uid="{00000000-0005-0000-0000-000097C50000}"/>
    <cellStyle name="Normal 4 7 6 4 2 2 2" xfId="52468" xr:uid="{00000000-0005-0000-0000-000098C50000}"/>
    <cellStyle name="Normal 4 7 6 4 2 3" xfId="39034" xr:uid="{00000000-0005-0000-0000-000099C50000}"/>
    <cellStyle name="Normal 4 7 6 4 3" xfId="7644" xr:uid="{00000000-0005-0000-0000-00009AC50000}"/>
    <cellStyle name="Normal 4 7 6 4 3 2" xfId="21078" xr:uid="{00000000-0005-0000-0000-00009BC50000}"/>
    <cellStyle name="Normal 4 7 6 4 3 2 2" xfId="47990" xr:uid="{00000000-0005-0000-0000-00009CC50000}"/>
    <cellStyle name="Normal 4 7 6 4 3 3" xfId="34556" xr:uid="{00000000-0005-0000-0000-00009DC50000}"/>
    <cellStyle name="Normal 4 7 6 4 4" xfId="16599" xr:uid="{00000000-0005-0000-0000-00009EC50000}"/>
    <cellStyle name="Normal 4 7 6 4 4 2" xfId="43511" xr:uid="{00000000-0005-0000-0000-00009FC50000}"/>
    <cellStyle name="Normal 4 7 6 4 5" xfId="30077" xr:uid="{00000000-0005-0000-0000-0000A0C50000}"/>
    <cellStyle name="Normal 4 7 6 5" xfId="9885" xr:uid="{00000000-0005-0000-0000-0000A1C50000}"/>
    <cellStyle name="Normal 4 7 6 5 2" xfId="23319" xr:uid="{00000000-0005-0000-0000-0000A2C50000}"/>
    <cellStyle name="Normal 4 7 6 5 2 2" xfId="50231" xr:uid="{00000000-0005-0000-0000-0000A3C50000}"/>
    <cellStyle name="Normal 4 7 6 5 3" xfId="36797" xr:uid="{00000000-0005-0000-0000-0000A4C50000}"/>
    <cellStyle name="Normal 4 7 6 6" xfId="5407" xr:uid="{00000000-0005-0000-0000-0000A5C50000}"/>
    <cellStyle name="Normal 4 7 6 6 2" xfId="18841" xr:uid="{00000000-0005-0000-0000-0000A6C50000}"/>
    <cellStyle name="Normal 4 7 6 6 2 2" xfId="45753" xr:uid="{00000000-0005-0000-0000-0000A7C50000}"/>
    <cellStyle name="Normal 4 7 6 6 3" xfId="32319" xr:uid="{00000000-0005-0000-0000-0000A8C50000}"/>
    <cellStyle name="Normal 4 7 6 7" xfId="14362" xr:uid="{00000000-0005-0000-0000-0000A9C50000}"/>
    <cellStyle name="Normal 4 7 6 7 2" xfId="41274" xr:uid="{00000000-0005-0000-0000-0000AAC50000}"/>
    <cellStyle name="Normal 4 7 6 8" xfId="27840" xr:uid="{00000000-0005-0000-0000-0000ABC50000}"/>
    <cellStyle name="Normal 4 7 7" xfId="1152" xr:uid="{00000000-0005-0000-0000-0000ACC50000}"/>
    <cellStyle name="Normal 4 7 7 2" xfId="2270" xr:uid="{00000000-0005-0000-0000-0000ADC50000}"/>
    <cellStyle name="Normal 4 7 7 2 2" xfId="4507" xr:uid="{00000000-0005-0000-0000-0000AEC50000}"/>
    <cellStyle name="Normal 4 7 7 2 2 2" xfId="13464" xr:uid="{00000000-0005-0000-0000-0000AFC50000}"/>
    <cellStyle name="Normal 4 7 7 2 2 2 2" xfId="26898" xr:uid="{00000000-0005-0000-0000-0000B0C50000}"/>
    <cellStyle name="Normal 4 7 7 2 2 2 2 2" xfId="53810" xr:uid="{00000000-0005-0000-0000-0000B1C50000}"/>
    <cellStyle name="Normal 4 7 7 2 2 2 3" xfId="40376" xr:uid="{00000000-0005-0000-0000-0000B2C50000}"/>
    <cellStyle name="Normal 4 7 7 2 2 3" xfId="8986" xr:uid="{00000000-0005-0000-0000-0000B3C50000}"/>
    <cellStyle name="Normal 4 7 7 2 2 3 2" xfId="22420" xr:uid="{00000000-0005-0000-0000-0000B4C50000}"/>
    <cellStyle name="Normal 4 7 7 2 2 3 2 2" xfId="49332" xr:uid="{00000000-0005-0000-0000-0000B5C50000}"/>
    <cellStyle name="Normal 4 7 7 2 2 3 3" xfId="35898" xr:uid="{00000000-0005-0000-0000-0000B6C50000}"/>
    <cellStyle name="Normal 4 7 7 2 2 4" xfId="17941" xr:uid="{00000000-0005-0000-0000-0000B7C50000}"/>
    <cellStyle name="Normal 4 7 7 2 2 4 2" xfId="44853" xr:uid="{00000000-0005-0000-0000-0000B8C50000}"/>
    <cellStyle name="Normal 4 7 7 2 2 5" xfId="31419" xr:uid="{00000000-0005-0000-0000-0000B9C50000}"/>
    <cellStyle name="Normal 4 7 7 2 3" xfId="11227" xr:uid="{00000000-0005-0000-0000-0000BAC50000}"/>
    <cellStyle name="Normal 4 7 7 2 3 2" xfId="24661" xr:uid="{00000000-0005-0000-0000-0000BBC50000}"/>
    <cellStyle name="Normal 4 7 7 2 3 2 2" xfId="51573" xr:uid="{00000000-0005-0000-0000-0000BCC50000}"/>
    <cellStyle name="Normal 4 7 7 2 3 3" xfId="38139" xr:uid="{00000000-0005-0000-0000-0000BDC50000}"/>
    <cellStyle name="Normal 4 7 7 2 4" xfId="6749" xr:uid="{00000000-0005-0000-0000-0000BEC50000}"/>
    <cellStyle name="Normal 4 7 7 2 4 2" xfId="20183" xr:uid="{00000000-0005-0000-0000-0000BFC50000}"/>
    <cellStyle name="Normal 4 7 7 2 4 2 2" xfId="47095" xr:uid="{00000000-0005-0000-0000-0000C0C50000}"/>
    <cellStyle name="Normal 4 7 7 2 4 3" xfId="33661" xr:uid="{00000000-0005-0000-0000-0000C1C50000}"/>
    <cellStyle name="Normal 4 7 7 2 5" xfId="15704" xr:uid="{00000000-0005-0000-0000-0000C2C50000}"/>
    <cellStyle name="Normal 4 7 7 2 5 2" xfId="42616" xr:uid="{00000000-0005-0000-0000-0000C3C50000}"/>
    <cellStyle name="Normal 4 7 7 2 6" xfId="29182" xr:uid="{00000000-0005-0000-0000-0000C4C50000}"/>
    <cellStyle name="Normal 4 7 7 3" xfId="3389" xr:uid="{00000000-0005-0000-0000-0000C5C50000}"/>
    <cellStyle name="Normal 4 7 7 3 2" xfId="12346" xr:uid="{00000000-0005-0000-0000-0000C6C50000}"/>
    <cellStyle name="Normal 4 7 7 3 2 2" xfId="25780" xr:uid="{00000000-0005-0000-0000-0000C7C50000}"/>
    <cellStyle name="Normal 4 7 7 3 2 2 2" xfId="52692" xr:uid="{00000000-0005-0000-0000-0000C8C50000}"/>
    <cellStyle name="Normal 4 7 7 3 2 3" xfId="39258" xr:uid="{00000000-0005-0000-0000-0000C9C50000}"/>
    <cellStyle name="Normal 4 7 7 3 3" xfId="7868" xr:uid="{00000000-0005-0000-0000-0000CAC50000}"/>
    <cellStyle name="Normal 4 7 7 3 3 2" xfId="21302" xr:uid="{00000000-0005-0000-0000-0000CBC50000}"/>
    <cellStyle name="Normal 4 7 7 3 3 2 2" xfId="48214" xr:uid="{00000000-0005-0000-0000-0000CCC50000}"/>
    <cellStyle name="Normal 4 7 7 3 3 3" xfId="34780" xr:uid="{00000000-0005-0000-0000-0000CDC50000}"/>
    <cellStyle name="Normal 4 7 7 3 4" xfId="16823" xr:uid="{00000000-0005-0000-0000-0000CEC50000}"/>
    <cellStyle name="Normal 4 7 7 3 4 2" xfId="43735" xr:uid="{00000000-0005-0000-0000-0000CFC50000}"/>
    <cellStyle name="Normal 4 7 7 3 5" xfId="30301" xr:uid="{00000000-0005-0000-0000-0000D0C50000}"/>
    <cellStyle name="Normal 4 7 7 4" xfId="10109" xr:uid="{00000000-0005-0000-0000-0000D1C50000}"/>
    <cellStyle name="Normal 4 7 7 4 2" xfId="23543" xr:uid="{00000000-0005-0000-0000-0000D2C50000}"/>
    <cellStyle name="Normal 4 7 7 4 2 2" xfId="50455" xr:uid="{00000000-0005-0000-0000-0000D3C50000}"/>
    <cellStyle name="Normal 4 7 7 4 3" xfId="37021" xr:uid="{00000000-0005-0000-0000-0000D4C50000}"/>
    <cellStyle name="Normal 4 7 7 5" xfId="5631" xr:uid="{00000000-0005-0000-0000-0000D5C50000}"/>
    <cellStyle name="Normal 4 7 7 5 2" xfId="19065" xr:uid="{00000000-0005-0000-0000-0000D6C50000}"/>
    <cellStyle name="Normal 4 7 7 5 2 2" xfId="45977" xr:uid="{00000000-0005-0000-0000-0000D7C50000}"/>
    <cellStyle name="Normal 4 7 7 5 3" xfId="32543" xr:uid="{00000000-0005-0000-0000-0000D8C50000}"/>
    <cellStyle name="Normal 4 7 7 6" xfId="14586" xr:uid="{00000000-0005-0000-0000-0000D9C50000}"/>
    <cellStyle name="Normal 4 7 7 6 2" xfId="41498" xr:uid="{00000000-0005-0000-0000-0000DAC50000}"/>
    <cellStyle name="Normal 4 7 7 7" xfId="28064" xr:uid="{00000000-0005-0000-0000-0000DBC50000}"/>
    <cellStyle name="Normal 4 7 8" xfId="1375" xr:uid="{00000000-0005-0000-0000-0000DCC50000}"/>
    <cellStyle name="Normal 4 7 8 2" xfId="2493" xr:uid="{00000000-0005-0000-0000-0000DDC50000}"/>
    <cellStyle name="Normal 4 7 8 2 2" xfId="4730" xr:uid="{00000000-0005-0000-0000-0000DEC50000}"/>
    <cellStyle name="Normal 4 7 8 2 2 2" xfId="13687" xr:uid="{00000000-0005-0000-0000-0000DFC50000}"/>
    <cellStyle name="Normal 4 7 8 2 2 2 2" xfId="27121" xr:uid="{00000000-0005-0000-0000-0000E0C50000}"/>
    <cellStyle name="Normal 4 7 8 2 2 2 2 2" xfId="54033" xr:uid="{00000000-0005-0000-0000-0000E1C50000}"/>
    <cellStyle name="Normal 4 7 8 2 2 2 3" xfId="40599" xr:uid="{00000000-0005-0000-0000-0000E2C50000}"/>
    <cellStyle name="Normal 4 7 8 2 2 3" xfId="9209" xr:uid="{00000000-0005-0000-0000-0000E3C50000}"/>
    <cellStyle name="Normal 4 7 8 2 2 3 2" xfId="22643" xr:uid="{00000000-0005-0000-0000-0000E4C50000}"/>
    <cellStyle name="Normal 4 7 8 2 2 3 2 2" xfId="49555" xr:uid="{00000000-0005-0000-0000-0000E5C50000}"/>
    <cellStyle name="Normal 4 7 8 2 2 3 3" xfId="36121" xr:uid="{00000000-0005-0000-0000-0000E6C50000}"/>
    <cellStyle name="Normal 4 7 8 2 2 4" xfId="18164" xr:uid="{00000000-0005-0000-0000-0000E7C50000}"/>
    <cellStyle name="Normal 4 7 8 2 2 4 2" xfId="45076" xr:uid="{00000000-0005-0000-0000-0000E8C50000}"/>
    <cellStyle name="Normal 4 7 8 2 2 5" xfId="31642" xr:uid="{00000000-0005-0000-0000-0000E9C50000}"/>
    <cellStyle name="Normal 4 7 8 2 3" xfId="11450" xr:uid="{00000000-0005-0000-0000-0000EAC50000}"/>
    <cellStyle name="Normal 4 7 8 2 3 2" xfId="24884" xr:uid="{00000000-0005-0000-0000-0000EBC50000}"/>
    <cellStyle name="Normal 4 7 8 2 3 2 2" xfId="51796" xr:uid="{00000000-0005-0000-0000-0000ECC50000}"/>
    <cellStyle name="Normal 4 7 8 2 3 3" xfId="38362" xr:uid="{00000000-0005-0000-0000-0000EDC50000}"/>
    <cellStyle name="Normal 4 7 8 2 4" xfId="6972" xr:uid="{00000000-0005-0000-0000-0000EEC50000}"/>
    <cellStyle name="Normal 4 7 8 2 4 2" xfId="20406" xr:uid="{00000000-0005-0000-0000-0000EFC50000}"/>
    <cellStyle name="Normal 4 7 8 2 4 2 2" xfId="47318" xr:uid="{00000000-0005-0000-0000-0000F0C50000}"/>
    <cellStyle name="Normal 4 7 8 2 4 3" xfId="33884" xr:uid="{00000000-0005-0000-0000-0000F1C50000}"/>
    <cellStyle name="Normal 4 7 8 2 5" xfId="15927" xr:uid="{00000000-0005-0000-0000-0000F2C50000}"/>
    <cellStyle name="Normal 4 7 8 2 5 2" xfId="42839" xr:uid="{00000000-0005-0000-0000-0000F3C50000}"/>
    <cellStyle name="Normal 4 7 8 2 6" xfId="29405" xr:uid="{00000000-0005-0000-0000-0000F4C50000}"/>
    <cellStyle name="Normal 4 7 8 3" xfId="3612" xr:uid="{00000000-0005-0000-0000-0000F5C50000}"/>
    <cellStyle name="Normal 4 7 8 3 2" xfId="12569" xr:uid="{00000000-0005-0000-0000-0000F6C50000}"/>
    <cellStyle name="Normal 4 7 8 3 2 2" xfId="26003" xr:uid="{00000000-0005-0000-0000-0000F7C50000}"/>
    <cellStyle name="Normal 4 7 8 3 2 2 2" xfId="52915" xr:uid="{00000000-0005-0000-0000-0000F8C50000}"/>
    <cellStyle name="Normal 4 7 8 3 2 3" xfId="39481" xr:uid="{00000000-0005-0000-0000-0000F9C50000}"/>
    <cellStyle name="Normal 4 7 8 3 3" xfId="8091" xr:uid="{00000000-0005-0000-0000-0000FAC50000}"/>
    <cellStyle name="Normal 4 7 8 3 3 2" xfId="21525" xr:uid="{00000000-0005-0000-0000-0000FBC50000}"/>
    <cellStyle name="Normal 4 7 8 3 3 2 2" xfId="48437" xr:uid="{00000000-0005-0000-0000-0000FCC50000}"/>
    <cellStyle name="Normal 4 7 8 3 3 3" xfId="35003" xr:uid="{00000000-0005-0000-0000-0000FDC50000}"/>
    <cellStyle name="Normal 4 7 8 3 4" xfId="17046" xr:uid="{00000000-0005-0000-0000-0000FEC50000}"/>
    <cellStyle name="Normal 4 7 8 3 4 2" xfId="43958" xr:uid="{00000000-0005-0000-0000-0000FFC50000}"/>
    <cellStyle name="Normal 4 7 8 3 5" xfId="30524" xr:uid="{00000000-0005-0000-0000-000000C60000}"/>
    <cellStyle name="Normal 4 7 8 4" xfId="10332" xr:uid="{00000000-0005-0000-0000-000001C60000}"/>
    <cellStyle name="Normal 4 7 8 4 2" xfId="23766" xr:uid="{00000000-0005-0000-0000-000002C60000}"/>
    <cellStyle name="Normal 4 7 8 4 2 2" xfId="50678" xr:uid="{00000000-0005-0000-0000-000003C60000}"/>
    <cellStyle name="Normal 4 7 8 4 3" xfId="37244" xr:uid="{00000000-0005-0000-0000-000004C60000}"/>
    <cellStyle name="Normal 4 7 8 5" xfId="5854" xr:uid="{00000000-0005-0000-0000-000005C60000}"/>
    <cellStyle name="Normal 4 7 8 5 2" xfId="19288" xr:uid="{00000000-0005-0000-0000-000006C60000}"/>
    <cellStyle name="Normal 4 7 8 5 2 2" xfId="46200" xr:uid="{00000000-0005-0000-0000-000007C60000}"/>
    <cellStyle name="Normal 4 7 8 5 3" xfId="32766" xr:uid="{00000000-0005-0000-0000-000008C60000}"/>
    <cellStyle name="Normal 4 7 8 6" xfId="14809" xr:uid="{00000000-0005-0000-0000-000009C60000}"/>
    <cellStyle name="Normal 4 7 8 6 2" xfId="41721" xr:uid="{00000000-0005-0000-0000-00000AC60000}"/>
    <cellStyle name="Normal 4 7 8 7" xfId="28287" xr:uid="{00000000-0005-0000-0000-00000BC60000}"/>
    <cellStyle name="Normal 4 7 9" xfId="1823" xr:uid="{00000000-0005-0000-0000-00000CC60000}"/>
    <cellStyle name="Normal 4 7 9 2" xfId="4060" xr:uid="{00000000-0005-0000-0000-00000DC60000}"/>
    <cellStyle name="Normal 4 7 9 2 2" xfId="13017" xr:uid="{00000000-0005-0000-0000-00000EC60000}"/>
    <cellStyle name="Normal 4 7 9 2 2 2" xfId="26451" xr:uid="{00000000-0005-0000-0000-00000FC60000}"/>
    <cellStyle name="Normal 4 7 9 2 2 2 2" xfId="53363" xr:uid="{00000000-0005-0000-0000-000010C60000}"/>
    <cellStyle name="Normal 4 7 9 2 2 3" xfId="39929" xr:uid="{00000000-0005-0000-0000-000011C60000}"/>
    <cellStyle name="Normal 4 7 9 2 3" xfId="8539" xr:uid="{00000000-0005-0000-0000-000012C60000}"/>
    <cellStyle name="Normal 4 7 9 2 3 2" xfId="21973" xr:uid="{00000000-0005-0000-0000-000013C60000}"/>
    <cellStyle name="Normal 4 7 9 2 3 2 2" xfId="48885" xr:uid="{00000000-0005-0000-0000-000014C60000}"/>
    <cellStyle name="Normal 4 7 9 2 3 3" xfId="35451" xr:uid="{00000000-0005-0000-0000-000015C60000}"/>
    <cellStyle name="Normal 4 7 9 2 4" xfId="17494" xr:uid="{00000000-0005-0000-0000-000016C60000}"/>
    <cellStyle name="Normal 4 7 9 2 4 2" xfId="44406" xr:uid="{00000000-0005-0000-0000-000017C60000}"/>
    <cellStyle name="Normal 4 7 9 2 5" xfId="30972" xr:uid="{00000000-0005-0000-0000-000018C60000}"/>
    <cellStyle name="Normal 4 7 9 3" xfId="10780" xr:uid="{00000000-0005-0000-0000-000019C60000}"/>
    <cellStyle name="Normal 4 7 9 3 2" xfId="24214" xr:uid="{00000000-0005-0000-0000-00001AC60000}"/>
    <cellStyle name="Normal 4 7 9 3 2 2" xfId="51126" xr:uid="{00000000-0005-0000-0000-00001BC60000}"/>
    <cellStyle name="Normal 4 7 9 3 3" xfId="37692" xr:uid="{00000000-0005-0000-0000-00001CC60000}"/>
    <cellStyle name="Normal 4 7 9 4" xfId="6302" xr:uid="{00000000-0005-0000-0000-00001DC60000}"/>
    <cellStyle name="Normal 4 7 9 4 2" xfId="19736" xr:uid="{00000000-0005-0000-0000-00001EC60000}"/>
    <cellStyle name="Normal 4 7 9 4 2 2" xfId="46648" xr:uid="{00000000-0005-0000-0000-00001FC60000}"/>
    <cellStyle name="Normal 4 7 9 4 3" xfId="33214" xr:uid="{00000000-0005-0000-0000-000020C60000}"/>
    <cellStyle name="Normal 4 7 9 5" xfId="15257" xr:uid="{00000000-0005-0000-0000-000021C60000}"/>
    <cellStyle name="Normal 4 7 9 5 2" xfId="42169" xr:uid="{00000000-0005-0000-0000-000022C60000}"/>
    <cellStyle name="Normal 4 7 9 6" xfId="28735" xr:uid="{00000000-0005-0000-0000-000023C60000}"/>
    <cellStyle name="Normal 4 8" xfId="655" xr:uid="{00000000-0005-0000-0000-000024C60000}"/>
    <cellStyle name="Normal 4 9" xfId="693" xr:uid="{00000000-0005-0000-0000-000025C60000}"/>
    <cellStyle name="Normal 4 9 10" xfId="9696" xr:uid="{00000000-0005-0000-0000-000026C60000}"/>
    <cellStyle name="Normal 4 9 10 2" xfId="23130" xr:uid="{00000000-0005-0000-0000-000027C60000}"/>
    <cellStyle name="Normal 4 9 10 2 2" xfId="50042" xr:uid="{00000000-0005-0000-0000-000028C60000}"/>
    <cellStyle name="Normal 4 9 10 3" xfId="36608" xr:uid="{00000000-0005-0000-0000-000029C60000}"/>
    <cellStyle name="Normal 4 9 11" xfId="5218" xr:uid="{00000000-0005-0000-0000-00002AC60000}"/>
    <cellStyle name="Normal 4 9 11 2" xfId="18652" xr:uid="{00000000-0005-0000-0000-00002BC60000}"/>
    <cellStyle name="Normal 4 9 11 2 2" xfId="45564" xr:uid="{00000000-0005-0000-0000-00002CC60000}"/>
    <cellStyle name="Normal 4 9 11 3" xfId="32130" xr:uid="{00000000-0005-0000-0000-00002DC60000}"/>
    <cellStyle name="Normal 4 9 12" xfId="14173" xr:uid="{00000000-0005-0000-0000-00002EC60000}"/>
    <cellStyle name="Normal 4 9 12 2" xfId="41085" xr:uid="{00000000-0005-0000-0000-00002FC60000}"/>
    <cellStyle name="Normal 4 9 13" xfId="27651" xr:uid="{00000000-0005-0000-0000-000030C60000}"/>
    <cellStyle name="Normal 4 9 2" xfId="718" xr:uid="{00000000-0005-0000-0000-000031C60000}"/>
    <cellStyle name="Normal 4 9 2 10" xfId="5243" xr:uid="{00000000-0005-0000-0000-000032C60000}"/>
    <cellStyle name="Normal 4 9 2 10 2" xfId="18677" xr:uid="{00000000-0005-0000-0000-000033C60000}"/>
    <cellStyle name="Normal 4 9 2 10 2 2" xfId="45589" xr:uid="{00000000-0005-0000-0000-000034C60000}"/>
    <cellStyle name="Normal 4 9 2 10 3" xfId="32155" xr:uid="{00000000-0005-0000-0000-000035C60000}"/>
    <cellStyle name="Normal 4 9 2 11" xfId="14198" xr:uid="{00000000-0005-0000-0000-000036C60000}"/>
    <cellStyle name="Normal 4 9 2 11 2" xfId="41110" xr:uid="{00000000-0005-0000-0000-000037C60000}"/>
    <cellStyle name="Normal 4 9 2 12" xfId="27676" xr:uid="{00000000-0005-0000-0000-000038C60000}"/>
    <cellStyle name="Normal 4 9 2 2" xfId="862" xr:uid="{00000000-0005-0000-0000-000039C60000}"/>
    <cellStyle name="Normal 4 9 2 2 10" xfId="27820" xr:uid="{00000000-0005-0000-0000-00003AC60000}"/>
    <cellStyle name="Normal 4 9 2 2 2" xfId="1130" xr:uid="{00000000-0005-0000-0000-00003BC60000}"/>
    <cellStyle name="Normal 4 9 2 2 2 2" xfId="1801" xr:uid="{00000000-0005-0000-0000-00003CC60000}"/>
    <cellStyle name="Normal 4 9 2 2 2 2 2" xfId="2919" xr:uid="{00000000-0005-0000-0000-00003DC60000}"/>
    <cellStyle name="Normal 4 9 2 2 2 2 2 2" xfId="5156" xr:uid="{00000000-0005-0000-0000-00003EC60000}"/>
    <cellStyle name="Normal 4 9 2 2 2 2 2 2 2" xfId="14113" xr:uid="{00000000-0005-0000-0000-00003FC60000}"/>
    <cellStyle name="Normal 4 9 2 2 2 2 2 2 2 2" xfId="27547" xr:uid="{00000000-0005-0000-0000-000040C60000}"/>
    <cellStyle name="Normal 4 9 2 2 2 2 2 2 2 2 2" xfId="54459" xr:uid="{00000000-0005-0000-0000-000041C60000}"/>
    <cellStyle name="Normal 4 9 2 2 2 2 2 2 2 3" xfId="41025" xr:uid="{00000000-0005-0000-0000-000042C60000}"/>
    <cellStyle name="Normal 4 9 2 2 2 2 2 2 3" xfId="9635" xr:uid="{00000000-0005-0000-0000-000043C60000}"/>
    <cellStyle name="Normal 4 9 2 2 2 2 2 2 3 2" xfId="23069" xr:uid="{00000000-0005-0000-0000-000044C60000}"/>
    <cellStyle name="Normal 4 9 2 2 2 2 2 2 3 2 2" xfId="49981" xr:uid="{00000000-0005-0000-0000-000045C60000}"/>
    <cellStyle name="Normal 4 9 2 2 2 2 2 2 3 3" xfId="36547" xr:uid="{00000000-0005-0000-0000-000046C60000}"/>
    <cellStyle name="Normal 4 9 2 2 2 2 2 2 4" xfId="18590" xr:uid="{00000000-0005-0000-0000-000047C60000}"/>
    <cellStyle name="Normal 4 9 2 2 2 2 2 2 4 2" xfId="45502" xr:uid="{00000000-0005-0000-0000-000048C60000}"/>
    <cellStyle name="Normal 4 9 2 2 2 2 2 2 5" xfId="32068" xr:uid="{00000000-0005-0000-0000-000049C60000}"/>
    <cellStyle name="Normal 4 9 2 2 2 2 2 3" xfId="11876" xr:uid="{00000000-0005-0000-0000-00004AC60000}"/>
    <cellStyle name="Normal 4 9 2 2 2 2 2 3 2" xfId="25310" xr:uid="{00000000-0005-0000-0000-00004BC60000}"/>
    <cellStyle name="Normal 4 9 2 2 2 2 2 3 2 2" xfId="52222" xr:uid="{00000000-0005-0000-0000-00004CC60000}"/>
    <cellStyle name="Normal 4 9 2 2 2 2 2 3 3" xfId="38788" xr:uid="{00000000-0005-0000-0000-00004DC60000}"/>
    <cellStyle name="Normal 4 9 2 2 2 2 2 4" xfId="7398" xr:uid="{00000000-0005-0000-0000-00004EC60000}"/>
    <cellStyle name="Normal 4 9 2 2 2 2 2 4 2" xfId="20832" xr:uid="{00000000-0005-0000-0000-00004FC60000}"/>
    <cellStyle name="Normal 4 9 2 2 2 2 2 4 2 2" xfId="47744" xr:uid="{00000000-0005-0000-0000-000050C60000}"/>
    <cellStyle name="Normal 4 9 2 2 2 2 2 4 3" xfId="34310" xr:uid="{00000000-0005-0000-0000-000051C60000}"/>
    <cellStyle name="Normal 4 9 2 2 2 2 2 5" xfId="16353" xr:uid="{00000000-0005-0000-0000-000052C60000}"/>
    <cellStyle name="Normal 4 9 2 2 2 2 2 5 2" xfId="43265" xr:uid="{00000000-0005-0000-0000-000053C60000}"/>
    <cellStyle name="Normal 4 9 2 2 2 2 2 6" xfId="29831" xr:uid="{00000000-0005-0000-0000-000054C60000}"/>
    <cellStyle name="Normal 4 9 2 2 2 2 3" xfId="4038" xr:uid="{00000000-0005-0000-0000-000055C60000}"/>
    <cellStyle name="Normal 4 9 2 2 2 2 3 2" xfId="12995" xr:uid="{00000000-0005-0000-0000-000056C60000}"/>
    <cellStyle name="Normal 4 9 2 2 2 2 3 2 2" xfId="26429" xr:uid="{00000000-0005-0000-0000-000057C60000}"/>
    <cellStyle name="Normal 4 9 2 2 2 2 3 2 2 2" xfId="53341" xr:uid="{00000000-0005-0000-0000-000058C60000}"/>
    <cellStyle name="Normal 4 9 2 2 2 2 3 2 3" xfId="39907" xr:uid="{00000000-0005-0000-0000-000059C60000}"/>
    <cellStyle name="Normal 4 9 2 2 2 2 3 3" xfId="8517" xr:uid="{00000000-0005-0000-0000-00005AC60000}"/>
    <cellStyle name="Normal 4 9 2 2 2 2 3 3 2" xfId="21951" xr:uid="{00000000-0005-0000-0000-00005BC60000}"/>
    <cellStyle name="Normal 4 9 2 2 2 2 3 3 2 2" xfId="48863" xr:uid="{00000000-0005-0000-0000-00005CC60000}"/>
    <cellStyle name="Normal 4 9 2 2 2 2 3 3 3" xfId="35429" xr:uid="{00000000-0005-0000-0000-00005DC60000}"/>
    <cellStyle name="Normal 4 9 2 2 2 2 3 4" xfId="17472" xr:uid="{00000000-0005-0000-0000-00005EC60000}"/>
    <cellStyle name="Normal 4 9 2 2 2 2 3 4 2" xfId="44384" xr:uid="{00000000-0005-0000-0000-00005FC60000}"/>
    <cellStyle name="Normal 4 9 2 2 2 2 3 5" xfId="30950" xr:uid="{00000000-0005-0000-0000-000060C60000}"/>
    <cellStyle name="Normal 4 9 2 2 2 2 4" xfId="10758" xr:uid="{00000000-0005-0000-0000-000061C60000}"/>
    <cellStyle name="Normal 4 9 2 2 2 2 4 2" xfId="24192" xr:uid="{00000000-0005-0000-0000-000062C60000}"/>
    <cellStyle name="Normal 4 9 2 2 2 2 4 2 2" xfId="51104" xr:uid="{00000000-0005-0000-0000-000063C60000}"/>
    <cellStyle name="Normal 4 9 2 2 2 2 4 3" xfId="37670" xr:uid="{00000000-0005-0000-0000-000064C60000}"/>
    <cellStyle name="Normal 4 9 2 2 2 2 5" xfId="6280" xr:uid="{00000000-0005-0000-0000-000065C60000}"/>
    <cellStyle name="Normal 4 9 2 2 2 2 5 2" xfId="19714" xr:uid="{00000000-0005-0000-0000-000066C60000}"/>
    <cellStyle name="Normal 4 9 2 2 2 2 5 2 2" xfId="46626" xr:uid="{00000000-0005-0000-0000-000067C60000}"/>
    <cellStyle name="Normal 4 9 2 2 2 2 5 3" xfId="33192" xr:uid="{00000000-0005-0000-0000-000068C60000}"/>
    <cellStyle name="Normal 4 9 2 2 2 2 6" xfId="15235" xr:uid="{00000000-0005-0000-0000-000069C60000}"/>
    <cellStyle name="Normal 4 9 2 2 2 2 6 2" xfId="42147" xr:uid="{00000000-0005-0000-0000-00006AC60000}"/>
    <cellStyle name="Normal 4 9 2 2 2 2 7" xfId="28713" xr:uid="{00000000-0005-0000-0000-00006BC60000}"/>
    <cellStyle name="Normal 4 9 2 2 2 3" xfId="2249" xr:uid="{00000000-0005-0000-0000-00006CC60000}"/>
    <cellStyle name="Normal 4 9 2 2 2 3 2" xfId="4486" xr:uid="{00000000-0005-0000-0000-00006DC60000}"/>
    <cellStyle name="Normal 4 9 2 2 2 3 2 2" xfId="13443" xr:uid="{00000000-0005-0000-0000-00006EC60000}"/>
    <cellStyle name="Normal 4 9 2 2 2 3 2 2 2" xfId="26877" xr:uid="{00000000-0005-0000-0000-00006FC60000}"/>
    <cellStyle name="Normal 4 9 2 2 2 3 2 2 2 2" xfId="53789" xr:uid="{00000000-0005-0000-0000-000070C60000}"/>
    <cellStyle name="Normal 4 9 2 2 2 3 2 2 3" xfId="40355" xr:uid="{00000000-0005-0000-0000-000071C60000}"/>
    <cellStyle name="Normal 4 9 2 2 2 3 2 3" xfId="8965" xr:uid="{00000000-0005-0000-0000-000072C60000}"/>
    <cellStyle name="Normal 4 9 2 2 2 3 2 3 2" xfId="22399" xr:uid="{00000000-0005-0000-0000-000073C60000}"/>
    <cellStyle name="Normal 4 9 2 2 2 3 2 3 2 2" xfId="49311" xr:uid="{00000000-0005-0000-0000-000074C60000}"/>
    <cellStyle name="Normal 4 9 2 2 2 3 2 3 3" xfId="35877" xr:uid="{00000000-0005-0000-0000-000075C60000}"/>
    <cellStyle name="Normal 4 9 2 2 2 3 2 4" xfId="17920" xr:uid="{00000000-0005-0000-0000-000076C60000}"/>
    <cellStyle name="Normal 4 9 2 2 2 3 2 4 2" xfId="44832" xr:uid="{00000000-0005-0000-0000-000077C60000}"/>
    <cellStyle name="Normal 4 9 2 2 2 3 2 5" xfId="31398" xr:uid="{00000000-0005-0000-0000-000078C60000}"/>
    <cellStyle name="Normal 4 9 2 2 2 3 3" xfId="11206" xr:uid="{00000000-0005-0000-0000-000079C60000}"/>
    <cellStyle name="Normal 4 9 2 2 2 3 3 2" xfId="24640" xr:uid="{00000000-0005-0000-0000-00007AC60000}"/>
    <cellStyle name="Normal 4 9 2 2 2 3 3 2 2" xfId="51552" xr:uid="{00000000-0005-0000-0000-00007BC60000}"/>
    <cellStyle name="Normal 4 9 2 2 2 3 3 3" xfId="38118" xr:uid="{00000000-0005-0000-0000-00007CC60000}"/>
    <cellStyle name="Normal 4 9 2 2 2 3 4" xfId="6728" xr:uid="{00000000-0005-0000-0000-00007DC60000}"/>
    <cellStyle name="Normal 4 9 2 2 2 3 4 2" xfId="20162" xr:uid="{00000000-0005-0000-0000-00007EC60000}"/>
    <cellStyle name="Normal 4 9 2 2 2 3 4 2 2" xfId="47074" xr:uid="{00000000-0005-0000-0000-00007FC60000}"/>
    <cellStyle name="Normal 4 9 2 2 2 3 4 3" xfId="33640" xr:uid="{00000000-0005-0000-0000-000080C60000}"/>
    <cellStyle name="Normal 4 9 2 2 2 3 5" xfId="15683" xr:uid="{00000000-0005-0000-0000-000081C60000}"/>
    <cellStyle name="Normal 4 9 2 2 2 3 5 2" xfId="42595" xr:uid="{00000000-0005-0000-0000-000082C60000}"/>
    <cellStyle name="Normal 4 9 2 2 2 3 6" xfId="29161" xr:uid="{00000000-0005-0000-0000-000083C60000}"/>
    <cellStyle name="Normal 4 9 2 2 2 4" xfId="3368" xr:uid="{00000000-0005-0000-0000-000084C60000}"/>
    <cellStyle name="Normal 4 9 2 2 2 4 2" xfId="12325" xr:uid="{00000000-0005-0000-0000-000085C60000}"/>
    <cellStyle name="Normal 4 9 2 2 2 4 2 2" xfId="25759" xr:uid="{00000000-0005-0000-0000-000086C60000}"/>
    <cellStyle name="Normal 4 9 2 2 2 4 2 2 2" xfId="52671" xr:uid="{00000000-0005-0000-0000-000087C60000}"/>
    <cellStyle name="Normal 4 9 2 2 2 4 2 3" xfId="39237" xr:uid="{00000000-0005-0000-0000-000088C60000}"/>
    <cellStyle name="Normal 4 9 2 2 2 4 3" xfId="7847" xr:uid="{00000000-0005-0000-0000-000089C60000}"/>
    <cellStyle name="Normal 4 9 2 2 2 4 3 2" xfId="21281" xr:uid="{00000000-0005-0000-0000-00008AC60000}"/>
    <cellStyle name="Normal 4 9 2 2 2 4 3 2 2" xfId="48193" xr:uid="{00000000-0005-0000-0000-00008BC60000}"/>
    <cellStyle name="Normal 4 9 2 2 2 4 3 3" xfId="34759" xr:uid="{00000000-0005-0000-0000-00008CC60000}"/>
    <cellStyle name="Normal 4 9 2 2 2 4 4" xfId="16802" xr:uid="{00000000-0005-0000-0000-00008DC60000}"/>
    <cellStyle name="Normal 4 9 2 2 2 4 4 2" xfId="43714" xr:uid="{00000000-0005-0000-0000-00008EC60000}"/>
    <cellStyle name="Normal 4 9 2 2 2 4 5" xfId="30280" xr:uid="{00000000-0005-0000-0000-00008FC60000}"/>
    <cellStyle name="Normal 4 9 2 2 2 5" xfId="10088" xr:uid="{00000000-0005-0000-0000-000090C60000}"/>
    <cellStyle name="Normal 4 9 2 2 2 5 2" xfId="23522" xr:uid="{00000000-0005-0000-0000-000091C60000}"/>
    <cellStyle name="Normal 4 9 2 2 2 5 2 2" xfId="50434" xr:uid="{00000000-0005-0000-0000-000092C60000}"/>
    <cellStyle name="Normal 4 9 2 2 2 5 3" xfId="37000" xr:uid="{00000000-0005-0000-0000-000093C60000}"/>
    <cellStyle name="Normal 4 9 2 2 2 6" xfId="5610" xr:uid="{00000000-0005-0000-0000-000094C60000}"/>
    <cellStyle name="Normal 4 9 2 2 2 6 2" xfId="19044" xr:uid="{00000000-0005-0000-0000-000095C60000}"/>
    <cellStyle name="Normal 4 9 2 2 2 6 2 2" xfId="45956" xr:uid="{00000000-0005-0000-0000-000096C60000}"/>
    <cellStyle name="Normal 4 9 2 2 2 6 3" xfId="32522" xr:uid="{00000000-0005-0000-0000-000097C60000}"/>
    <cellStyle name="Normal 4 9 2 2 2 7" xfId="14565" xr:uid="{00000000-0005-0000-0000-000098C60000}"/>
    <cellStyle name="Normal 4 9 2 2 2 7 2" xfId="41477" xr:uid="{00000000-0005-0000-0000-000099C60000}"/>
    <cellStyle name="Normal 4 9 2 2 2 8" xfId="28043" xr:uid="{00000000-0005-0000-0000-00009AC60000}"/>
    <cellStyle name="Normal 4 9 2 2 3" xfId="1355" xr:uid="{00000000-0005-0000-0000-00009BC60000}"/>
    <cellStyle name="Normal 4 9 2 2 3 2" xfId="2473" xr:uid="{00000000-0005-0000-0000-00009CC60000}"/>
    <cellStyle name="Normal 4 9 2 2 3 2 2" xfId="4710" xr:uid="{00000000-0005-0000-0000-00009DC60000}"/>
    <cellStyle name="Normal 4 9 2 2 3 2 2 2" xfId="13667" xr:uid="{00000000-0005-0000-0000-00009EC60000}"/>
    <cellStyle name="Normal 4 9 2 2 3 2 2 2 2" xfId="27101" xr:uid="{00000000-0005-0000-0000-00009FC60000}"/>
    <cellStyle name="Normal 4 9 2 2 3 2 2 2 2 2" xfId="54013" xr:uid="{00000000-0005-0000-0000-0000A0C60000}"/>
    <cellStyle name="Normal 4 9 2 2 3 2 2 2 3" xfId="40579" xr:uid="{00000000-0005-0000-0000-0000A1C60000}"/>
    <cellStyle name="Normal 4 9 2 2 3 2 2 3" xfId="9189" xr:uid="{00000000-0005-0000-0000-0000A2C60000}"/>
    <cellStyle name="Normal 4 9 2 2 3 2 2 3 2" xfId="22623" xr:uid="{00000000-0005-0000-0000-0000A3C60000}"/>
    <cellStyle name="Normal 4 9 2 2 3 2 2 3 2 2" xfId="49535" xr:uid="{00000000-0005-0000-0000-0000A4C60000}"/>
    <cellStyle name="Normal 4 9 2 2 3 2 2 3 3" xfId="36101" xr:uid="{00000000-0005-0000-0000-0000A5C60000}"/>
    <cellStyle name="Normal 4 9 2 2 3 2 2 4" xfId="18144" xr:uid="{00000000-0005-0000-0000-0000A6C60000}"/>
    <cellStyle name="Normal 4 9 2 2 3 2 2 4 2" xfId="45056" xr:uid="{00000000-0005-0000-0000-0000A7C60000}"/>
    <cellStyle name="Normal 4 9 2 2 3 2 2 5" xfId="31622" xr:uid="{00000000-0005-0000-0000-0000A8C60000}"/>
    <cellStyle name="Normal 4 9 2 2 3 2 3" xfId="11430" xr:uid="{00000000-0005-0000-0000-0000A9C60000}"/>
    <cellStyle name="Normal 4 9 2 2 3 2 3 2" xfId="24864" xr:uid="{00000000-0005-0000-0000-0000AAC60000}"/>
    <cellStyle name="Normal 4 9 2 2 3 2 3 2 2" xfId="51776" xr:uid="{00000000-0005-0000-0000-0000ABC60000}"/>
    <cellStyle name="Normal 4 9 2 2 3 2 3 3" xfId="38342" xr:uid="{00000000-0005-0000-0000-0000ACC60000}"/>
    <cellStyle name="Normal 4 9 2 2 3 2 4" xfId="6952" xr:uid="{00000000-0005-0000-0000-0000ADC60000}"/>
    <cellStyle name="Normal 4 9 2 2 3 2 4 2" xfId="20386" xr:uid="{00000000-0005-0000-0000-0000AEC60000}"/>
    <cellStyle name="Normal 4 9 2 2 3 2 4 2 2" xfId="47298" xr:uid="{00000000-0005-0000-0000-0000AFC60000}"/>
    <cellStyle name="Normal 4 9 2 2 3 2 4 3" xfId="33864" xr:uid="{00000000-0005-0000-0000-0000B0C60000}"/>
    <cellStyle name="Normal 4 9 2 2 3 2 5" xfId="15907" xr:uid="{00000000-0005-0000-0000-0000B1C60000}"/>
    <cellStyle name="Normal 4 9 2 2 3 2 5 2" xfId="42819" xr:uid="{00000000-0005-0000-0000-0000B2C60000}"/>
    <cellStyle name="Normal 4 9 2 2 3 2 6" xfId="29385" xr:uid="{00000000-0005-0000-0000-0000B3C60000}"/>
    <cellStyle name="Normal 4 9 2 2 3 3" xfId="3592" xr:uid="{00000000-0005-0000-0000-0000B4C60000}"/>
    <cellStyle name="Normal 4 9 2 2 3 3 2" xfId="12549" xr:uid="{00000000-0005-0000-0000-0000B5C60000}"/>
    <cellStyle name="Normal 4 9 2 2 3 3 2 2" xfId="25983" xr:uid="{00000000-0005-0000-0000-0000B6C60000}"/>
    <cellStyle name="Normal 4 9 2 2 3 3 2 2 2" xfId="52895" xr:uid="{00000000-0005-0000-0000-0000B7C60000}"/>
    <cellStyle name="Normal 4 9 2 2 3 3 2 3" xfId="39461" xr:uid="{00000000-0005-0000-0000-0000B8C60000}"/>
    <cellStyle name="Normal 4 9 2 2 3 3 3" xfId="8071" xr:uid="{00000000-0005-0000-0000-0000B9C60000}"/>
    <cellStyle name="Normal 4 9 2 2 3 3 3 2" xfId="21505" xr:uid="{00000000-0005-0000-0000-0000BAC60000}"/>
    <cellStyle name="Normal 4 9 2 2 3 3 3 2 2" xfId="48417" xr:uid="{00000000-0005-0000-0000-0000BBC60000}"/>
    <cellStyle name="Normal 4 9 2 2 3 3 3 3" xfId="34983" xr:uid="{00000000-0005-0000-0000-0000BCC60000}"/>
    <cellStyle name="Normal 4 9 2 2 3 3 4" xfId="17026" xr:uid="{00000000-0005-0000-0000-0000BDC60000}"/>
    <cellStyle name="Normal 4 9 2 2 3 3 4 2" xfId="43938" xr:uid="{00000000-0005-0000-0000-0000BEC60000}"/>
    <cellStyle name="Normal 4 9 2 2 3 3 5" xfId="30504" xr:uid="{00000000-0005-0000-0000-0000BFC60000}"/>
    <cellStyle name="Normal 4 9 2 2 3 4" xfId="10312" xr:uid="{00000000-0005-0000-0000-0000C0C60000}"/>
    <cellStyle name="Normal 4 9 2 2 3 4 2" xfId="23746" xr:uid="{00000000-0005-0000-0000-0000C1C60000}"/>
    <cellStyle name="Normal 4 9 2 2 3 4 2 2" xfId="50658" xr:uid="{00000000-0005-0000-0000-0000C2C60000}"/>
    <cellStyle name="Normal 4 9 2 2 3 4 3" xfId="37224" xr:uid="{00000000-0005-0000-0000-0000C3C60000}"/>
    <cellStyle name="Normal 4 9 2 2 3 5" xfId="5834" xr:uid="{00000000-0005-0000-0000-0000C4C60000}"/>
    <cellStyle name="Normal 4 9 2 2 3 5 2" xfId="19268" xr:uid="{00000000-0005-0000-0000-0000C5C60000}"/>
    <cellStyle name="Normal 4 9 2 2 3 5 2 2" xfId="46180" xr:uid="{00000000-0005-0000-0000-0000C6C60000}"/>
    <cellStyle name="Normal 4 9 2 2 3 5 3" xfId="32746" xr:uid="{00000000-0005-0000-0000-0000C7C60000}"/>
    <cellStyle name="Normal 4 9 2 2 3 6" xfId="14789" xr:uid="{00000000-0005-0000-0000-0000C8C60000}"/>
    <cellStyle name="Normal 4 9 2 2 3 6 2" xfId="41701" xr:uid="{00000000-0005-0000-0000-0000C9C60000}"/>
    <cellStyle name="Normal 4 9 2 2 3 7" xfId="28267" xr:uid="{00000000-0005-0000-0000-0000CAC60000}"/>
    <cellStyle name="Normal 4 9 2 2 4" xfId="1578" xr:uid="{00000000-0005-0000-0000-0000CBC60000}"/>
    <cellStyle name="Normal 4 9 2 2 4 2" xfId="2696" xr:uid="{00000000-0005-0000-0000-0000CCC60000}"/>
    <cellStyle name="Normal 4 9 2 2 4 2 2" xfId="4933" xr:uid="{00000000-0005-0000-0000-0000CDC60000}"/>
    <cellStyle name="Normal 4 9 2 2 4 2 2 2" xfId="13890" xr:uid="{00000000-0005-0000-0000-0000CEC60000}"/>
    <cellStyle name="Normal 4 9 2 2 4 2 2 2 2" xfId="27324" xr:uid="{00000000-0005-0000-0000-0000CFC60000}"/>
    <cellStyle name="Normal 4 9 2 2 4 2 2 2 2 2" xfId="54236" xr:uid="{00000000-0005-0000-0000-0000D0C60000}"/>
    <cellStyle name="Normal 4 9 2 2 4 2 2 2 3" xfId="40802" xr:uid="{00000000-0005-0000-0000-0000D1C60000}"/>
    <cellStyle name="Normal 4 9 2 2 4 2 2 3" xfId="9412" xr:uid="{00000000-0005-0000-0000-0000D2C60000}"/>
    <cellStyle name="Normal 4 9 2 2 4 2 2 3 2" xfId="22846" xr:uid="{00000000-0005-0000-0000-0000D3C60000}"/>
    <cellStyle name="Normal 4 9 2 2 4 2 2 3 2 2" xfId="49758" xr:uid="{00000000-0005-0000-0000-0000D4C60000}"/>
    <cellStyle name="Normal 4 9 2 2 4 2 2 3 3" xfId="36324" xr:uid="{00000000-0005-0000-0000-0000D5C60000}"/>
    <cellStyle name="Normal 4 9 2 2 4 2 2 4" xfId="18367" xr:uid="{00000000-0005-0000-0000-0000D6C60000}"/>
    <cellStyle name="Normal 4 9 2 2 4 2 2 4 2" xfId="45279" xr:uid="{00000000-0005-0000-0000-0000D7C60000}"/>
    <cellStyle name="Normal 4 9 2 2 4 2 2 5" xfId="31845" xr:uid="{00000000-0005-0000-0000-0000D8C60000}"/>
    <cellStyle name="Normal 4 9 2 2 4 2 3" xfId="11653" xr:uid="{00000000-0005-0000-0000-0000D9C60000}"/>
    <cellStyle name="Normal 4 9 2 2 4 2 3 2" xfId="25087" xr:uid="{00000000-0005-0000-0000-0000DAC60000}"/>
    <cellStyle name="Normal 4 9 2 2 4 2 3 2 2" xfId="51999" xr:uid="{00000000-0005-0000-0000-0000DBC60000}"/>
    <cellStyle name="Normal 4 9 2 2 4 2 3 3" xfId="38565" xr:uid="{00000000-0005-0000-0000-0000DCC60000}"/>
    <cellStyle name="Normal 4 9 2 2 4 2 4" xfId="7175" xr:uid="{00000000-0005-0000-0000-0000DDC60000}"/>
    <cellStyle name="Normal 4 9 2 2 4 2 4 2" xfId="20609" xr:uid="{00000000-0005-0000-0000-0000DEC60000}"/>
    <cellStyle name="Normal 4 9 2 2 4 2 4 2 2" xfId="47521" xr:uid="{00000000-0005-0000-0000-0000DFC60000}"/>
    <cellStyle name="Normal 4 9 2 2 4 2 4 3" xfId="34087" xr:uid="{00000000-0005-0000-0000-0000E0C60000}"/>
    <cellStyle name="Normal 4 9 2 2 4 2 5" xfId="16130" xr:uid="{00000000-0005-0000-0000-0000E1C60000}"/>
    <cellStyle name="Normal 4 9 2 2 4 2 5 2" xfId="43042" xr:uid="{00000000-0005-0000-0000-0000E2C60000}"/>
    <cellStyle name="Normal 4 9 2 2 4 2 6" xfId="29608" xr:uid="{00000000-0005-0000-0000-0000E3C60000}"/>
    <cellStyle name="Normal 4 9 2 2 4 3" xfId="3815" xr:uid="{00000000-0005-0000-0000-0000E4C60000}"/>
    <cellStyle name="Normal 4 9 2 2 4 3 2" xfId="12772" xr:uid="{00000000-0005-0000-0000-0000E5C60000}"/>
    <cellStyle name="Normal 4 9 2 2 4 3 2 2" xfId="26206" xr:uid="{00000000-0005-0000-0000-0000E6C60000}"/>
    <cellStyle name="Normal 4 9 2 2 4 3 2 2 2" xfId="53118" xr:uid="{00000000-0005-0000-0000-0000E7C60000}"/>
    <cellStyle name="Normal 4 9 2 2 4 3 2 3" xfId="39684" xr:uid="{00000000-0005-0000-0000-0000E8C60000}"/>
    <cellStyle name="Normal 4 9 2 2 4 3 3" xfId="8294" xr:uid="{00000000-0005-0000-0000-0000E9C60000}"/>
    <cellStyle name="Normal 4 9 2 2 4 3 3 2" xfId="21728" xr:uid="{00000000-0005-0000-0000-0000EAC60000}"/>
    <cellStyle name="Normal 4 9 2 2 4 3 3 2 2" xfId="48640" xr:uid="{00000000-0005-0000-0000-0000EBC60000}"/>
    <cellStyle name="Normal 4 9 2 2 4 3 3 3" xfId="35206" xr:uid="{00000000-0005-0000-0000-0000ECC60000}"/>
    <cellStyle name="Normal 4 9 2 2 4 3 4" xfId="17249" xr:uid="{00000000-0005-0000-0000-0000EDC60000}"/>
    <cellStyle name="Normal 4 9 2 2 4 3 4 2" xfId="44161" xr:uid="{00000000-0005-0000-0000-0000EEC60000}"/>
    <cellStyle name="Normal 4 9 2 2 4 3 5" xfId="30727" xr:uid="{00000000-0005-0000-0000-0000EFC60000}"/>
    <cellStyle name="Normal 4 9 2 2 4 4" xfId="10535" xr:uid="{00000000-0005-0000-0000-0000F0C60000}"/>
    <cellStyle name="Normal 4 9 2 2 4 4 2" xfId="23969" xr:uid="{00000000-0005-0000-0000-0000F1C60000}"/>
    <cellStyle name="Normal 4 9 2 2 4 4 2 2" xfId="50881" xr:uid="{00000000-0005-0000-0000-0000F2C60000}"/>
    <cellStyle name="Normal 4 9 2 2 4 4 3" xfId="37447" xr:uid="{00000000-0005-0000-0000-0000F3C60000}"/>
    <cellStyle name="Normal 4 9 2 2 4 5" xfId="6057" xr:uid="{00000000-0005-0000-0000-0000F4C60000}"/>
    <cellStyle name="Normal 4 9 2 2 4 5 2" xfId="19491" xr:uid="{00000000-0005-0000-0000-0000F5C60000}"/>
    <cellStyle name="Normal 4 9 2 2 4 5 2 2" xfId="46403" xr:uid="{00000000-0005-0000-0000-0000F6C60000}"/>
    <cellStyle name="Normal 4 9 2 2 4 5 3" xfId="32969" xr:uid="{00000000-0005-0000-0000-0000F7C60000}"/>
    <cellStyle name="Normal 4 9 2 2 4 6" xfId="15012" xr:uid="{00000000-0005-0000-0000-0000F8C60000}"/>
    <cellStyle name="Normal 4 9 2 2 4 6 2" xfId="41924" xr:uid="{00000000-0005-0000-0000-0000F9C60000}"/>
    <cellStyle name="Normal 4 9 2 2 4 7" xfId="28490" xr:uid="{00000000-0005-0000-0000-0000FAC60000}"/>
    <cellStyle name="Normal 4 9 2 2 5" xfId="2026" xr:uid="{00000000-0005-0000-0000-0000FBC60000}"/>
    <cellStyle name="Normal 4 9 2 2 5 2" xfId="4263" xr:uid="{00000000-0005-0000-0000-0000FCC60000}"/>
    <cellStyle name="Normal 4 9 2 2 5 2 2" xfId="13220" xr:uid="{00000000-0005-0000-0000-0000FDC60000}"/>
    <cellStyle name="Normal 4 9 2 2 5 2 2 2" xfId="26654" xr:uid="{00000000-0005-0000-0000-0000FEC60000}"/>
    <cellStyle name="Normal 4 9 2 2 5 2 2 2 2" xfId="53566" xr:uid="{00000000-0005-0000-0000-0000FFC60000}"/>
    <cellStyle name="Normal 4 9 2 2 5 2 2 3" xfId="40132" xr:uid="{00000000-0005-0000-0000-000000C70000}"/>
    <cellStyle name="Normal 4 9 2 2 5 2 3" xfId="8742" xr:uid="{00000000-0005-0000-0000-000001C70000}"/>
    <cellStyle name="Normal 4 9 2 2 5 2 3 2" xfId="22176" xr:uid="{00000000-0005-0000-0000-000002C70000}"/>
    <cellStyle name="Normal 4 9 2 2 5 2 3 2 2" xfId="49088" xr:uid="{00000000-0005-0000-0000-000003C70000}"/>
    <cellStyle name="Normal 4 9 2 2 5 2 3 3" xfId="35654" xr:uid="{00000000-0005-0000-0000-000004C70000}"/>
    <cellStyle name="Normal 4 9 2 2 5 2 4" xfId="17697" xr:uid="{00000000-0005-0000-0000-000005C70000}"/>
    <cellStyle name="Normal 4 9 2 2 5 2 4 2" xfId="44609" xr:uid="{00000000-0005-0000-0000-000006C70000}"/>
    <cellStyle name="Normal 4 9 2 2 5 2 5" xfId="31175" xr:uid="{00000000-0005-0000-0000-000007C70000}"/>
    <cellStyle name="Normal 4 9 2 2 5 3" xfId="10983" xr:uid="{00000000-0005-0000-0000-000008C70000}"/>
    <cellStyle name="Normal 4 9 2 2 5 3 2" xfId="24417" xr:uid="{00000000-0005-0000-0000-000009C70000}"/>
    <cellStyle name="Normal 4 9 2 2 5 3 2 2" xfId="51329" xr:uid="{00000000-0005-0000-0000-00000AC70000}"/>
    <cellStyle name="Normal 4 9 2 2 5 3 3" xfId="37895" xr:uid="{00000000-0005-0000-0000-00000BC70000}"/>
    <cellStyle name="Normal 4 9 2 2 5 4" xfId="6505" xr:uid="{00000000-0005-0000-0000-00000CC70000}"/>
    <cellStyle name="Normal 4 9 2 2 5 4 2" xfId="19939" xr:uid="{00000000-0005-0000-0000-00000DC70000}"/>
    <cellStyle name="Normal 4 9 2 2 5 4 2 2" xfId="46851" xr:uid="{00000000-0005-0000-0000-00000EC70000}"/>
    <cellStyle name="Normal 4 9 2 2 5 4 3" xfId="33417" xr:uid="{00000000-0005-0000-0000-00000FC70000}"/>
    <cellStyle name="Normal 4 9 2 2 5 5" xfId="15460" xr:uid="{00000000-0005-0000-0000-000010C70000}"/>
    <cellStyle name="Normal 4 9 2 2 5 5 2" xfId="42372" xr:uid="{00000000-0005-0000-0000-000011C70000}"/>
    <cellStyle name="Normal 4 9 2 2 5 6" xfId="28938" xr:uid="{00000000-0005-0000-0000-000012C70000}"/>
    <cellStyle name="Normal 4 9 2 2 6" xfId="3145" xr:uid="{00000000-0005-0000-0000-000013C70000}"/>
    <cellStyle name="Normal 4 9 2 2 6 2" xfId="12102" xr:uid="{00000000-0005-0000-0000-000014C70000}"/>
    <cellStyle name="Normal 4 9 2 2 6 2 2" xfId="25536" xr:uid="{00000000-0005-0000-0000-000015C70000}"/>
    <cellStyle name="Normal 4 9 2 2 6 2 2 2" xfId="52448" xr:uid="{00000000-0005-0000-0000-000016C70000}"/>
    <cellStyle name="Normal 4 9 2 2 6 2 3" xfId="39014" xr:uid="{00000000-0005-0000-0000-000017C70000}"/>
    <cellStyle name="Normal 4 9 2 2 6 3" xfId="7624" xr:uid="{00000000-0005-0000-0000-000018C70000}"/>
    <cellStyle name="Normal 4 9 2 2 6 3 2" xfId="21058" xr:uid="{00000000-0005-0000-0000-000019C70000}"/>
    <cellStyle name="Normal 4 9 2 2 6 3 2 2" xfId="47970" xr:uid="{00000000-0005-0000-0000-00001AC70000}"/>
    <cellStyle name="Normal 4 9 2 2 6 3 3" xfId="34536" xr:uid="{00000000-0005-0000-0000-00001BC70000}"/>
    <cellStyle name="Normal 4 9 2 2 6 4" xfId="16579" xr:uid="{00000000-0005-0000-0000-00001CC70000}"/>
    <cellStyle name="Normal 4 9 2 2 6 4 2" xfId="43491" xr:uid="{00000000-0005-0000-0000-00001DC70000}"/>
    <cellStyle name="Normal 4 9 2 2 6 5" xfId="30057" xr:uid="{00000000-0005-0000-0000-00001EC70000}"/>
    <cellStyle name="Normal 4 9 2 2 7" xfId="9865" xr:uid="{00000000-0005-0000-0000-00001FC70000}"/>
    <cellStyle name="Normal 4 9 2 2 7 2" xfId="23299" xr:uid="{00000000-0005-0000-0000-000020C70000}"/>
    <cellStyle name="Normal 4 9 2 2 7 2 2" xfId="50211" xr:uid="{00000000-0005-0000-0000-000021C70000}"/>
    <cellStyle name="Normal 4 9 2 2 7 3" xfId="36777" xr:uid="{00000000-0005-0000-0000-000022C70000}"/>
    <cellStyle name="Normal 4 9 2 2 8" xfId="5387" xr:uid="{00000000-0005-0000-0000-000023C70000}"/>
    <cellStyle name="Normal 4 9 2 2 8 2" xfId="18821" xr:uid="{00000000-0005-0000-0000-000024C70000}"/>
    <cellStyle name="Normal 4 9 2 2 8 2 2" xfId="45733" xr:uid="{00000000-0005-0000-0000-000025C70000}"/>
    <cellStyle name="Normal 4 9 2 2 8 3" xfId="32299" xr:uid="{00000000-0005-0000-0000-000026C70000}"/>
    <cellStyle name="Normal 4 9 2 2 9" xfId="14342" xr:uid="{00000000-0005-0000-0000-000027C70000}"/>
    <cellStyle name="Normal 4 9 2 2 9 2" xfId="41254" xr:uid="{00000000-0005-0000-0000-000028C70000}"/>
    <cellStyle name="Normal 4 9 2 3" xfId="790" xr:uid="{00000000-0005-0000-0000-000029C70000}"/>
    <cellStyle name="Normal 4 9 2 3 10" xfId="27748" xr:uid="{00000000-0005-0000-0000-00002AC70000}"/>
    <cellStyle name="Normal 4 9 2 3 2" xfId="1058" xr:uid="{00000000-0005-0000-0000-00002BC70000}"/>
    <cellStyle name="Normal 4 9 2 3 2 2" xfId="1729" xr:uid="{00000000-0005-0000-0000-00002CC70000}"/>
    <cellStyle name="Normal 4 9 2 3 2 2 2" xfId="2847" xr:uid="{00000000-0005-0000-0000-00002DC70000}"/>
    <cellStyle name="Normal 4 9 2 3 2 2 2 2" xfId="5084" xr:uid="{00000000-0005-0000-0000-00002EC70000}"/>
    <cellStyle name="Normal 4 9 2 3 2 2 2 2 2" xfId="14041" xr:uid="{00000000-0005-0000-0000-00002FC70000}"/>
    <cellStyle name="Normal 4 9 2 3 2 2 2 2 2 2" xfId="27475" xr:uid="{00000000-0005-0000-0000-000030C70000}"/>
    <cellStyle name="Normal 4 9 2 3 2 2 2 2 2 2 2" xfId="54387" xr:uid="{00000000-0005-0000-0000-000031C70000}"/>
    <cellStyle name="Normal 4 9 2 3 2 2 2 2 2 3" xfId="40953" xr:uid="{00000000-0005-0000-0000-000032C70000}"/>
    <cellStyle name="Normal 4 9 2 3 2 2 2 2 3" xfId="9563" xr:uid="{00000000-0005-0000-0000-000033C70000}"/>
    <cellStyle name="Normal 4 9 2 3 2 2 2 2 3 2" xfId="22997" xr:uid="{00000000-0005-0000-0000-000034C70000}"/>
    <cellStyle name="Normal 4 9 2 3 2 2 2 2 3 2 2" xfId="49909" xr:uid="{00000000-0005-0000-0000-000035C70000}"/>
    <cellStyle name="Normal 4 9 2 3 2 2 2 2 3 3" xfId="36475" xr:uid="{00000000-0005-0000-0000-000036C70000}"/>
    <cellStyle name="Normal 4 9 2 3 2 2 2 2 4" xfId="18518" xr:uid="{00000000-0005-0000-0000-000037C70000}"/>
    <cellStyle name="Normal 4 9 2 3 2 2 2 2 4 2" xfId="45430" xr:uid="{00000000-0005-0000-0000-000038C70000}"/>
    <cellStyle name="Normal 4 9 2 3 2 2 2 2 5" xfId="31996" xr:uid="{00000000-0005-0000-0000-000039C70000}"/>
    <cellStyle name="Normal 4 9 2 3 2 2 2 3" xfId="11804" xr:uid="{00000000-0005-0000-0000-00003AC70000}"/>
    <cellStyle name="Normal 4 9 2 3 2 2 2 3 2" xfId="25238" xr:uid="{00000000-0005-0000-0000-00003BC70000}"/>
    <cellStyle name="Normal 4 9 2 3 2 2 2 3 2 2" xfId="52150" xr:uid="{00000000-0005-0000-0000-00003CC70000}"/>
    <cellStyle name="Normal 4 9 2 3 2 2 2 3 3" xfId="38716" xr:uid="{00000000-0005-0000-0000-00003DC70000}"/>
    <cellStyle name="Normal 4 9 2 3 2 2 2 4" xfId="7326" xr:uid="{00000000-0005-0000-0000-00003EC70000}"/>
    <cellStyle name="Normal 4 9 2 3 2 2 2 4 2" xfId="20760" xr:uid="{00000000-0005-0000-0000-00003FC70000}"/>
    <cellStyle name="Normal 4 9 2 3 2 2 2 4 2 2" xfId="47672" xr:uid="{00000000-0005-0000-0000-000040C70000}"/>
    <cellStyle name="Normal 4 9 2 3 2 2 2 4 3" xfId="34238" xr:uid="{00000000-0005-0000-0000-000041C70000}"/>
    <cellStyle name="Normal 4 9 2 3 2 2 2 5" xfId="16281" xr:uid="{00000000-0005-0000-0000-000042C70000}"/>
    <cellStyle name="Normal 4 9 2 3 2 2 2 5 2" xfId="43193" xr:uid="{00000000-0005-0000-0000-000043C70000}"/>
    <cellStyle name="Normal 4 9 2 3 2 2 2 6" xfId="29759" xr:uid="{00000000-0005-0000-0000-000044C70000}"/>
    <cellStyle name="Normal 4 9 2 3 2 2 3" xfId="3966" xr:uid="{00000000-0005-0000-0000-000045C70000}"/>
    <cellStyle name="Normal 4 9 2 3 2 2 3 2" xfId="12923" xr:uid="{00000000-0005-0000-0000-000046C70000}"/>
    <cellStyle name="Normal 4 9 2 3 2 2 3 2 2" xfId="26357" xr:uid="{00000000-0005-0000-0000-000047C70000}"/>
    <cellStyle name="Normal 4 9 2 3 2 2 3 2 2 2" xfId="53269" xr:uid="{00000000-0005-0000-0000-000048C70000}"/>
    <cellStyle name="Normal 4 9 2 3 2 2 3 2 3" xfId="39835" xr:uid="{00000000-0005-0000-0000-000049C70000}"/>
    <cellStyle name="Normal 4 9 2 3 2 2 3 3" xfId="8445" xr:uid="{00000000-0005-0000-0000-00004AC70000}"/>
    <cellStyle name="Normal 4 9 2 3 2 2 3 3 2" xfId="21879" xr:uid="{00000000-0005-0000-0000-00004BC70000}"/>
    <cellStyle name="Normal 4 9 2 3 2 2 3 3 2 2" xfId="48791" xr:uid="{00000000-0005-0000-0000-00004CC70000}"/>
    <cellStyle name="Normal 4 9 2 3 2 2 3 3 3" xfId="35357" xr:uid="{00000000-0005-0000-0000-00004DC70000}"/>
    <cellStyle name="Normal 4 9 2 3 2 2 3 4" xfId="17400" xr:uid="{00000000-0005-0000-0000-00004EC70000}"/>
    <cellStyle name="Normal 4 9 2 3 2 2 3 4 2" xfId="44312" xr:uid="{00000000-0005-0000-0000-00004FC70000}"/>
    <cellStyle name="Normal 4 9 2 3 2 2 3 5" xfId="30878" xr:uid="{00000000-0005-0000-0000-000050C70000}"/>
    <cellStyle name="Normal 4 9 2 3 2 2 4" xfId="10686" xr:uid="{00000000-0005-0000-0000-000051C70000}"/>
    <cellStyle name="Normal 4 9 2 3 2 2 4 2" xfId="24120" xr:uid="{00000000-0005-0000-0000-000052C70000}"/>
    <cellStyle name="Normal 4 9 2 3 2 2 4 2 2" xfId="51032" xr:uid="{00000000-0005-0000-0000-000053C70000}"/>
    <cellStyle name="Normal 4 9 2 3 2 2 4 3" xfId="37598" xr:uid="{00000000-0005-0000-0000-000054C70000}"/>
    <cellStyle name="Normal 4 9 2 3 2 2 5" xfId="6208" xr:uid="{00000000-0005-0000-0000-000055C70000}"/>
    <cellStyle name="Normal 4 9 2 3 2 2 5 2" xfId="19642" xr:uid="{00000000-0005-0000-0000-000056C70000}"/>
    <cellStyle name="Normal 4 9 2 3 2 2 5 2 2" xfId="46554" xr:uid="{00000000-0005-0000-0000-000057C70000}"/>
    <cellStyle name="Normal 4 9 2 3 2 2 5 3" xfId="33120" xr:uid="{00000000-0005-0000-0000-000058C70000}"/>
    <cellStyle name="Normal 4 9 2 3 2 2 6" xfId="15163" xr:uid="{00000000-0005-0000-0000-000059C70000}"/>
    <cellStyle name="Normal 4 9 2 3 2 2 6 2" xfId="42075" xr:uid="{00000000-0005-0000-0000-00005AC70000}"/>
    <cellStyle name="Normal 4 9 2 3 2 2 7" xfId="28641" xr:uid="{00000000-0005-0000-0000-00005BC70000}"/>
    <cellStyle name="Normal 4 9 2 3 2 3" xfId="2177" xr:uid="{00000000-0005-0000-0000-00005CC70000}"/>
    <cellStyle name="Normal 4 9 2 3 2 3 2" xfId="4414" xr:uid="{00000000-0005-0000-0000-00005DC70000}"/>
    <cellStyle name="Normal 4 9 2 3 2 3 2 2" xfId="13371" xr:uid="{00000000-0005-0000-0000-00005EC70000}"/>
    <cellStyle name="Normal 4 9 2 3 2 3 2 2 2" xfId="26805" xr:uid="{00000000-0005-0000-0000-00005FC70000}"/>
    <cellStyle name="Normal 4 9 2 3 2 3 2 2 2 2" xfId="53717" xr:uid="{00000000-0005-0000-0000-000060C70000}"/>
    <cellStyle name="Normal 4 9 2 3 2 3 2 2 3" xfId="40283" xr:uid="{00000000-0005-0000-0000-000061C70000}"/>
    <cellStyle name="Normal 4 9 2 3 2 3 2 3" xfId="8893" xr:uid="{00000000-0005-0000-0000-000062C70000}"/>
    <cellStyle name="Normal 4 9 2 3 2 3 2 3 2" xfId="22327" xr:uid="{00000000-0005-0000-0000-000063C70000}"/>
    <cellStyle name="Normal 4 9 2 3 2 3 2 3 2 2" xfId="49239" xr:uid="{00000000-0005-0000-0000-000064C70000}"/>
    <cellStyle name="Normal 4 9 2 3 2 3 2 3 3" xfId="35805" xr:uid="{00000000-0005-0000-0000-000065C70000}"/>
    <cellStyle name="Normal 4 9 2 3 2 3 2 4" xfId="17848" xr:uid="{00000000-0005-0000-0000-000066C70000}"/>
    <cellStyle name="Normal 4 9 2 3 2 3 2 4 2" xfId="44760" xr:uid="{00000000-0005-0000-0000-000067C70000}"/>
    <cellStyle name="Normal 4 9 2 3 2 3 2 5" xfId="31326" xr:uid="{00000000-0005-0000-0000-000068C70000}"/>
    <cellStyle name="Normal 4 9 2 3 2 3 3" xfId="11134" xr:uid="{00000000-0005-0000-0000-000069C70000}"/>
    <cellStyle name="Normal 4 9 2 3 2 3 3 2" xfId="24568" xr:uid="{00000000-0005-0000-0000-00006AC70000}"/>
    <cellStyle name="Normal 4 9 2 3 2 3 3 2 2" xfId="51480" xr:uid="{00000000-0005-0000-0000-00006BC70000}"/>
    <cellStyle name="Normal 4 9 2 3 2 3 3 3" xfId="38046" xr:uid="{00000000-0005-0000-0000-00006CC70000}"/>
    <cellStyle name="Normal 4 9 2 3 2 3 4" xfId="6656" xr:uid="{00000000-0005-0000-0000-00006DC70000}"/>
    <cellStyle name="Normal 4 9 2 3 2 3 4 2" xfId="20090" xr:uid="{00000000-0005-0000-0000-00006EC70000}"/>
    <cellStyle name="Normal 4 9 2 3 2 3 4 2 2" xfId="47002" xr:uid="{00000000-0005-0000-0000-00006FC70000}"/>
    <cellStyle name="Normal 4 9 2 3 2 3 4 3" xfId="33568" xr:uid="{00000000-0005-0000-0000-000070C70000}"/>
    <cellStyle name="Normal 4 9 2 3 2 3 5" xfId="15611" xr:uid="{00000000-0005-0000-0000-000071C70000}"/>
    <cellStyle name="Normal 4 9 2 3 2 3 5 2" xfId="42523" xr:uid="{00000000-0005-0000-0000-000072C70000}"/>
    <cellStyle name="Normal 4 9 2 3 2 3 6" xfId="29089" xr:uid="{00000000-0005-0000-0000-000073C70000}"/>
    <cellStyle name="Normal 4 9 2 3 2 4" xfId="3296" xr:uid="{00000000-0005-0000-0000-000074C70000}"/>
    <cellStyle name="Normal 4 9 2 3 2 4 2" xfId="12253" xr:uid="{00000000-0005-0000-0000-000075C70000}"/>
    <cellStyle name="Normal 4 9 2 3 2 4 2 2" xfId="25687" xr:uid="{00000000-0005-0000-0000-000076C70000}"/>
    <cellStyle name="Normal 4 9 2 3 2 4 2 2 2" xfId="52599" xr:uid="{00000000-0005-0000-0000-000077C70000}"/>
    <cellStyle name="Normal 4 9 2 3 2 4 2 3" xfId="39165" xr:uid="{00000000-0005-0000-0000-000078C70000}"/>
    <cellStyle name="Normal 4 9 2 3 2 4 3" xfId="7775" xr:uid="{00000000-0005-0000-0000-000079C70000}"/>
    <cellStyle name="Normal 4 9 2 3 2 4 3 2" xfId="21209" xr:uid="{00000000-0005-0000-0000-00007AC70000}"/>
    <cellStyle name="Normal 4 9 2 3 2 4 3 2 2" xfId="48121" xr:uid="{00000000-0005-0000-0000-00007BC70000}"/>
    <cellStyle name="Normal 4 9 2 3 2 4 3 3" xfId="34687" xr:uid="{00000000-0005-0000-0000-00007CC70000}"/>
    <cellStyle name="Normal 4 9 2 3 2 4 4" xfId="16730" xr:uid="{00000000-0005-0000-0000-00007DC70000}"/>
    <cellStyle name="Normal 4 9 2 3 2 4 4 2" xfId="43642" xr:uid="{00000000-0005-0000-0000-00007EC70000}"/>
    <cellStyle name="Normal 4 9 2 3 2 4 5" xfId="30208" xr:uid="{00000000-0005-0000-0000-00007FC70000}"/>
    <cellStyle name="Normal 4 9 2 3 2 5" xfId="10016" xr:uid="{00000000-0005-0000-0000-000080C70000}"/>
    <cellStyle name="Normal 4 9 2 3 2 5 2" xfId="23450" xr:uid="{00000000-0005-0000-0000-000081C70000}"/>
    <cellStyle name="Normal 4 9 2 3 2 5 2 2" xfId="50362" xr:uid="{00000000-0005-0000-0000-000082C70000}"/>
    <cellStyle name="Normal 4 9 2 3 2 5 3" xfId="36928" xr:uid="{00000000-0005-0000-0000-000083C70000}"/>
    <cellStyle name="Normal 4 9 2 3 2 6" xfId="5538" xr:uid="{00000000-0005-0000-0000-000084C70000}"/>
    <cellStyle name="Normal 4 9 2 3 2 6 2" xfId="18972" xr:uid="{00000000-0005-0000-0000-000085C70000}"/>
    <cellStyle name="Normal 4 9 2 3 2 6 2 2" xfId="45884" xr:uid="{00000000-0005-0000-0000-000086C70000}"/>
    <cellStyle name="Normal 4 9 2 3 2 6 3" xfId="32450" xr:uid="{00000000-0005-0000-0000-000087C70000}"/>
    <cellStyle name="Normal 4 9 2 3 2 7" xfId="14493" xr:uid="{00000000-0005-0000-0000-000088C70000}"/>
    <cellStyle name="Normal 4 9 2 3 2 7 2" xfId="41405" xr:uid="{00000000-0005-0000-0000-000089C70000}"/>
    <cellStyle name="Normal 4 9 2 3 2 8" xfId="27971" xr:uid="{00000000-0005-0000-0000-00008AC70000}"/>
    <cellStyle name="Normal 4 9 2 3 3" xfId="1283" xr:uid="{00000000-0005-0000-0000-00008BC70000}"/>
    <cellStyle name="Normal 4 9 2 3 3 2" xfId="2401" xr:uid="{00000000-0005-0000-0000-00008CC70000}"/>
    <cellStyle name="Normal 4 9 2 3 3 2 2" xfId="4638" xr:uid="{00000000-0005-0000-0000-00008DC70000}"/>
    <cellStyle name="Normal 4 9 2 3 3 2 2 2" xfId="13595" xr:uid="{00000000-0005-0000-0000-00008EC70000}"/>
    <cellStyle name="Normal 4 9 2 3 3 2 2 2 2" xfId="27029" xr:uid="{00000000-0005-0000-0000-00008FC70000}"/>
    <cellStyle name="Normal 4 9 2 3 3 2 2 2 2 2" xfId="53941" xr:uid="{00000000-0005-0000-0000-000090C70000}"/>
    <cellStyle name="Normal 4 9 2 3 3 2 2 2 3" xfId="40507" xr:uid="{00000000-0005-0000-0000-000091C70000}"/>
    <cellStyle name="Normal 4 9 2 3 3 2 2 3" xfId="9117" xr:uid="{00000000-0005-0000-0000-000092C70000}"/>
    <cellStyle name="Normal 4 9 2 3 3 2 2 3 2" xfId="22551" xr:uid="{00000000-0005-0000-0000-000093C70000}"/>
    <cellStyle name="Normal 4 9 2 3 3 2 2 3 2 2" xfId="49463" xr:uid="{00000000-0005-0000-0000-000094C70000}"/>
    <cellStyle name="Normal 4 9 2 3 3 2 2 3 3" xfId="36029" xr:uid="{00000000-0005-0000-0000-000095C70000}"/>
    <cellStyle name="Normal 4 9 2 3 3 2 2 4" xfId="18072" xr:uid="{00000000-0005-0000-0000-000096C70000}"/>
    <cellStyle name="Normal 4 9 2 3 3 2 2 4 2" xfId="44984" xr:uid="{00000000-0005-0000-0000-000097C70000}"/>
    <cellStyle name="Normal 4 9 2 3 3 2 2 5" xfId="31550" xr:uid="{00000000-0005-0000-0000-000098C70000}"/>
    <cellStyle name="Normal 4 9 2 3 3 2 3" xfId="11358" xr:uid="{00000000-0005-0000-0000-000099C70000}"/>
    <cellStyle name="Normal 4 9 2 3 3 2 3 2" xfId="24792" xr:uid="{00000000-0005-0000-0000-00009AC70000}"/>
    <cellStyle name="Normal 4 9 2 3 3 2 3 2 2" xfId="51704" xr:uid="{00000000-0005-0000-0000-00009BC70000}"/>
    <cellStyle name="Normal 4 9 2 3 3 2 3 3" xfId="38270" xr:uid="{00000000-0005-0000-0000-00009CC70000}"/>
    <cellStyle name="Normal 4 9 2 3 3 2 4" xfId="6880" xr:uid="{00000000-0005-0000-0000-00009DC70000}"/>
    <cellStyle name="Normal 4 9 2 3 3 2 4 2" xfId="20314" xr:uid="{00000000-0005-0000-0000-00009EC70000}"/>
    <cellStyle name="Normal 4 9 2 3 3 2 4 2 2" xfId="47226" xr:uid="{00000000-0005-0000-0000-00009FC70000}"/>
    <cellStyle name="Normal 4 9 2 3 3 2 4 3" xfId="33792" xr:uid="{00000000-0005-0000-0000-0000A0C70000}"/>
    <cellStyle name="Normal 4 9 2 3 3 2 5" xfId="15835" xr:uid="{00000000-0005-0000-0000-0000A1C70000}"/>
    <cellStyle name="Normal 4 9 2 3 3 2 5 2" xfId="42747" xr:uid="{00000000-0005-0000-0000-0000A2C70000}"/>
    <cellStyle name="Normal 4 9 2 3 3 2 6" xfId="29313" xr:uid="{00000000-0005-0000-0000-0000A3C70000}"/>
    <cellStyle name="Normal 4 9 2 3 3 3" xfId="3520" xr:uid="{00000000-0005-0000-0000-0000A4C70000}"/>
    <cellStyle name="Normal 4 9 2 3 3 3 2" xfId="12477" xr:uid="{00000000-0005-0000-0000-0000A5C70000}"/>
    <cellStyle name="Normal 4 9 2 3 3 3 2 2" xfId="25911" xr:uid="{00000000-0005-0000-0000-0000A6C70000}"/>
    <cellStyle name="Normal 4 9 2 3 3 3 2 2 2" xfId="52823" xr:uid="{00000000-0005-0000-0000-0000A7C70000}"/>
    <cellStyle name="Normal 4 9 2 3 3 3 2 3" xfId="39389" xr:uid="{00000000-0005-0000-0000-0000A8C70000}"/>
    <cellStyle name="Normal 4 9 2 3 3 3 3" xfId="7999" xr:uid="{00000000-0005-0000-0000-0000A9C70000}"/>
    <cellStyle name="Normal 4 9 2 3 3 3 3 2" xfId="21433" xr:uid="{00000000-0005-0000-0000-0000AAC70000}"/>
    <cellStyle name="Normal 4 9 2 3 3 3 3 2 2" xfId="48345" xr:uid="{00000000-0005-0000-0000-0000ABC70000}"/>
    <cellStyle name="Normal 4 9 2 3 3 3 3 3" xfId="34911" xr:uid="{00000000-0005-0000-0000-0000ACC70000}"/>
    <cellStyle name="Normal 4 9 2 3 3 3 4" xfId="16954" xr:uid="{00000000-0005-0000-0000-0000ADC70000}"/>
    <cellStyle name="Normal 4 9 2 3 3 3 4 2" xfId="43866" xr:uid="{00000000-0005-0000-0000-0000AEC70000}"/>
    <cellStyle name="Normal 4 9 2 3 3 3 5" xfId="30432" xr:uid="{00000000-0005-0000-0000-0000AFC70000}"/>
    <cellStyle name="Normal 4 9 2 3 3 4" xfId="10240" xr:uid="{00000000-0005-0000-0000-0000B0C70000}"/>
    <cellStyle name="Normal 4 9 2 3 3 4 2" xfId="23674" xr:uid="{00000000-0005-0000-0000-0000B1C70000}"/>
    <cellStyle name="Normal 4 9 2 3 3 4 2 2" xfId="50586" xr:uid="{00000000-0005-0000-0000-0000B2C70000}"/>
    <cellStyle name="Normal 4 9 2 3 3 4 3" xfId="37152" xr:uid="{00000000-0005-0000-0000-0000B3C70000}"/>
    <cellStyle name="Normal 4 9 2 3 3 5" xfId="5762" xr:uid="{00000000-0005-0000-0000-0000B4C70000}"/>
    <cellStyle name="Normal 4 9 2 3 3 5 2" xfId="19196" xr:uid="{00000000-0005-0000-0000-0000B5C70000}"/>
    <cellStyle name="Normal 4 9 2 3 3 5 2 2" xfId="46108" xr:uid="{00000000-0005-0000-0000-0000B6C70000}"/>
    <cellStyle name="Normal 4 9 2 3 3 5 3" xfId="32674" xr:uid="{00000000-0005-0000-0000-0000B7C70000}"/>
    <cellStyle name="Normal 4 9 2 3 3 6" xfId="14717" xr:uid="{00000000-0005-0000-0000-0000B8C70000}"/>
    <cellStyle name="Normal 4 9 2 3 3 6 2" xfId="41629" xr:uid="{00000000-0005-0000-0000-0000B9C70000}"/>
    <cellStyle name="Normal 4 9 2 3 3 7" xfId="28195" xr:uid="{00000000-0005-0000-0000-0000BAC70000}"/>
    <cellStyle name="Normal 4 9 2 3 4" xfId="1506" xr:uid="{00000000-0005-0000-0000-0000BBC70000}"/>
    <cellStyle name="Normal 4 9 2 3 4 2" xfId="2624" xr:uid="{00000000-0005-0000-0000-0000BCC70000}"/>
    <cellStyle name="Normal 4 9 2 3 4 2 2" xfId="4861" xr:uid="{00000000-0005-0000-0000-0000BDC70000}"/>
    <cellStyle name="Normal 4 9 2 3 4 2 2 2" xfId="13818" xr:uid="{00000000-0005-0000-0000-0000BEC70000}"/>
    <cellStyle name="Normal 4 9 2 3 4 2 2 2 2" xfId="27252" xr:uid="{00000000-0005-0000-0000-0000BFC70000}"/>
    <cellStyle name="Normal 4 9 2 3 4 2 2 2 2 2" xfId="54164" xr:uid="{00000000-0005-0000-0000-0000C0C70000}"/>
    <cellStyle name="Normal 4 9 2 3 4 2 2 2 3" xfId="40730" xr:uid="{00000000-0005-0000-0000-0000C1C70000}"/>
    <cellStyle name="Normal 4 9 2 3 4 2 2 3" xfId="9340" xr:uid="{00000000-0005-0000-0000-0000C2C70000}"/>
    <cellStyle name="Normal 4 9 2 3 4 2 2 3 2" xfId="22774" xr:uid="{00000000-0005-0000-0000-0000C3C70000}"/>
    <cellStyle name="Normal 4 9 2 3 4 2 2 3 2 2" xfId="49686" xr:uid="{00000000-0005-0000-0000-0000C4C70000}"/>
    <cellStyle name="Normal 4 9 2 3 4 2 2 3 3" xfId="36252" xr:uid="{00000000-0005-0000-0000-0000C5C70000}"/>
    <cellStyle name="Normal 4 9 2 3 4 2 2 4" xfId="18295" xr:uid="{00000000-0005-0000-0000-0000C6C70000}"/>
    <cellStyle name="Normal 4 9 2 3 4 2 2 4 2" xfId="45207" xr:uid="{00000000-0005-0000-0000-0000C7C70000}"/>
    <cellStyle name="Normal 4 9 2 3 4 2 2 5" xfId="31773" xr:uid="{00000000-0005-0000-0000-0000C8C70000}"/>
    <cellStyle name="Normal 4 9 2 3 4 2 3" xfId="11581" xr:uid="{00000000-0005-0000-0000-0000C9C70000}"/>
    <cellStyle name="Normal 4 9 2 3 4 2 3 2" xfId="25015" xr:uid="{00000000-0005-0000-0000-0000CAC70000}"/>
    <cellStyle name="Normal 4 9 2 3 4 2 3 2 2" xfId="51927" xr:uid="{00000000-0005-0000-0000-0000CBC70000}"/>
    <cellStyle name="Normal 4 9 2 3 4 2 3 3" xfId="38493" xr:uid="{00000000-0005-0000-0000-0000CCC70000}"/>
    <cellStyle name="Normal 4 9 2 3 4 2 4" xfId="7103" xr:uid="{00000000-0005-0000-0000-0000CDC70000}"/>
    <cellStyle name="Normal 4 9 2 3 4 2 4 2" xfId="20537" xr:uid="{00000000-0005-0000-0000-0000CEC70000}"/>
    <cellStyle name="Normal 4 9 2 3 4 2 4 2 2" xfId="47449" xr:uid="{00000000-0005-0000-0000-0000CFC70000}"/>
    <cellStyle name="Normal 4 9 2 3 4 2 4 3" xfId="34015" xr:uid="{00000000-0005-0000-0000-0000D0C70000}"/>
    <cellStyle name="Normal 4 9 2 3 4 2 5" xfId="16058" xr:uid="{00000000-0005-0000-0000-0000D1C70000}"/>
    <cellStyle name="Normal 4 9 2 3 4 2 5 2" xfId="42970" xr:uid="{00000000-0005-0000-0000-0000D2C70000}"/>
    <cellStyle name="Normal 4 9 2 3 4 2 6" xfId="29536" xr:uid="{00000000-0005-0000-0000-0000D3C70000}"/>
    <cellStyle name="Normal 4 9 2 3 4 3" xfId="3743" xr:uid="{00000000-0005-0000-0000-0000D4C70000}"/>
    <cellStyle name="Normal 4 9 2 3 4 3 2" xfId="12700" xr:uid="{00000000-0005-0000-0000-0000D5C70000}"/>
    <cellStyle name="Normal 4 9 2 3 4 3 2 2" xfId="26134" xr:uid="{00000000-0005-0000-0000-0000D6C70000}"/>
    <cellStyle name="Normal 4 9 2 3 4 3 2 2 2" xfId="53046" xr:uid="{00000000-0005-0000-0000-0000D7C70000}"/>
    <cellStyle name="Normal 4 9 2 3 4 3 2 3" xfId="39612" xr:uid="{00000000-0005-0000-0000-0000D8C70000}"/>
    <cellStyle name="Normal 4 9 2 3 4 3 3" xfId="8222" xr:uid="{00000000-0005-0000-0000-0000D9C70000}"/>
    <cellStyle name="Normal 4 9 2 3 4 3 3 2" xfId="21656" xr:uid="{00000000-0005-0000-0000-0000DAC70000}"/>
    <cellStyle name="Normal 4 9 2 3 4 3 3 2 2" xfId="48568" xr:uid="{00000000-0005-0000-0000-0000DBC70000}"/>
    <cellStyle name="Normal 4 9 2 3 4 3 3 3" xfId="35134" xr:uid="{00000000-0005-0000-0000-0000DCC70000}"/>
    <cellStyle name="Normal 4 9 2 3 4 3 4" xfId="17177" xr:uid="{00000000-0005-0000-0000-0000DDC70000}"/>
    <cellStyle name="Normal 4 9 2 3 4 3 4 2" xfId="44089" xr:uid="{00000000-0005-0000-0000-0000DEC70000}"/>
    <cellStyle name="Normal 4 9 2 3 4 3 5" xfId="30655" xr:uid="{00000000-0005-0000-0000-0000DFC70000}"/>
    <cellStyle name="Normal 4 9 2 3 4 4" xfId="10463" xr:uid="{00000000-0005-0000-0000-0000E0C70000}"/>
    <cellStyle name="Normal 4 9 2 3 4 4 2" xfId="23897" xr:uid="{00000000-0005-0000-0000-0000E1C70000}"/>
    <cellStyle name="Normal 4 9 2 3 4 4 2 2" xfId="50809" xr:uid="{00000000-0005-0000-0000-0000E2C70000}"/>
    <cellStyle name="Normal 4 9 2 3 4 4 3" xfId="37375" xr:uid="{00000000-0005-0000-0000-0000E3C70000}"/>
    <cellStyle name="Normal 4 9 2 3 4 5" xfId="5985" xr:uid="{00000000-0005-0000-0000-0000E4C70000}"/>
    <cellStyle name="Normal 4 9 2 3 4 5 2" xfId="19419" xr:uid="{00000000-0005-0000-0000-0000E5C70000}"/>
    <cellStyle name="Normal 4 9 2 3 4 5 2 2" xfId="46331" xr:uid="{00000000-0005-0000-0000-0000E6C70000}"/>
    <cellStyle name="Normal 4 9 2 3 4 5 3" xfId="32897" xr:uid="{00000000-0005-0000-0000-0000E7C70000}"/>
    <cellStyle name="Normal 4 9 2 3 4 6" xfId="14940" xr:uid="{00000000-0005-0000-0000-0000E8C70000}"/>
    <cellStyle name="Normal 4 9 2 3 4 6 2" xfId="41852" xr:uid="{00000000-0005-0000-0000-0000E9C70000}"/>
    <cellStyle name="Normal 4 9 2 3 4 7" xfId="28418" xr:uid="{00000000-0005-0000-0000-0000EAC70000}"/>
    <cellStyle name="Normal 4 9 2 3 5" xfId="1954" xr:uid="{00000000-0005-0000-0000-0000EBC70000}"/>
    <cellStyle name="Normal 4 9 2 3 5 2" xfId="4191" xr:uid="{00000000-0005-0000-0000-0000ECC70000}"/>
    <cellStyle name="Normal 4 9 2 3 5 2 2" xfId="13148" xr:uid="{00000000-0005-0000-0000-0000EDC70000}"/>
    <cellStyle name="Normal 4 9 2 3 5 2 2 2" xfId="26582" xr:uid="{00000000-0005-0000-0000-0000EEC70000}"/>
    <cellStyle name="Normal 4 9 2 3 5 2 2 2 2" xfId="53494" xr:uid="{00000000-0005-0000-0000-0000EFC70000}"/>
    <cellStyle name="Normal 4 9 2 3 5 2 2 3" xfId="40060" xr:uid="{00000000-0005-0000-0000-0000F0C70000}"/>
    <cellStyle name="Normal 4 9 2 3 5 2 3" xfId="8670" xr:uid="{00000000-0005-0000-0000-0000F1C70000}"/>
    <cellStyle name="Normal 4 9 2 3 5 2 3 2" xfId="22104" xr:uid="{00000000-0005-0000-0000-0000F2C70000}"/>
    <cellStyle name="Normal 4 9 2 3 5 2 3 2 2" xfId="49016" xr:uid="{00000000-0005-0000-0000-0000F3C70000}"/>
    <cellStyle name="Normal 4 9 2 3 5 2 3 3" xfId="35582" xr:uid="{00000000-0005-0000-0000-0000F4C70000}"/>
    <cellStyle name="Normal 4 9 2 3 5 2 4" xfId="17625" xr:uid="{00000000-0005-0000-0000-0000F5C70000}"/>
    <cellStyle name="Normal 4 9 2 3 5 2 4 2" xfId="44537" xr:uid="{00000000-0005-0000-0000-0000F6C70000}"/>
    <cellStyle name="Normal 4 9 2 3 5 2 5" xfId="31103" xr:uid="{00000000-0005-0000-0000-0000F7C70000}"/>
    <cellStyle name="Normal 4 9 2 3 5 3" xfId="10911" xr:uid="{00000000-0005-0000-0000-0000F8C70000}"/>
    <cellStyle name="Normal 4 9 2 3 5 3 2" xfId="24345" xr:uid="{00000000-0005-0000-0000-0000F9C70000}"/>
    <cellStyle name="Normal 4 9 2 3 5 3 2 2" xfId="51257" xr:uid="{00000000-0005-0000-0000-0000FAC70000}"/>
    <cellStyle name="Normal 4 9 2 3 5 3 3" xfId="37823" xr:uid="{00000000-0005-0000-0000-0000FBC70000}"/>
    <cellStyle name="Normal 4 9 2 3 5 4" xfId="6433" xr:uid="{00000000-0005-0000-0000-0000FCC70000}"/>
    <cellStyle name="Normal 4 9 2 3 5 4 2" xfId="19867" xr:uid="{00000000-0005-0000-0000-0000FDC70000}"/>
    <cellStyle name="Normal 4 9 2 3 5 4 2 2" xfId="46779" xr:uid="{00000000-0005-0000-0000-0000FEC70000}"/>
    <cellStyle name="Normal 4 9 2 3 5 4 3" xfId="33345" xr:uid="{00000000-0005-0000-0000-0000FFC70000}"/>
    <cellStyle name="Normal 4 9 2 3 5 5" xfId="15388" xr:uid="{00000000-0005-0000-0000-000000C80000}"/>
    <cellStyle name="Normal 4 9 2 3 5 5 2" xfId="42300" xr:uid="{00000000-0005-0000-0000-000001C80000}"/>
    <cellStyle name="Normal 4 9 2 3 5 6" xfId="28866" xr:uid="{00000000-0005-0000-0000-000002C80000}"/>
    <cellStyle name="Normal 4 9 2 3 6" xfId="3073" xr:uid="{00000000-0005-0000-0000-000003C80000}"/>
    <cellStyle name="Normal 4 9 2 3 6 2" xfId="12030" xr:uid="{00000000-0005-0000-0000-000004C80000}"/>
    <cellStyle name="Normal 4 9 2 3 6 2 2" xfId="25464" xr:uid="{00000000-0005-0000-0000-000005C80000}"/>
    <cellStyle name="Normal 4 9 2 3 6 2 2 2" xfId="52376" xr:uid="{00000000-0005-0000-0000-000006C80000}"/>
    <cellStyle name="Normal 4 9 2 3 6 2 3" xfId="38942" xr:uid="{00000000-0005-0000-0000-000007C80000}"/>
    <cellStyle name="Normal 4 9 2 3 6 3" xfId="7552" xr:uid="{00000000-0005-0000-0000-000008C80000}"/>
    <cellStyle name="Normal 4 9 2 3 6 3 2" xfId="20986" xr:uid="{00000000-0005-0000-0000-000009C80000}"/>
    <cellStyle name="Normal 4 9 2 3 6 3 2 2" xfId="47898" xr:uid="{00000000-0005-0000-0000-00000AC80000}"/>
    <cellStyle name="Normal 4 9 2 3 6 3 3" xfId="34464" xr:uid="{00000000-0005-0000-0000-00000BC80000}"/>
    <cellStyle name="Normal 4 9 2 3 6 4" xfId="16507" xr:uid="{00000000-0005-0000-0000-00000CC80000}"/>
    <cellStyle name="Normal 4 9 2 3 6 4 2" xfId="43419" xr:uid="{00000000-0005-0000-0000-00000DC80000}"/>
    <cellStyle name="Normal 4 9 2 3 6 5" xfId="29985" xr:uid="{00000000-0005-0000-0000-00000EC80000}"/>
    <cellStyle name="Normal 4 9 2 3 7" xfId="9793" xr:uid="{00000000-0005-0000-0000-00000FC80000}"/>
    <cellStyle name="Normal 4 9 2 3 7 2" xfId="23227" xr:uid="{00000000-0005-0000-0000-000010C80000}"/>
    <cellStyle name="Normal 4 9 2 3 7 2 2" xfId="50139" xr:uid="{00000000-0005-0000-0000-000011C80000}"/>
    <cellStyle name="Normal 4 9 2 3 7 3" xfId="36705" xr:uid="{00000000-0005-0000-0000-000012C80000}"/>
    <cellStyle name="Normal 4 9 2 3 8" xfId="5315" xr:uid="{00000000-0005-0000-0000-000013C80000}"/>
    <cellStyle name="Normal 4 9 2 3 8 2" xfId="18749" xr:uid="{00000000-0005-0000-0000-000014C80000}"/>
    <cellStyle name="Normal 4 9 2 3 8 2 2" xfId="45661" xr:uid="{00000000-0005-0000-0000-000015C80000}"/>
    <cellStyle name="Normal 4 9 2 3 8 3" xfId="32227" xr:uid="{00000000-0005-0000-0000-000016C80000}"/>
    <cellStyle name="Normal 4 9 2 3 9" xfId="14270" xr:uid="{00000000-0005-0000-0000-000017C80000}"/>
    <cellStyle name="Normal 4 9 2 3 9 2" xfId="41182" xr:uid="{00000000-0005-0000-0000-000018C80000}"/>
    <cellStyle name="Normal 4 9 2 4" xfId="986" xr:uid="{00000000-0005-0000-0000-000019C80000}"/>
    <cellStyle name="Normal 4 9 2 4 2" xfId="1657" xr:uid="{00000000-0005-0000-0000-00001AC80000}"/>
    <cellStyle name="Normal 4 9 2 4 2 2" xfId="2775" xr:uid="{00000000-0005-0000-0000-00001BC80000}"/>
    <cellStyle name="Normal 4 9 2 4 2 2 2" xfId="5012" xr:uid="{00000000-0005-0000-0000-00001CC80000}"/>
    <cellStyle name="Normal 4 9 2 4 2 2 2 2" xfId="13969" xr:uid="{00000000-0005-0000-0000-00001DC80000}"/>
    <cellStyle name="Normal 4 9 2 4 2 2 2 2 2" xfId="27403" xr:uid="{00000000-0005-0000-0000-00001EC80000}"/>
    <cellStyle name="Normal 4 9 2 4 2 2 2 2 2 2" xfId="54315" xr:uid="{00000000-0005-0000-0000-00001FC80000}"/>
    <cellStyle name="Normal 4 9 2 4 2 2 2 2 3" xfId="40881" xr:uid="{00000000-0005-0000-0000-000020C80000}"/>
    <cellStyle name="Normal 4 9 2 4 2 2 2 3" xfId="9491" xr:uid="{00000000-0005-0000-0000-000021C80000}"/>
    <cellStyle name="Normal 4 9 2 4 2 2 2 3 2" xfId="22925" xr:uid="{00000000-0005-0000-0000-000022C80000}"/>
    <cellStyle name="Normal 4 9 2 4 2 2 2 3 2 2" xfId="49837" xr:uid="{00000000-0005-0000-0000-000023C80000}"/>
    <cellStyle name="Normal 4 9 2 4 2 2 2 3 3" xfId="36403" xr:uid="{00000000-0005-0000-0000-000024C80000}"/>
    <cellStyle name="Normal 4 9 2 4 2 2 2 4" xfId="18446" xr:uid="{00000000-0005-0000-0000-000025C80000}"/>
    <cellStyle name="Normal 4 9 2 4 2 2 2 4 2" xfId="45358" xr:uid="{00000000-0005-0000-0000-000026C80000}"/>
    <cellStyle name="Normal 4 9 2 4 2 2 2 5" xfId="31924" xr:uid="{00000000-0005-0000-0000-000027C80000}"/>
    <cellStyle name="Normal 4 9 2 4 2 2 3" xfId="11732" xr:uid="{00000000-0005-0000-0000-000028C80000}"/>
    <cellStyle name="Normal 4 9 2 4 2 2 3 2" xfId="25166" xr:uid="{00000000-0005-0000-0000-000029C80000}"/>
    <cellStyle name="Normal 4 9 2 4 2 2 3 2 2" xfId="52078" xr:uid="{00000000-0005-0000-0000-00002AC80000}"/>
    <cellStyle name="Normal 4 9 2 4 2 2 3 3" xfId="38644" xr:uid="{00000000-0005-0000-0000-00002BC80000}"/>
    <cellStyle name="Normal 4 9 2 4 2 2 4" xfId="7254" xr:uid="{00000000-0005-0000-0000-00002CC80000}"/>
    <cellStyle name="Normal 4 9 2 4 2 2 4 2" xfId="20688" xr:uid="{00000000-0005-0000-0000-00002DC80000}"/>
    <cellStyle name="Normal 4 9 2 4 2 2 4 2 2" xfId="47600" xr:uid="{00000000-0005-0000-0000-00002EC80000}"/>
    <cellStyle name="Normal 4 9 2 4 2 2 4 3" xfId="34166" xr:uid="{00000000-0005-0000-0000-00002FC80000}"/>
    <cellStyle name="Normal 4 9 2 4 2 2 5" xfId="16209" xr:uid="{00000000-0005-0000-0000-000030C80000}"/>
    <cellStyle name="Normal 4 9 2 4 2 2 5 2" xfId="43121" xr:uid="{00000000-0005-0000-0000-000031C80000}"/>
    <cellStyle name="Normal 4 9 2 4 2 2 6" xfId="29687" xr:uid="{00000000-0005-0000-0000-000032C80000}"/>
    <cellStyle name="Normal 4 9 2 4 2 3" xfId="3894" xr:uid="{00000000-0005-0000-0000-000033C80000}"/>
    <cellStyle name="Normal 4 9 2 4 2 3 2" xfId="12851" xr:uid="{00000000-0005-0000-0000-000034C80000}"/>
    <cellStyle name="Normal 4 9 2 4 2 3 2 2" xfId="26285" xr:uid="{00000000-0005-0000-0000-000035C80000}"/>
    <cellStyle name="Normal 4 9 2 4 2 3 2 2 2" xfId="53197" xr:uid="{00000000-0005-0000-0000-000036C80000}"/>
    <cellStyle name="Normal 4 9 2 4 2 3 2 3" xfId="39763" xr:uid="{00000000-0005-0000-0000-000037C80000}"/>
    <cellStyle name="Normal 4 9 2 4 2 3 3" xfId="8373" xr:uid="{00000000-0005-0000-0000-000038C80000}"/>
    <cellStyle name="Normal 4 9 2 4 2 3 3 2" xfId="21807" xr:uid="{00000000-0005-0000-0000-000039C80000}"/>
    <cellStyle name="Normal 4 9 2 4 2 3 3 2 2" xfId="48719" xr:uid="{00000000-0005-0000-0000-00003AC80000}"/>
    <cellStyle name="Normal 4 9 2 4 2 3 3 3" xfId="35285" xr:uid="{00000000-0005-0000-0000-00003BC80000}"/>
    <cellStyle name="Normal 4 9 2 4 2 3 4" xfId="17328" xr:uid="{00000000-0005-0000-0000-00003CC80000}"/>
    <cellStyle name="Normal 4 9 2 4 2 3 4 2" xfId="44240" xr:uid="{00000000-0005-0000-0000-00003DC80000}"/>
    <cellStyle name="Normal 4 9 2 4 2 3 5" xfId="30806" xr:uid="{00000000-0005-0000-0000-00003EC80000}"/>
    <cellStyle name="Normal 4 9 2 4 2 4" xfId="10614" xr:uid="{00000000-0005-0000-0000-00003FC80000}"/>
    <cellStyle name="Normal 4 9 2 4 2 4 2" xfId="24048" xr:uid="{00000000-0005-0000-0000-000040C80000}"/>
    <cellStyle name="Normal 4 9 2 4 2 4 2 2" xfId="50960" xr:uid="{00000000-0005-0000-0000-000041C80000}"/>
    <cellStyle name="Normal 4 9 2 4 2 4 3" xfId="37526" xr:uid="{00000000-0005-0000-0000-000042C80000}"/>
    <cellStyle name="Normal 4 9 2 4 2 5" xfId="6136" xr:uid="{00000000-0005-0000-0000-000043C80000}"/>
    <cellStyle name="Normal 4 9 2 4 2 5 2" xfId="19570" xr:uid="{00000000-0005-0000-0000-000044C80000}"/>
    <cellStyle name="Normal 4 9 2 4 2 5 2 2" xfId="46482" xr:uid="{00000000-0005-0000-0000-000045C80000}"/>
    <cellStyle name="Normal 4 9 2 4 2 5 3" xfId="33048" xr:uid="{00000000-0005-0000-0000-000046C80000}"/>
    <cellStyle name="Normal 4 9 2 4 2 6" xfId="15091" xr:uid="{00000000-0005-0000-0000-000047C80000}"/>
    <cellStyle name="Normal 4 9 2 4 2 6 2" xfId="42003" xr:uid="{00000000-0005-0000-0000-000048C80000}"/>
    <cellStyle name="Normal 4 9 2 4 2 7" xfId="28569" xr:uid="{00000000-0005-0000-0000-000049C80000}"/>
    <cellStyle name="Normal 4 9 2 4 3" xfId="2105" xr:uid="{00000000-0005-0000-0000-00004AC80000}"/>
    <cellStyle name="Normal 4 9 2 4 3 2" xfId="4342" xr:uid="{00000000-0005-0000-0000-00004BC80000}"/>
    <cellStyle name="Normal 4 9 2 4 3 2 2" xfId="13299" xr:uid="{00000000-0005-0000-0000-00004CC80000}"/>
    <cellStyle name="Normal 4 9 2 4 3 2 2 2" xfId="26733" xr:uid="{00000000-0005-0000-0000-00004DC80000}"/>
    <cellStyle name="Normal 4 9 2 4 3 2 2 2 2" xfId="53645" xr:uid="{00000000-0005-0000-0000-00004EC80000}"/>
    <cellStyle name="Normal 4 9 2 4 3 2 2 3" xfId="40211" xr:uid="{00000000-0005-0000-0000-00004FC80000}"/>
    <cellStyle name="Normal 4 9 2 4 3 2 3" xfId="8821" xr:uid="{00000000-0005-0000-0000-000050C80000}"/>
    <cellStyle name="Normal 4 9 2 4 3 2 3 2" xfId="22255" xr:uid="{00000000-0005-0000-0000-000051C80000}"/>
    <cellStyle name="Normal 4 9 2 4 3 2 3 2 2" xfId="49167" xr:uid="{00000000-0005-0000-0000-000052C80000}"/>
    <cellStyle name="Normal 4 9 2 4 3 2 3 3" xfId="35733" xr:uid="{00000000-0005-0000-0000-000053C80000}"/>
    <cellStyle name="Normal 4 9 2 4 3 2 4" xfId="17776" xr:uid="{00000000-0005-0000-0000-000054C80000}"/>
    <cellStyle name="Normal 4 9 2 4 3 2 4 2" xfId="44688" xr:uid="{00000000-0005-0000-0000-000055C80000}"/>
    <cellStyle name="Normal 4 9 2 4 3 2 5" xfId="31254" xr:uid="{00000000-0005-0000-0000-000056C80000}"/>
    <cellStyle name="Normal 4 9 2 4 3 3" xfId="11062" xr:uid="{00000000-0005-0000-0000-000057C80000}"/>
    <cellStyle name="Normal 4 9 2 4 3 3 2" xfId="24496" xr:uid="{00000000-0005-0000-0000-000058C80000}"/>
    <cellStyle name="Normal 4 9 2 4 3 3 2 2" xfId="51408" xr:uid="{00000000-0005-0000-0000-000059C80000}"/>
    <cellStyle name="Normal 4 9 2 4 3 3 3" xfId="37974" xr:uid="{00000000-0005-0000-0000-00005AC80000}"/>
    <cellStyle name="Normal 4 9 2 4 3 4" xfId="6584" xr:uid="{00000000-0005-0000-0000-00005BC80000}"/>
    <cellStyle name="Normal 4 9 2 4 3 4 2" xfId="20018" xr:uid="{00000000-0005-0000-0000-00005CC80000}"/>
    <cellStyle name="Normal 4 9 2 4 3 4 2 2" xfId="46930" xr:uid="{00000000-0005-0000-0000-00005DC80000}"/>
    <cellStyle name="Normal 4 9 2 4 3 4 3" xfId="33496" xr:uid="{00000000-0005-0000-0000-00005EC80000}"/>
    <cellStyle name="Normal 4 9 2 4 3 5" xfId="15539" xr:uid="{00000000-0005-0000-0000-00005FC80000}"/>
    <cellStyle name="Normal 4 9 2 4 3 5 2" xfId="42451" xr:uid="{00000000-0005-0000-0000-000060C80000}"/>
    <cellStyle name="Normal 4 9 2 4 3 6" xfId="29017" xr:uid="{00000000-0005-0000-0000-000061C80000}"/>
    <cellStyle name="Normal 4 9 2 4 4" xfId="3224" xr:uid="{00000000-0005-0000-0000-000062C80000}"/>
    <cellStyle name="Normal 4 9 2 4 4 2" xfId="12181" xr:uid="{00000000-0005-0000-0000-000063C80000}"/>
    <cellStyle name="Normal 4 9 2 4 4 2 2" xfId="25615" xr:uid="{00000000-0005-0000-0000-000064C80000}"/>
    <cellStyle name="Normal 4 9 2 4 4 2 2 2" xfId="52527" xr:uid="{00000000-0005-0000-0000-000065C80000}"/>
    <cellStyle name="Normal 4 9 2 4 4 2 3" xfId="39093" xr:uid="{00000000-0005-0000-0000-000066C80000}"/>
    <cellStyle name="Normal 4 9 2 4 4 3" xfId="7703" xr:uid="{00000000-0005-0000-0000-000067C80000}"/>
    <cellStyle name="Normal 4 9 2 4 4 3 2" xfId="21137" xr:uid="{00000000-0005-0000-0000-000068C80000}"/>
    <cellStyle name="Normal 4 9 2 4 4 3 2 2" xfId="48049" xr:uid="{00000000-0005-0000-0000-000069C80000}"/>
    <cellStyle name="Normal 4 9 2 4 4 3 3" xfId="34615" xr:uid="{00000000-0005-0000-0000-00006AC80000}"/>
    <cellStyle name="Normal 4 9 2 4 4 4" xfId="16658" xr:uid="{00000000-0005-0000-0000-00006BC80000}"/>
    <cellStyle name="Normal 4 9 2 4 4 4 2" xfId="43570" xr:uid="{00000000-0005-0000-0000-00006CC80000}"/>
    <cellStyle name="Normal 4 9 2 4 4 5" xfId="30136" xr:uid="{00000000-0005-0000-0000-00006DC80000}"/>
    <cellStyle name="Normal 4 9 2 4 5" xfId="9944" xr:uid="{00000000-0005-0000-0000-00006EC80000}"/>
    <cellStyle name="Normal 4 9 2 4 5 2" xfId="23378" xr:uid="{00000000-0005-0000-0000-00006FC80000}"/>
    <cellStyle name="Normal 4 9 2 4 5 2 2" xfId="50290" xr:uid="{00000000-0005-0000-0000-000070C80000}"/>
    <cellStyle name="Normal 4 9 2 4 5 3" xfId="36856" xr:uid="{00000000-0005-0000-0000-000071C80000}"/>
    <cellStyle name="Normal 4 9 2 4 6" xfId="5466" xr:uid="{00000000-0005-0000-0000-000072C80000}"/>
    <cellStyle name="Normal 4 9 2 4 6 2" xfId="18900" xr:uid="{00000000-0005-0000-0000-000073C80000}"/>
    <cellStyle name="Normal 4 9 2 4 6 2 2" xfId="45812" xr:uid="{00000000-0005-0000-0000-000074C80000}"/>
    <cellStyle name="Normal 4 9 2 4 6 3" xfId="32378" xr:uid="{00000000-0005-0000-0000-000075C80000}"/>
    <cellStyle name="Normal 4 9 2 4 7" xfId="14421" xr:uid="{00000000-0005-0000-0000-000076C80000}"/>
    <cellStyle name="Normal 4 9 2 4 7 2" xfId="41333" xr:uid="{00000000-0005-0000-0000-000077C80000}"/>
    <cellStyle name="Normal 4 9 2 4 8" xfId="27899" xr:uid="{00000000-0005-0000-0000-000078C80000}"/>
    <cellStyle name="Normal 4 9 2 5" xfId="1211" xr:uid="{00000000-0005-0000-0000-000079C80000}"/>
    <cellStyle name="Normal 4 9 2 5 2" xfId="2329" xr:uid="{00000000-0005-0000-0000-00007AC80000}"/>
    <cellStyle name="Normal 4 9 2 5 2 2" xfId="4566" xr:uid="{00000000-0005-0000-0000-00007BC80000}"/>
    <cellStyle name="Normal 4 9 2 5 2 2 2" xfId="13523" xr:uid="{00000000-0005-0000-0000-00007CC80000}"/>
    <cellStyle name="Normal 4 9 2 5 2 2 2 2" xfId="26957" xr:uid="{00000000-0005-0000-0000-00007DC80000}"/>
    <cellStyle name="Normal 4 9 2 5 2 2 2 2 2" xfId="53869" xr:uid="{00000000-0005-0000-0000-00007EC80000}"/>
    <cellStyle name="Normal 4 9 2 5 2 2 2 3" xfId="40435" xr:uid="{00000000-0005-0000-0000-00007FC80000}"/>
    <cellStyle name="Normal 4 9 2 5 2 2 3" xfId="9045" xr:uid="{00000000-0005-0000-0000-000080C80000}"/>
    <cellStyle name="Normal 4 9 2 5 2 2 3 2" xfId="22479" xr:uid="{00000000-0005-0000-0000-000081C80000}"/>
    <cellStyle name="Normal 4 9 2 5 2 2 3 2 2" xfId="49391" xr:uid="{00000000-0005-0000-0000-000082C80000}"/>
    <cellStyle name="Normal 4 9 2 5 2 2 3 3" xfId="35957" xr:uid="{00000000-0005-0000-0000-000083C80000}"/>
    <cellStyle name="Normal 4 9 2 5 2 2 4" xfId="18000" xr:uid="{00000000-0005-0000-0000-000084C80000}"/>
    <cellStyle name="Normal 4 9 2 5 2 2 4 2" xfId="44912" xr:uid="{00000000-0005-0000-0000-000085C80000}"/>
    <cellStyle name="Normal 4 9 2 5 2 2 5" xfId="31478" xr:uid="{00000000-0005-0000-0000-000086C80000}"/>
    <cellStyle name="Normal 4 9 2 5 2 3" xfId="11286" xr:uid="{00000000-0005-0000-0000-000087C80000}"/>
    <cellStyle name="Normal 4 9 2 5 2 3 2" xfId="24720" xr:uid="{00000000-0005-0000-0000-000088C80000}"/>
    <cellStyle name="Normal 4 9 2 5 2 3 2 2" xfId="51632" xr:uid="{00000000-0005-0000-0000-000089C80000}"/>
    <cellStyle name="Normal 4 9 2 5 2 3 3" xfId="38198" xr:uid="{00000000-0005-0000-0000-00008AC80000}"/>
    <cellStyle name="Normal 4 9 2 5 2 4" xfId="6808" xr:uid="{00000000-0005-0000-0000-00008BC80000}"/>
    <cellStyle name="Normal 4 9 2 5 2 4 2" xfId="20242" xr:uid="{00000000-0005-0000-0000-00008CC80000}"/>
    <cellStyle name="Normal 4 9 2 5 2 4 2 2" xfId="47154" xr:uid="{00000000-0005-0000-0000-00008DC80000}"/>
    <cellStyle name="Normal 4 9 2 5 2 4 3" xfId="33720" xr:uid="{00000000-0005-0000-0000-00008EC80000}"/>
    <cellStyle name="Normal 4 9 2 5 2 5" xfId="15763" xr:uid="{00000000-0005-0000-0000-00008FC80000}"/>
    <cellStyle name="Normal 4 9 2 5 2 5 2" xfId="42675" xr:uid="{00000000-0005-0000-0000-000090C80000}"/>
    <cellStyle name="Normal 4 9 2 5 2 6" xfId="29241" xr:uid="{00000000-0005-0000-0000-000091C80000}"/>
    <cellStyle name="Normal 4 9 2 5 3" xfId="3448" xr:uid="{00000000-0005-0000-0000-000092C80000}"/>
    <cellStyle name="Normal 4 9 2 5 3 2" xfId="12405" xr:uid="{00000000-0005-0000-0000-000093C80000}"/>
    <cellStyle name="Normal 4 9 2 5 3 2 2" xfId="25839" xr:uid="{00000000-0005-0000-0000-000094C80000}"/>
    <cellStyle name="Normal 4 9 2 5 3 2 2 2" xfId="52751" xr:uid="{00000000-0005-0000-0000-000095C80000}"/>
    <cellStyle name="Normal 4 9 2 5 3 2 3" xfId="39317" xr:uid="{00000000-0005-0000-0000-000096C80000}"/>
    <cellStyle name="Normal 4 9 2 5 3 3" xfId="7927" xr:uid="{00000000-0005-0000-0000-000097C80000}"/>
    <cellStyle name="Normal 4 9 2 5 3 3 2" xfId="21361" xr:uid="{00000000-0005-0000-0000-000098C80000}"/>
    <cellStyle name="Normal 4 9 2 5 3 3 2 2" xfId="48273" xr:uid="{00000000-0005-0000-0000-000099C80000}"/>
    <cellStyle name="Normal 4 9 2 5 3 3 3" xfId="34839" xr:uid="{00000000-0005-0000-0000-00009AC80000}"/>
    <cellStyle name="Normal 4 9 2 5 3 4" xfId="16882" xr:uid="{00000000-0005-0000-0000-00009BC80000}"/>
    <cellStyle name="Normal 4 9 2 5 3 4 2" xfId="43794" xr:uid="{00000000-0005-0000-0000-00009CC80000}"/>
    <cellStyle name="Normal 4 9 2 5 3 5" xfId="30360" xr:uid="{00000000-0005-0000-0000-00009DC80000}"/>
    <cellStyle name="Normal 4 9 2 5 4" xfId="10168" xr:uid="{00000000-0005-0000-0000-00009EC80000}"/>
    <cellStyle name="Normal 4 9 2 5 4 2" xfId="23602" xr:uid="{00000000-0005-0000-0000-00009FC80000}"/>
    <cellStyle name="Normal 4 9 2 5 4 2 2" xfId="50514" xr:uid="{00000000-0005-0000-0000-0000A0C80000}"/>
    <cellStyle name="Normal 4 9 2 5 4 3" xfId="37080" xr:uid="{00000000-0005-0000-0000-0000A1C80000}"/>
    <cellStyle name="Normal 4 9 2 5 5" xfId="5690" xr:uid="{00000000-0005-0000-0000-0000A2C80000}"/>
    <cellStyle name="Normal 4 9 2 5 5 2" xfId="19124" xr:uid="{00000000-0005-0000-0000-0000A3C80000}"/>
    <cellStyle name="Normal 4 9 2 5 5 2 2" xfId="46036" xr:uid="{00000000-0005-0000-0000-0000A4C80000}"/>
    <cellStyle name="Normal 4 9 2 5 5 3" xfId="32602" xr:uid="{00000000-0005-0000-0000-0000A5C80000}"/>
    <cellStyle name="Normal 4 9 2 5 6" xfId="14645" xr:uid="{00000000-0005-0000-0000-0000A6C80000}"/>
    <cellStyle name="Normal 4 9 2 5 6 2" xfId="41557" xr:uid="{00000000-0005-0000-0000-0000A7C80000}"/>
    <cellStyle name="Normal 4 9 2 5 7" xfId="28123" xr:uid="{00000000-0005-0000-0000-0000A8C80000}"/>
    <cellStyle name="Normal 4 9 2 6" xfId="1434" xr:uid="{00000000-0005-0000-0000-0000A9C80000}"/>
    <cellStyle name="Normal 4 9 2 6 2" xfId="2552" xr:uid="{00000000-0005-0000-0000-0000AAC80000}"/>
    <cellStyle name="Normal 4 9 2 6 2 2" xfId="4789" xr:uid="{00000000-0005-0000-0000-0000ABC80000}"/>
    <cellStyle name="Normal 4 9 2 6 2 2 2" xfId="13746" xr:uid="{00000000-0005-0000-0000-0000ACC80000}"/>
    <cellStyle name="Normal 4 9 2 6 2 2 2 2" xfId="27180" xr:uid="{00000000-0005-0000-0000-0000ADC80000}"/>
    <cellStyle name="Normal 4 9 2 6 2 2 2 2 2" xfId="54092" xr:uid="{00000000-0005-0000-0000-0000AEC80000}"/>
    <cellStyle name="Normal 4 9 2 6 2 2 2 3" xfId="40658" xr:uid="{00000000-0005-0000-0000-0000AFC80000}"/>
    <cellStyle name="Normal 4 9 2 6 2 2 3" xfId="9268" xr:uid="{00000000-0005-0000-0000-0000B0C80000}"/>
    <cellStyle name="Normal 4 9 2 6 2 2 3 2" xfId="22702" xr:uid="{00000000-0005-0000-0000-0000B1C80000}"/>
    <cellStyle name="Normal 4 9 2 6 2 2 3 2 2" xfId="49614" xr:uid="{00000000-0005-0000-0000-0000B2C80000}"/>
    <cellStyle name="Normal 4 9 2 6 2 2 3 3" xfId="36180" xr:uid="{00000000-0005-0000-0000-0000B3C80000}"/>
    <cellStyle name="Normal 4 9 2 6 2 2 4" xfId="18223" xr:uid="{00000000-0005-0000-0000-0000B4C80000}"/>
    <cellStyle name="Normal 4 9 2 6 2 2 4 2" xfId="45135" xr:uid="{00000000-0005-0000-0000-0000B5C80000}"/>
    <cellStyle name="Normal 4 9 2 6 2 2 5" xfId="31701" xr:uid="{00000000-0005-0000-0000-0000B6C80000}"/>
    <cellStyle name="Normal 4 9 2 6 2 3" xfId="11509" xr:uid="{00000000-0005-0000-0000-0000B7C80000}"/>
    <cellStyle name="Normal 4 9 2 6 2 3 2" xfId="24943" xr:uid="{00000000-0005-0000-0000-0000B8C80000}"/>
    <cellStyle name="Normal 4 9 2 6 2 3 2 2" xfId="51855" xr:uid="{00000000-0005-0000-0000-0000B9C80000}"/>
    <cellStyle name="Normal 4 9 2 6 2 3 3" xfId="38421" xr:uid="{00000000-0005-0000-0000-0000BAC80000}"/>
    <cellStyle name="Normal 4 9 2 6 2 4" xfId="7031" xr:uid="{00000000-0005-0000-0000-0000BBC80000}"/>
    <cellStyle name="Normal 4 9 2 6 2 4 2" xfId="20465" xr:uid="{00000000-0005-0000-0000-0000BCC80000}"/>
    <cellStyle name="Normal 4 9 2 6 2 4 2 2" xfId="47377" xr:uid="{00000000-0005-0000-0000-0000BDC80000}"/>
    <cellStyle name="Normal 4 9 2 6 2 4 3" xfId="33943" xr:uid="{00000000-0005-0000-0000-0000BEC80000}"/>
    <cellStyle name="Normal 4 9 2 6 2 5" xfId="15986" xr:uid="{00000000-0005-0000-0000-0000BFC80000}"/>
    <cellStyle name="Normal 4 9 2 6 2 5 2" xfId="42898" xr:uid="{00000000-0005-0000-0000-0000C0C80000}"/>
    <cellStyle name="Normal 4 9 2 6 2 6" xfId="29464" xr:uid="{00000000-0005-0000-0000-0000C1C80000}"/>
    <cellStyle name="Normal 4 9 2 6 3" xfId="3671" xr:uid="{00000000-0005-0000-0000-0000C2C80000}"/>
    <cellStyle name="Normal 4 9 2 6 3 2" xfId="12628" xr:uid="{00000000-0005-0000-0000-0000C3C80000}"/>
    <cellStyle name="Normal 4 9 2 6 3 2 2" xfId="26062" xr:uid="{00000000-0005-0000-0000-0000C4C80000}"/>
    <cellStyle name="Normal 4 9 2 6 3 2 2 2" xfId="52974" xr:uid="{00000000-0005-0000-0000-0000C5C80000}"/>
    <cellStyle name="Normal 4 9 2 6 3 2 3" xfId="39540" xr:uid="{00000000-0005-0000-0000-0000C6C80000}"/>
    <cellStyle name="Normal 4 9 2 6 3 3" xfId="8150" xr:uid="{00000000-0005-0000-0000-0000C7C80000}"/>
    <cellStyle name="Normal 4 9 2 6 3 3 2" xfId="21584" xr:uid="{00000000-0005-0000-0000-0000C8C80000}"/>
    <cellStyle name="Normal 4 9 2 6 3 3 2 2" xfId="48496" xr:uid="{00000000-0005-0000-0000-0000C9C80000}"/>
    <cellStyle name="Normal 4 9 2 6 3 3 3" xfId="35062" xr:uid="{00000000-0005-0000-0000-0000CAC80000}"/>
    <cellStyle name="Normal 4 9 2 6 3 4" xfId="17105" xr:uid="{00000000-0005-0000-0000-0000CBC80000}"/>
    <cellStyle name="Normal 4 9 2 6 3 4 2" xfId="44017" xr:uid="{00000000-0005-0000-0000-0000CCC80000}"/>
    <cellStyle name="Normal 4 9 2 6 3 5" xfId="30583" xr:uid="{00000000-0005-0000-0000-0000CDC80000}"/>
    <cellStyle name="Normal 4 9 2 6 4" xfId="10391" xr:uid="{00000000-0005-0000-0000-0000CEC80000}"/>
    <cellStyle name="Normal 4 9 2 6 4 2" xfId="23825" xr:uid="{00000000-0005-0000-0000-0000CFC80000}"/>
    <cellStyle name="Normal 4 9 2 6 4 2 2" xfId="50737" xr:uid="{00000000-0005-0000-0000-0000D0C80000}"/>
    <cellStyle name="Normal 4 9 2 6 4 3" xfId="37303" xr:uid="{00000000-0005-0000-0000-0000D1C80000}"/>
    <cellStyle name="Normal 4 9 2 6 5" xfId="5913" xr:uid="{00000000-0005-0000-0000-0000D2C80000}"/>
    <cellStyle name="Normal 4 9 2 6 5 2" xfId="19347" xr:uid="{00000000-0005-0000-0000-0000D3C80000}"/>
    <cellStyle name="Normal 4 9 2 6 5 2 2" xfId="46259" xr:uid="{00000000-0005-0000-0000-0000D4C80000}"/>
    <cellStyle name="Normal 4 9 2 6 5 3" xfId="32825" xr:uid="{00000000-0005-0000-0000-0000D5C80000}"/>
    <cellStyle name="Normal 4 9 2 6 6" xfId="14868" xr:uid="{00000000-0005-0000-0000-0000D6C80000}"/>
    <cellStyle name="Normal 4 9 2 6 6 2" xfId="41780" xr:uid="{00000000-0005-0000-0000-0000D7C80000}"/>
    <cellStyle name="Normal 4 9 2 6 7" xfId="28346" xr:uid="{00000000-0005-0000-0000-0000D8C80000}"/>
    <cellStyle name="Normal 4 9 2 7" xfId="1882" xr:uid="{00000000-0005-0000-0000-0000D9C80000}"/>
    <cellStyle name="Normal 4 9 2 7 2" xfId="4119" xr:uid="{00000000-0005-0000-0000-0000DAC80000}"/>
    <cellStyle name="Normal 4 9 2 7 2 2" xfId="13076" xr:uid="{00000000-0005-0000-0000-0000DBC80000}"/>
    <cellStyle name="Normal 4 9 2 7 2 2 2" xfId="26510" xr:uid="{00000000-0005-0000-0000-0000DCC80000}"/>
    <cellStyle name="Normal 4 9 2 7 2 2 2 2" xfId="53422" xr:uid="{00000000-0005-0000-0000-0000DDC80000}"/>
    <cellStyle name="Normal 4 9 2 7 2 2 3" xfId="39988" xr:uid="{00000000-0005-0000-0000-0000DEC80000}"/>
    <cellStyle name="Normal 4 9 2 7 2 3" xfId="8598" xr:uid="{00000000-0005-0000-0000-0000DFC80000}"/>
    <cellStyle name="Normal 4 9 2 7 2 3 2" xfId="22032" xr:uid="{00000000-0005-0000-0000-0000E0C80000}"/>
    <cellStyle name="Normal 4 9 2 7 2 3 2 2" xfId="48944" xr:uid="{00000000-0005-0000-0000-0000E1C80000}"/>
    <cellStyle name="Normal 4 9 2 7 2 3 3" xfId="35510" xr:uid="{00000000-0005-0000-0000-0000E2C80000}"/>
    <cellStyle name="Normal 4 9 2 7 2 4" xfId="17553" xr:uid="{00000000-0005-0000-0000-0000E3C80000}"/>
    <cellStyle name="Normal 4 9 2 7 2 4 2" xfId="44465" xr:uid="{00000000-0005-0000-0000-0000E4C80000}"/>
    <cellStyle name="Normal 4 9 2 7 2 5" xfId="31031" xr:uid="{00000000-0005-0000-0000-0000E5C80000}"/>
    <cellStyle name="Normal 4 9 2 7 3" xfId="10839" xr:uid="{00000000-0005-0000-0000-0000E6C80000}"/>
    <cellStyle name="Normal 4 9 2 7 3 2" xfId="24273" xr:uid="{00000000-0005-0000-0000-0000E7C80000}"/>
    <cellStyle name="Normal 4 9 2 7 3 2 2" xfId="51185" xr:uid="{00000000-0005-0000-0000-0000E8C80000}"/>
    <cellStyle name="Normal 4 9 2 7 3 3" xfId="37751" xr:uid="{00000000-0005-0000-0000-0000E9C80000}"/>
    <cellStyle name="Normal 4 9 2 7 4" xfId="6361" xr:uid="{00000000-0005-0000-0000-0000EAC80000}"/>
    <cellStyle name="Normal 4 9 2 7 4 2" xfId="19795" xr:uid="{00000000-0005-0000-0000-0000EBC80000}"/>
    <cellStyle name="Normal 4 9 2 7 4 2 2" xfId="46707" xr:uid="{00000000-0005-0000-0000-0000ECC80000}"/>
    <cellStyle name="Normal 4 9 2 7 4 3" xfId="33273" xr:uid="{00000000-0005-0000-0000-0000EDC80000}"/>
    <cellStyle name="Normal 4 9 2 7 5" xfId="15316" xr:uid="{00000000-0005-0000-0000-0000EEC80000}"/>
    <cellStyle name="Normal 4 9 2 7 5 2" xfId="42228" xr:uid="{00000000-0005-0000-0000-0000EFC80000}"/>
    <cellStyle name="Normal 4 9 2 7 6" xfId="28794" xr:uid="{00000000-0005-0000-0000-0000F0C80000}"/>
    <cellStyle name="Normal 4 9 2 8" xfId="3001" xr:uid="{00000000-0005-0000-0000-0000F1C80000}"/>
    <cellStyle name="Normal 4 9 2 8 2" xfId="11958" xr:uid="{00000000-0005-0000-0000-0000F2C80000}"/>
    <cellStyle name="Normal 4 9 2 8 2 2" xfId="25392" xr:uid="{00000000-0005-0000-0000-0000F3C80000}"/>
    <cellStyle name="Normal 4 9 2 8 2 2 2" xfId="52304" xr:uid="{00000000-0005-0000-0000-0000F4C80000}"/>
    <cellStyle name="Normal 4 9 2 8 2 3" xfId="38870" xr:uid="{00000000-0005-0000-0000-0000F5C80000}"/>
    <cellStyle name="Normal 4 9 2 8 3" xfId="7480" xr:uid="{00000000-0005-0000-0000-0000F6C80000}"/>
    <cellStyle name="Normal 4 9 2 8 3 2" xfId="20914" xr:uid="{00000000-0005-0000-0000-0000F7C80000}"/>
    <cellStyle name="Normal 4 9 2 8 3 2 2" xfId="47826" xr:uid="{00000000-0005-0000-0000-0000F8C80000}"/>
    <cellStyle name="Normal 4 9 2 8 3 3" xfId="34392" xr:uid="{00000000-0005-0000-0000-0000F9C80000}"/>
    <cellStyle name="Normal 4 9 2 8 4" xfId="16435" xr:uid="{00000000-0005-0000-0000-0000FAC80000}"/>
    <cellStyle name="Normal 4 9 2 8 4 2" xfId="43347" xr:uid="{00000000-0005-0000-0000-0000FBC80000}"/>
    <cellStyle name="Normal 4 9 2 8 5" xfId="29913" xr:uid="{00000000-0005-0000-0000-0000FCC80000}"/>
    <cellStyle name="Normal 4 9 2 9" xfId="9721" xr:uid="{00000000-0005-0000-0000-0000FDC80000}"/>
    <cellStyle name="Normal 4 9 2 9 2" xfId="23155" xr:uid="{00000000-0005-0000-0000-0000FEC80000}"/>
    <cellStyle name="Normal 4 9 2 9 2 2" xfId="50067" xr:uid="{00000000-0005-0000-0000-0000FFC80000}"/>
    <cellStyle name="Normal 4 9 2 9 3" xfId="36633" xr:uid="{00000000-0005-0000-0000-000000C90000}"/>
    <cellStyle name="Normal 4 9 3" xfId="837" xr:uid="{00000000-0005-0000-0000-000001C90000}"/>
    <cellStyle name="Normal 4 9 3 10" xfId="27795" xr:uid="{00000000-0005-0000-0000-000002C90000}"/>
    <cellStyle name="Normal 4 9 3 2" xfId="1105" xr:uid="{00000000-0005-0000-0000-000003C90000}"/>
    <cellStyle name="Normal 4 9 3 2 2" xfId="1776" xr:uid="{00000000-0005-0000-0000-000004C90000}"/>
    <cellStyle name="Normal 4 9 3 2 2 2" xfId="2894" xr:uid="{00000000-0005-0000-0000-000005C90000}"/>
    <cellStyle name="Normal 4 9 3 2 2 2 2" xfId="5131" xr:uid="{00000000-0005-0000-0000-000006C90000}"/>
    <cellStyle name="Normal 4 9 3 2 2 2 2 2" xfId="14088" xr:uid="{00000000-0005-0000-0000-000007C90000}"/>
    <cellStyle name="Normal 4 9 3 2 2 2 2 2 2" xfId="27522" xr:uid="{00000000-0005-0000-0000-000008C90000}"/>
    <cellStyle name="Normal 4 9 3 2 2 2 2 2 2 2" xfId="54434" xr:uid="{00000000-0005-0000-0000-000009C90000}"/>
    <cellStyle name="Normal 4 9 3 2 2 2 2 2 3" xfId="41000" xr:uid="{00000000-0005-0000-0000-00000AC90000}"/>
    <cellStyle name="Normal 4 9 3 2 2 2 2 3" xfId="9610" xr:uid="{00000000-0005-0000-0000-00000BC90000}"/>
    <cellStyle name="Normal 4 9 3 2 2 2 2 3 2" xfId="23044" xr:uid="{00000000-0005-0000-0000-00000CC90000}"/>
    <cellStyle name="Normal 4 9 3 2 2 2 2 3 2 2" xfId="49956" xr:uid="{00000000-0005-0000-0000-00000DC90000}"/>
    <cellStyle name="Normal 4 9 3 2 2 2 2 3 3" xfId="36522" xr:uid="{00000000-0005-0000-0000-00000EC90000}"/>
    <cellStyle name="Normal 4 9 3 2 2 2 2 4" xfId="18565" xr:uid="{00000000-0005-0000-0000-00000FC90000}"/>
    <cellStyle name="Normal 4 9 3 2 2 2 2 4 2" xfId="45477" xr:uid="{00000000-0005-0000-0000-000010C90000}"/>
    <cellStyle name="Normal 4 9 3 2 2 2 2 5" xfId="32043" xr:uid="{00000000-0005-0000-0000-000011C90000}"/>
    <cellStyle name="Normal 4 9 3 2 2 2 3" xfId="11851" xr:uid="{00000000-0005-0000-0000-000012C90000}"/>
    <cellStyle name="Normal 4 9 3 2 2 2 3 2" xfId="25285" xr:uid="{00000000-0005-0000-0000-000013C90000}"/>
    <cellStyle name="Normal 4 9 3 2 2 2 3 2 2" xfId="52197" xr:uid="{00000000-0005-0000-0000-000014C90000}"/>
    <cellStyle name="Normal 4 9 3 2 2 2 3 3" xfId="38763" xr:uid="{00000000-0005-0000-0000-000015C90000}"/>
    <cellStyle name="Normal 4 9 3 2 2 2 4" xfId="7373" xr:uid="{00000000-0005-0000-0000-000016C90000}"/>
    <cellStyle name="Normal 4 9 3 2 2 2 4 2" xfId="20807" xr:uid="{00000000-0005-0000-0000-000017C90000}"/>
    <cellStyle name="Normal 4 9 3 2 2 2 4 2 2" xfId="47719" xr:uid="{00000000-0005-0000-0000-000018C90000}"/>
    <cellStyle name="Normal 4 9 3 2 2 2 4 3" xfId="34285" xr:uid="{00000000-0005-0000-0000-000019C90000}"/>
    <cellStyle name="Normal 4 9 3 2 2 2 5" xfId="16328" xr:uid="{00000000-0005-0000-0000-00001AC90000}"/>
    <cellStyle name="Normal 4 9 3 2 2 2 5 2" xfId="43240" xr:uid="{00000000-0005-0000-0000-00001BC90000}"/>
    <cellStyle name="Normal 4 9 3 2 2 2 6" xfId="29806" xr:uid="{00000000-0005-0000-0000-00001CC90000}"/>
    <cellStyle name="Normal 4 9 3 2 2 3" xfId="4013" xr:uid="{00000000-0005-0000-0000-00001DC90000}"/>
    <cellStyle name="Normal 4 9 3 2 2 3 2" xfId="12970" xr:uid="{00000000-0005-0000-0000-00001EC90000}"/>
    <cellStyle name="Normal 4 9 3 2 2 3 2 2" xfId="26404" xr:uid="{00000000-0005-0000-0000-00001FC90000}"/>
    <cellStyle name="Normal 4 9 3 2 2 3 2 2 2" xfId="53316" xr:uid="{00000000-0005-0000-0000-000020C90000}"/>
    <cellStyle name="Normal 4 9 3 2 2 3 2 3" xfId="39882" xr:uid="{00000000-0005-0000-0000-000021C90000}"/>
    <cellStyle name="Normal 4 9 3 2 2 3 3" xfId="8492" xr:uid="{00000000-0005-0000-0000-000022C90000}"/>
    <cellStyle name="Normal 4 9 3 2 2 3 3 2" xfId="21926" xr:uid="{00000000-0005-0000-0000-000023C90000}"/>
    <cellStyle name="Normal 4 9 3 2 2 3 3 2 2" xfId="48838" xr:uid="{00000000-0005-0000-0000-000024C90000}"/>
    <cellStyle name="Normal 4 9 3 2 2 3 3 3" xfId="35404" xr:uid="{00000000-0005-0000-0000-000025C90000}"/>
    <cellStyle name="Normal 4 9 3 2 2 3 4" xfId="17447" xr:uid="{00000000-0005-0000-0000-000026C90000}"/>
    <cellStyle name="Normal 4 9 3 2 2 3 4 2" xfId="44359" xr:uid="{00000000-0005-0000-0000-000027C90000}"/>
    <cellStyle name="Normal 4 9 3 2 2 3 5" xfId="30925" xr:uid="{00000000-0005-0000-0000-000028C90000}"/>
    <cellStyle name="Normal 4 9 3 2 2 4" xfId="10733" xr:uid="{00000000-0005-0000-0000-000029C90000}"/>
    <cellStyle name="Normal 4 9 3 2 2 4 2" xfId="24167" xr:uid="{00000000-0005-0000-0000-00002AC90000}"/>
    <cellStyle name="Normal 4 9 3 2 2 4 2 2" xfId="51079" xr:uid="{00000000-0005-0000-0000-00002BC90000}"/>
    <cellStyle name="Normal 4 9 3 2 2 4 3" xfId="37645" xr:uid="{00000000-0005-0000-0000-00002CC90000}"/>
    <cellStyle name="Normal 4 9 3 2 2 5" xfId="6255" xr:uid="{00000000-0005-0000-0000-00002DC90000}"/>
    <cellStyle name="Normal 4 9 3 2 2 5 2" xfId="19689" xr:uid="{00000000-0005-0000-0000-00002EC90000}"/>
    <cellStyle name="Normal 4 9 3 2 2 5 2 2" xfId="46601" xr:uid="{00000000-0005-0000-0000-00002FC90000}"/>
    <cellStyle name="Normal 4 9 3 2 2 5 3" xfId="33167" xr:uid="{00000000-0005-0000-0000-000030C90000}"/>
    <cellStyle name="Normal 4 9 3 2 2 6" xfId="15210" xr:uid="{00000000-0005-0000-0000-000031C90000}"/>
    <cellStyle name="Normal 4 9 3 2 2 6 2" xfId="42122" xr:uid="{00000000-0005-0000-0000-000032C90000}"/>
    <cellStyle name="Normal 4 9 3 2 2 7" xfId="28688" xr:uid="{00000000-0005-0000-0000-000033C90000}"/>
    <cellStyle name="Normal 4 9 3 2 3" xfId="2224" xr:uid="{00000000-0005-0000-0000-000034C90000}"/>
    <cellStyle name="Normal 4 9 3 2 3 2" xfId="4461" xr:uid="{00000000-0005-0000-0000-000035C90000}"/>
    <cellStyle name="Normal 4 9 3 2 3 2 2" xfId="13418" xr:uid="{00000000-0005-0000-0000-000036C90000}"/>
    <cellStyle name="Normal 4 9 3 2 3 2 2 2" xfId="26852" xr:uid="{00000000-0005-0000-0000-000037C90000}"/>
    <cellStyle name="Normal 4 9 3 2 3 2 2 2 2" xfId="53764" xr:uid="{00000000-0005-0000-0000-000038C90000}"/>
    <cellStyle name="Normal 4 9 3 2 3 2 2 3" xfId="40330" xr:uid="{00000000-0005-0000-0000-000039C90000}"/>
    <cellStyle name="Normal 4 9 3 2 3 2 3" xfId="8940" xr:uid="{00000000-0005-0000-0000-00003AC90000}"/>
    <cellStyle name="Normal 4 9 3 2 3 2 3 2" xfId="22374" xr:uid="{00000000-0005-0000-0000-00003BC90000}"/>
    <cellStyle name="Normal 4 9 3 2 3 2 3 2 2" xfId="49286" xr:uid="{00000000-0005-0000-0000-00003CC90000}"/>
    <cellStyle name="Normal 4 9 3 2 3 2 3 3" xfId="35852" xr:uid="{00000000-0005-0000-0000-00003DC90000}"/>
    <cellStyle name="Normal 4 9 3 2 3 2 4" xfId="17895" xr:uid="{00000000-0005-0000-0000-00003EC90000}"/>
    <cellStyle name="Normal 4 9 3 2 3 2 4 2" xfId="44807" xr:uid="{00000000-0005-0000-0000-00003FC90000}"/>
    <cellStyle name="Normal 4 9 3 2 3 2 5" xfId="31373" xr:uid="{00000000-0005-0000-0000-000040C90000}"/>
    <cellStyle name="Normal 4 9 3 2 3 3" xfId="11181" xr:uid="{00000000-0005-0000-0000-000041C90000}"/>
    <cellStyle name="Normal 4 9 3 2 3 3 2" xfId="24615" xr:uid="{00000000-0005-0000-0000-000042C90000}"/>
    <cellStyle name="Normal 4 9 3 2 3 3 2 2" xfId="51527" xr:uid="{00000000-0005-0000-0000-000043C90000}"/>
    <cellStyle name="Normal 4 9 3 2 3 3 3" xfId="38093" xr:uid="{00000000-0005-0000-0000-000044C90000}"/>
    <cellStyle name="Normal 4 9 3 2 3 4" xfId="6703" xr:uid="{00000000-0005-0000-0000-000045C90000}"/>
    <cellStyle name="Normal 4 9 3 2 3 4 2" xfId="20137" xr:uid="{00000000-0005-0000-0000-000046C90000}"/>
    <cellStyle name="Normal 4 9 3 2 3 4 2 2" xfId="47049" xr:uid="{00000000-0005-0000-0000-000047C90000}"/>
    <cellStyle name="Normal 4 9 3 2 3 4 3" xfId="33615" xr:uid="{00000000-0005-0000-0000-000048C90000}"/>
    <cellStyle name="Normal 4 9 3 2 3 5" xfId="15658" xr:uid="{00000000-0005-0000-0000-000049C90000}"/>
    <cellStyle name="Normal 4 9 3 2 3 5 2" xfId="42570" xr:uid="{00000000-0005-0000-0000-00004AC90000}"/>
    <cellStyle name="Normal 4 9 3 2 3 6" xfId="29136" xr:uid="{00000000-0005-0000-0000-00004BC90000}"/>
    <cellStyle name="Normal 4 9 3 2 4" xfId="3343" xr:uid="{00000000-0005-0000-0000-00004CC90000}"/>
    <cellStyle name="Normal 4 9 3 2 4 2" xfId="12300" xr:uid="{00000000-0005-0000-0000-00004DC90000}"/>
    <cellStyle name="Normal 4 9 3 2 4 2 2" xfId="25734" xr:uid="{00000000-0005-0000-0000-00004EC90000}"/>
    <cellStyle name="Normal 4 9 3 2 4 2 2 2" xfId="52646" xr:uid="{00000000-0005-0000-0000-00004FC90000}"/>
    <cellStyle name="Normal 4 9 3 2 4 2 3" xfId="39212" xr:uid="{00000000-0005-0000-0000-000050C90000}"/>
    <cellStyle name="Normal 4 9 3 2 4 3" xfId="7822" xr:uid="{00000000-0005-0000-0000-000051C90000}"/>
    <cellStyle name="Normal 4 9 3 2 4 3 2" xfId="21256" xr:uid="{00000000-0005-0000-0000-000052C90000}"/>
    <cellStyle name="Normal 4 9 3 2 4 3 2 2" xfId="48168" xr:uid="{00000000-0005-0000-0000-000053C90000}"/>
    <cellStyle name="Normal 4 9 3 2 4 3 3" xfId="34734" xr:uid="{00000000-0005-0000-0000-000054C90000}"/>
    <cellStyle name="Normal 4 9 3 2 4 4" xfId="16777" xr:uid="{00000000-0005-0000-0000-000055C90000}"/>
    <cellStyle name="Normal 4 9 3 2 4 4 2" xfId="43689" xr:uid="{00000000-0005-0000-0000-000056C90000}"/>
    <cellStyle name="Normal 4 9 3 2 4 5" xfId="30255" xr:uid="{00000000-0005-0000-0000-000057C90000}"/>
    <cellStyle name="Normal 4 9 3 2 5" xfId="10063" xr:uid="{00000000-0005-0000-0000-000058C90000}"/>
    <cellStyle name="Normal 4 9 3 2 5 2" xfId="23497" xr:uid="{00000000-0005-0000-0000-000059C90000}"/>
    <cellStyle name="Normal 4 9 3 2 5 2 2" xfId="50409" xr:uid="{00000000-0005-0000-0000-00005AC90000}"/>
    <cellStyle name="Normal 4 9 3 2 5 3" xfId="36975" xr:uid="{00000000-0005-0000-0000-00005BC90000}"/>
    <cellStyle name="Normal 4 9 3 2 6" xfId="5585" xr:uid="{00000000-0005-0000-0000-00005CC90000}"/>
    <cellStyle name="Normal 4 9 3 2 6 2" xfId="19019" xr:uid="{00000000-0005-0000-0000-00005DC90000}"/>
    <cellStyle name="Normal 4 9 3 2 6 2 2" xfId="45931" xr:uid="{00000000-0005-0000-0000-00005EC90000}"/>
    <cellStyle name="Normal 4 9 3 2 6 3" xfId="32497" xr:uid="{00000000-0005-0000-0000-00005FC90000}"/>
    <cellStyle name="Normal 4 9 3 2 7" xfId="14540" xr:uid="{00000000-0005-0000-0000-000060C90000}"/>
    <cellStyle name="Normal 4 9 3 2 7 2" xfId="41452" xr:uid="{00000000-0005-0000-0000-000061C90000}"/>
    <cellStyle name="Normal 4 9 3 2 8" xfId="28018" xr:uid="{00000000-0005-0000-0000-000062C90000}"/>
    <cellStyle name="Normal 4 9 3 3" xfId="1330" xr:uid="{00000000-0005-0000-0000-000063C90000}"/>
    <cellStyle name="Normal 4 9 3 3 2" xfId="2448" xr:uid="{00000000-0005-0000-0000-000064C90000}"/>
    <cellStyle name="Normal 4 9 3 3 2 2" xfId="4685" xr:uid="{00000000-0005-0000-0000-000065C90000}"/>
    <cellStyle name="Normal 4 9 3 3 2 2 2" xfId="13642" xr:uid="{00000000-0005-0000-0000-000066C90000}"/>
    <cellStyle name="Normal 4 9 3 3 2 2 2 2" xfId="27076" xr:uid="{00000000-0005-0000-0000-000067C90000}"/>
    <cellStyle name="Normal 4 9 3 3 2 2 2 2 2" xfId="53988" xr:uid="{00000000-0005-0000-0000-000068C90000}"/>
    <cellStyle name="Normal 4 9 3 3 2 2 2 3" xfId="40554" xr:uid="{00000000-0005-0000-0000-000069C90000}"/>
    <cellStyle name="Normal 4 9 3 3 2 2 3" xfId="9164" xr:uid="{00000000-0005-0000-0000-00006AC90000}"/>
    <cellStyle name="Normal 4 9 3 3 2 2 3 2" xfId="22598" xr:uid="{00000000-0005-0000-0000-00006BC90000}"/>
    <cellStyle name="Normal 4 9 3 3 2 2 3 2 2" xfId="49510" xr:uid="{00000000-0005-0000-0000-00006CC90000}"/>
    <cellStyle name="Normal 4 9 3 3 2 2 3 3" xfId="36076" xr:uid="{00000000-0005-0000-0000-00006DC90000}"/>
    <cellStyle name="Normal 4 9 3 3 2 2 4" xfId="18119" xr:uid="{00000000-0005-0000-0000-00006EC90000}"/>
    <cellStyle name="Normal 4 9 3 3 2 2 4 2" xfId="45031" xr:uid="{00000000-0005-0000-0000-00006FC90000}"/>
    <cellStyle name="Normal 4 9 3 3 2 2 5" xfId="31597" xr:uid="{00000000-0005-0000-0000-000070C90000}"/>
    <cellStyle name="Normal 4 9 3 3 2 3" xfId="11405" xr:uid="{00000000-0005-0000-0000-000071C90000}"/>
    <cellStyle name="Normal 4 9 3 3 2 3 2" xfId="24839" xr:uid="{00000000-0005-0000-0000-000072C90000}"/>
    <cellStyle name="Normal 4 9 3 3 2 3 2 2" xfId="51751" xr:uid="{00000000-0005-0000-0000-000073C90000}"/>
    <cellStyle name="Normal 4 9 3 3 2 3 3" xfId="38317" xr:uid="{00000000-0005-0000-0000-000074C90000}"/>
    <cellStyle name="Normal 4 9 3 3 2 4" xfId="6927" xr:uid="{00000000-0005-0000-0000-000075C90000}"/>
    <cellStyle name="Normal 4 9 3 3 2 4 2" xfId="20361" xr:uid="{00000000-0005-0000-0000-000076C90000}"/>
    <cellStyle name="Normal 4 9 3 3 2 4 2 2" xfId="47273" xr:uid="{00000000-0005-0000-0000-000077C90000}"/>
    <cellStyle name="Normal 4 9 3 3 2 4 3" xfId="33839" xr:uid="{00000000-0005-0000-0000-000078C90000}"/>
    <cellStyle name="Normal 4 9 3 3 2 5" xfId="15882" xr:uid="{00000000-0005-0000-0000-000079C90000}"/>
    <cellStyle name="Normal 4 9 3 3 2 5 2" xfId="42794" xr:uid="{00000000-0005-0000-0000-00007AC90000}"/>
    <cellStyle name="Normal 4 9 3 3 2 6" xfId="29360" xr:uid="{00000000-0005-0000-0000-00007BC90000}"/>
    <cellStyle name="Normal 4 9 3 3 3" xfId="3567" xr:uid="{00000000-0005-0000-0000-00007CC90000}"/>
    <cellStyle name="Normal 4 9 3 3 3 2" xfId="12524" xr:uid="{00000000-0005-0000-0000-00007DC90000}"/>
    <cellStyle name="Normal 4 9 3 3 3 2 2" xfId="25958" xr:uid="{00000000-0005-0000-0000-00007EC90000}"/>
    <cellStyle name="Normal 4 9 3 3 3 2 2 2" xfId="52870" xr:uid="{00000000-0005-0000-0000-00007FC90000}"/>
    <cellStyle name="Normal 4 9 3 3 3 2 3" xfId="39436" xr:uid="{00000000-0005-0000-0000-000080C90000}"/>
    <cellStyle name="Normal 4 9 3 3 3 3" xfId="8046" xr:uid="{00000000-0005-0000-0000-000081C90000}"/>
    <cellStyle name="Normal 4 9 3 3 3 3 2" xfId="21480" xr:uid="{00000000-0005-0000-0000-000082C90000}"/>
    <cellStyle name="Normal 4 9 3 3 3 3 2 2" xfId="48392" xr:uid="{00000000-0005-0000-0000-000083C90000}"/>
    <cellStyle name="Normal 4 9 3 3 3 3 3" xfId="34958" xr:uid="{00000000-0005-0000-0000-000084C90000}"/>
    <cellStyle name="Normal 4 9 3 3 3 4" xfId="17001" xr:uid="{00000000-0005-0000-0000-000085C90000}"/>
    <cellStyle name="Normal 4 9 3 3 3 4 2" xfId="43913" xr:uid="{00000000-0005-0000-0000-000086C90000}"/>
    <cellStyle name="Normal 4 9 3 3 3 5" xfId="30479" xr:uid="{00000000-0005-0000-0000-000087C90000}"/>
    <cellStyle name="Normal 4 9 3 3 4" xfId="10287" xr:uid="{00000000-0005-0000-0000-000088C90000}"/>
    <cellStyle name="Normal 4 9 3 3 4 2" xfId="23721" xr:uid="{00000000-0005-0000-0000-000089C90000}"/>
    <cellStyle name="Normal 4 9 3 3 4 2 2" xfId="50633" xr:uid="{00000000-0005-0000-0000-00008AC90000}"/>
    <cellStyle name="Normal 4 9 3 3 4 3" xfId="37199" xr:uid="{00000000-0005-0000-0000-00008BC90000}"/>
    <cellStyle name="Normal 4 9 3 3 5" xfId="5809" xr:uid="{00000000-0005-0000-0000-00008CC90000}"/>
    <cellStyle name="Normal 4 9 3 3 5 2" xfId="19243" xr:uid="{00000000-0005-0000-0000-00008DC90000}"/>
    <cellStyle name="Normal 4 9 3 3 5 2 2" xfId="46155" xr:uid="{00000000-0005-0000-0000-00008EC90000}"/>
    <cellStyle name="Normal 4 9 3 3 5 3" xfId="32721" xr:uid="{00000000-0005-0000-0000-00008FC90000}"/>
    <cellStyle name="Normal 4 9 3 3 6" xfId="14764" xr:uid="{00000000-0005-0000-0000-000090C90000}"/>
    <cellStyle name="Normal 4 9 3 3 6 2" xfId="41676" xr:uid="{00000000-0005-0000-0000-000091C90000}"/>
    <cellStyle name="Normal 4 9 3 3 7" xfId="28242" xr:uid="{00000000-0005-0000-0000-000092C90000}"/>
    <cellStyle name="Normal 4 9 3 4" xfId="1553" xr:uid="{00000000-0005-0000-0000-000093C90000}"/>
    <cellStyle name="Normal 4 9 3 4 2" xfId="2671" xr:uid="{00000000-0005-0000-0000-000094C90000}"/>
    <cellStyle name="Normal 4 9 3 4 2 2" xfId="4908" xr:uid="{00000000-0005-0000-0000-000095C90000}"/>
    <cellStyle name="Normal 4 9 3 4 2 2 2" xfId="13865" xr:uid="{00000000-0005-0000-0000-000096C90000}"/>
    <cellStyle name="Normal 4 9 3 4 2 2 2 2" xfId="27299" xr:uid="{00000000-0005-0000-0000-000097C90000}"/>
    <cellStyle name="Normal 4 9 3 4 2 2 2 2 2" xfId="54211" xr:uid="{00000000-0005-0000-0000-000098C90000}"/>
    <cellStyle name="Normal 4 9 3 4 2 2 2 3" xfId="40777" xr:uid="{00000000-0005-0000-0000-000099C90000}"/>
    <cellStyle name="Normal 4 9 3 4 2 2 3" xfId="9387" xr:uid="{00000000-0005-0000-0000-00009AC90000}"/>
    <cellStyle name="Normal 4 9 3 4 2 2 3 2" xfId="22821" xr:uid="{00000000-0005-0000-0000-00009BC90000}"/>
    <cellStyle name="Normal 4 9 3 4 2 2 3 2 2" xfId="49733" xr:uid="{00000000-0005-0000-0000-00009CC90000}"/>
    <cellStyle name="Normal 4 9 3 4 2 2 3 3" xfId="36299" xr:uid="{00000000-0005-0000-0000-00009DC90000}"/>
    <cellStyle name="Normal 4 9 3 4 2 2 4" xfId="18342" xr:uid="{00000000-0005-0000-0000-00009EC90000}"/>
    <cellStyle name="Normal 4 9 3 4 2 2 4 2" xfId="45254" xr:uid="{00000000-0005-0000-0000-00009FC90000}"/>
    <cellStyle name="Normal 4 9 3 4 2 2 5" xfId="31820" xr:uid="{00000000-0005-0000-0000-0000A0C90000}"/>
    <cellStyle name="Normal 4 9 3 4 2 3" xfId="11628" xr:uid="{00000000-0005-0000-0000-0000A1C90000}"/>
    <cellStyle name="Normal 4 9 3 4 2 3 2" xfId="25062" xr:uid="{00000000-0005-0000-0000-0000A2C90000}"/>
    <cellStyle name="Normal 4 9 3 4 2 3 2 2" xfId="51974" xr:uid="{00000000-0005-0000-0000-0000A3C90000}"/>
    <cellStyle name="Normal 4 9 3 4 2 3 3" xfId="38540" xr:uid="{00000000-0005-0000-0000-0000A4C90000}"/>
    <cellStyle name="Normal 4 9 3 4 2 4" xfId="7150" xr:uid="{00000000-0005-0000-0000-0000A5C90000}"/>
    <cellStyle name="Normal 4 9 3 4 2 4 2" xfId="20584" xr:uid="{00000000-0005-0000-0000-0000A6C90000}"/>
    <cellStyle name="Normal 4 9 3 4 2 4 2 2" xfId="47496" xr:uid="{00000000-0005-0000-0000-0000A7C90000}"/>
    <cellStyle name="Normal 4 9 3 4 2 4 3" xfId="34062" xr:uid="{00000000-0005-0000-0000-0000A8C90000}"/>
    <cellStyle name="Normal 4 9 3 4 2 5" xfId="16105" xr:uid="{00000000-0005-0000-0000-0000A9C90000}"/>
    <cellStyle name="Normal 4 9 3 4 2 5 2" xfId="43017" xr:uid="{00000000-0005-0000-0000-0000AAC90000}"/>
    <cellStyle name="Normal 4 9 3 4 2 6" xfId="29583" xr:uid="{00000000-0005-0000-0000-0000ABC90000}"/>
    <cellStyle name="Normal 4 9 3 4 3" xfId="3790" xr:uid="{00000000-0005-0000-0000-0000ACC90000}"/>
    <cellStyle name="Normal 4 9 3 4 3 2" xfId="12747" xr:uid="{00000000-0005-0000-0000-0000ADC90000}"/>
    <cellStyle name="Normal 4 9 3 4 3 2 2" xfId="26181" xr:uid="{00000000-0005-0000-0000-0000AEC90000}"/>
    <cellStyle name="Normal 4 9 3 4 3 2 2 2" xfId="53093" xr:uid="{00000000-0005-0000-0000-0000AFC90000}"/>
    <cellStyle name="Normal 4 9 3 4 3 2 3" xfId="39659" xr:uid="{00000000-0005-0000-0000-0000B0C90000}"/>
    <cellStyle name="Normal 4 9 3 4 3 3" xfId="8269" xr:uid="{00000000-0005-0000-0000-0000B1C90000}"/>
    <cellStyle name="Normal 4 9 3 4 3 3 2" xfId="21703" xr:uid="{00000000-0005-0000-0000-0000B2C90000}"/>
    <cellStyle name="Normal 4 9 3 4 3 3 2 2" xfId="48615" xr:uid="{00000000-0005-0000-0000-0000B3C90000}"/>
    <cellStyle name="Normal 4 9 3 4 3 3 3" xfId="35181" xr:uid="{00000000-0005-0000-0000-0000B4C90000}"/>
    <cellStyle name="Normal 4 9 3 4 3 4" xfId="17224" xr:uid="{00000000-0005-0000-0000-0000B5C90000}"/>
    <cellStyle name="Normal 4 9 3 4 3 4 2" xfId="44136" xr:uid="{00000000-0005-0000-0000-0000B6C90000}"/>
    <cellStyle name="Normal 4 9 3 4 3 5" xfId="30702" xr:uid="{00000000-0005-0000-0000-0000B7C90000}"/>
    <cellStyle name="Normal 4 9 3 4 4" xfId="10510" xr:uid="{00000000-0005-0000-0000-0000B8C90000}"/>
    <cellStyle name="Normal 4 9 3 4 4 2" xfId="23944" xr:uid="{00000000-0005-0000-0000-0000B9C90000}"/>
    <cellStyle name="Normal 4 9 3 4 4 2 2" xfId="50856" xr:uid="{00000000-0005-0000-0000-0000BAC90000}"/>
    <cellStyle name="Normal 4 9 3 4 4 3" xfId="37422" xr:uid="{00000000-0005-0000-0000-0000BBC90000}"/>
    <cellStyle name="Normal 4 9 3 4 5" xfId="6032" xr:uid="{00000000-0005-0000-0000-0000BCC90000}"/>
    <cellStyle name="Normal 4 9 3 4 5 2" xfId="19466" xr:uid="{00000000-0005-0000-0000-0000BDC90000}"/>
    <cellStyle name="Normal 4 9 3 4 5 2 2" xfId="46378" xr:uid="{00000000-0005-0000-0000-0000BEC90000}"/>
    <cellStyle name="Normal 4 9 3 4 5 3" xfId="32944" xr:uid="{00000000-0005-0000-0000-0000BFC90000}"/>
    <cellStyle name="Normal 4 9 3 4 6" xfId="14987" xr:uid="{00000000-0005-0000-0000-0000C0C90000}"/>
    <cellStyle name="Normal 4 9 3 4 6 2" xfId="41899" xr:uid="{00000000-0005-0000-0000-0000C1C90000}"/>
    <cellStyle name="Normal 4 9 3 4 7" xfId="28465" xr:uid="{00000000-0005-0000-0000-0000C2C90000}"/>
    <cellStyle name="Normal 4 9 3 5" xfId="2001" xr:uid="{00000000-0005-0000-0000-0000C3C90000}"/>
    <cellStyle name="Normal 4 9 3 5 2" xfId="4238" xr:uid="{00000000-0005-0000-0000-0000C4C90000}"/>
    <cellStyle name="Normal 4 9 3 5 2 2" xfId="13195" xr:uid="{00000000-0005-0000-0000-0000C5C90000}"/>
    <cellStyle name="Normal 4 9 3 5 2 2 2" xfId="26629" xr:uid="{00000000-0005-0000-0000-0000C6C90000}"/>
    <cellStyle name="Normal 4 9 3 5 2 2 2 2" xfId="53541" xr:uid="{00000000-0005-0000-0000-0000C7C90000}"/>
    <cellStyle name="Normal 4 9 3 5 2 2 3" xfId="40107" xr:uid="{00000000-0005-0000-0000-0000C8C90000}"/>
    <cellStyle name="Normal 4 9 3 5 2 3" xfId="8717" xr:uid="{00000000-0005-0000-0000-0000C9C90000}"/>
    <cellStyle name="Normal 4 9 3 5 2 3 2" xfId="22151" xr:uid="{00000000-0005-0000-0000-0000CAC90000}"/>
    <cellStyle name="Normal 4 9 3 5 2 3 2 2" xfId="49063" xr:uid="{00000000-0005-0000-0000-0000CBC90000}"/>
    <cellStyle name="Normal 4 9 3 5 2 3 3" xfId="35629" xr:uid="{00000000-0005-0000-0000-0000CCC90000}"/>
    <cellStyle name="Normal 4 9 3 5 2 4" xfId="17672" xr:uid="{00000000-0005-0000-0000-0000CDC90000}"/>
    <cellStyle name="Normal 4 9 3 5 2 4 2" xfId="44584" xr:uid="{00000000-0005-0000-0000-0000CEC90000}"/>
    <cellStyle name="Normal 4 9 3 5 2 5" xfId="31150" xr:uid="{00000000-0005-0000-0000-0000CFC90000}"/>
    <cellStyle name="Normal 4 9 3 5 3" xfId="10958" xr:uid="{00000000-0005-0000-0000-0000D0C90000}"/>
    <cellStyle name="Normal 4 9 3 5 3 2" xfId="24392" xr:uid="{00000000-0005-0000-0000-0000D1C90000}"/>
    <cellStyle name="Normal 4 9 3 5 3 2 2" xfId="51304" xr:uid="{00000000-0005-0000-0000-0000D2C90000}"/>
    <cellStyle name="Normal 4 9 3 5 3 3" xfId="37870" xr:uid="{00000000-0005-0000-0000-0000D3C90000}"/>
    <cellStyle name="Normal 4 9 3 5 4" xfId="6480" xr:uid="{00000000-0005-0000-0000-0000D4C90000}"/>
    <cellStyle name="Normal 4 9 3 5 4 2" xfId="19914" xr:uid="{00000000-0005-0000-0000-0000D5C90000}"/>
    <cellStyle name="Normal 4 9 3 5 4 2 2" xfId="46826" xr:uid="{00000000-0005-0000-0000-0000D6C90000}"/>
    <cellStyle name="Normal 4 9 3 5 4 3" xfId="33392" xr:uid="{00000000-0005-0000-0000-0000D7C90000}"/>
    <cellStyle name="Normal 4 9 3 5 5" xfId="15435" xr:uid="{00000000-0005-0000-0000-0000D8C90000}"/>
    <cellStyle name="Normal 4 9 3 5 5 2" xfId="42347" xr:uid="{00000000-0005-0000-0000-0000D9C90000}"/>
    <cellStyle name="Normal 4 9 3 5 6" xfId="28913" xr:uid="{00000000-0005-0000-0000-0000DAC90000}"/>
    <cellStyle name="Normal 4 9 3 6" xfId="3120" xr:uid="{00000000-0005-0000-0000-0000DBC90000}"/>
    <cellStyle name="Normal 4 9 3 6 2" xfId="12077" xr:uid="{00000000-0005-0000-0000-0000DCC90000}"/>
    <cellStyle name="Normal 4 9 3 6 2 2" xfId="25511" xr:uid="{00000000-0005-0000-0000-0000DDC90000}"/>
    <cellStyle name="Normal 4 9 3 6 2 2 2" xfId="52423" xr:uid="{00000000-0005-0000-0000-0000DEC90000}"/>
    <cellStyle name="Normal 4 9 3 6 2 3" xfId="38989" xr:uid="{00000000-0005-0000-0000-0000DFC90000}"/>
    <cellStyle name="Normal 4 9 3 6 3" xfId="7599" xr:uid="{00000000-0005-0000-0000-0000E0C90000}"/>
    <cellStyle name="Normal 4 9 3 6 3 2" xfId="21033" xr:uid="{00000000-0005-0000-0000-0000E1C90000}"/>
    <cellStyle name="Normal 4 9 3 6 3 2 2" xfId="47945" xr:uid="{00000000-0005-0000-0000-0000E2C90000}"/>
    <cellStyle name="Normal 4 9 3 6 3 3" xfId="34511" xr:uid="{00000000-0005-0000-0000-0000E3C90000}"/>
    <cellStyle name="Normal 4 9 3 6 4" xfId="16554" xr:uid="{00000000-0005-0000-0000-0000E4C90000}"/>
    <cellStyle name="Normal 4 9 3 6 4 2" xfId="43466" xr:uid="{00000000-0005-0000-0000-0000E5C90000}"/>
    <cellStyle name="Normal 4 9 3 6 5" xfId="30032" xr:uid="{00000000-0005-0000-0000-0000E6C90000}"/>
    <cellStyle name="Normal 4 9 3 7" xfId="9840" xr:uid="{00000000-0005-0000-0000-0000E7C90000}"/>
    <cellStyle name="Normal 4 9 3 7 2" xfId="23274" xr:uid="{00000000-0005-0000-0000-0000E8C90000}"/>
    <cellStyle name="Normal 4 9 3 7 2 2" xfId="50186" xr:uid="{00000000-0005-0000-0000-0000E9C90000}"/>
    <cellStyle name="Normal 4 9 3 7 3" xfId="36752" xr:uid="{00000000-0005-0000-0000-0000EAC90000}"/>
    <cellStyle name="Normal 4 9 3 8" xfId="5362" xr:uid="{00000000-0005-0000-0000-0000EBC90000}"/>
    <cellStyle name="Normal 4 9 3 8 2" xfId="18796" xr:uid="{00000000-0005-0000-0000-0000ECC90000}"/>
    <cellStyle name="Normal 4 9 3 8 2 2" xfId="45708" xr:uid="{00000000-0005-0000-0000-0000EDC90000}"/>
    <cellStyle name="Normal 4 9 3 8 3" xfId="32274" xr:uid="{00000000-0005-0000-0000-0000EEC90000}"/>
    <cellStyle name="Normal 4 9 3 9" xfId="14317" xr:uid="{00000000-0005-0000-0000-0000EFC90000}"/>
    <cellStyle name="Normal 4 9 3 9 2" xfId="41229" xr:uid="{00000000-0005-0000-0000-0000F0C90000}"/>
    <cellStyle name="Normal 4 9 4" xfId="765" xr:uid="{00000000-0005-0000-0000-0000F1C90000}"/>
    <cellStyle name="Normal 4 9 4 10" xfId="27723" xr:uid="{00000000-0005-0000-0000-0000F2C90000}"/>
    <cellStyle name="Normal 4 9 4 2" xfId="1033" xr:uid="{00000000-0005-0000-0000-0000F3C90000}"/>
    <cellStyle name="Normal 4 9 4 2 2" xfId="1704" xr:uid="{00000000-0005-0000-0000-0000F4C90000}"/>
    <cellStyle name="Normal 4 9 4 2 2 2" xfId="2822" xr:uid="{00000000-0005-0000-0000-0000F5C90000}"/>
    <cellStyle name="Normal 4 9 4 2 2 2 2" xfId="5059" xr:uid="{00000000-0005-0000-0000-0000F6C90000}"/>
    <cellStyle name="Normal 4 9 4 2 2 2 2 2" xfId="14016" xr:uid="{00000000-0005-0000-0000-0000F7C90000}"/>
    <cellStyle name="Normal 4 9 4 2 2 2 2 2 2" xfId="27450" xr:uid="{00000000-0005-0000-0000-0000F8C90000}"/>
    <cellStyle name="Normal 4 9 4 2 2 2 2 2 2 2" xfId="54362" xr:uid="{00000000-0005-0000-0000-0000F9C90000}"/>
    <cellStyle name="Normal 4 9 4 2 2 2 2 2 3" xfId="40928" xr:uid="{00000000-0005-0000-0000-0000FAC90000}"/>
    <cellStyle name="Normal 4 9 4 2 2 2 2 3" xfId="9538" xr:uid="{00000000-0005-0000-0000-0000FBC90000}"/>
    <cellStyle name="Normal 4 9 4 2 2 2 2 3 2" xfId="22972" xr:uid="{00000000-0005-0000-0000-0000FCC90000}"/>
    <cellStyle name="Normal 4 9 4 2 2 2 2 3 2 2" xfId="49884" xr:uid="{00000000-0005-0000-0000-0000FDC90000}"/>
    <cellStyle name="Normal 4 9 4 2 2 2 2 3 3" xfId="36450" xr:uid="{00000000-0005-0000-0000-0000FEC90000}"/>
    <cellStyle name="Normal 4 9 4 2 2 2 2 4" xfId="18493" xr:uid="{00000000-0005-0000-0000-0000FFC90000}"/>
    <cellStyle name="Normal 4 9 4 2 2 2 2 4 2" xfId="45405" xr:uid="{00000000-0005-0000-0000-000000CA0000}"/>
    <cellStyle name="Normal 4 9 4 2 2 2 2 5" xfId="31971" xr:uid="{00000000-0005-0000-0000-000001CA0000}"/>
    <cellStyle name="Normal 4 9 4 2 2 2 3" xfId="11779" xr:uid="{00000000-0005-0000-0000-000002CA0000}"/>
    <cellStyle name="Normal 4 9 4 2 2 2 3 2" xfId="25213" xr:uid="{00000000-0005-0000-0000-000003CA0000}"/>
    <cellStyle name="Normal 4 9 4 2 2 2 3 2 2" xfId="52125" xr:uid="{00000000-0005-0000-0000-000004CA0000}"/>
    <cellStyle name="Normal 4 9 4 2 2 2 3 3" xfId="38691" xr:uid="{00000000-0005-0000-0000-000005CA0000}"/>
    <cellStyle name="Normal 4 9 4 2 2 2 4" xfId="7301" xr:uid="{00000000-0005-0000-0000-000006CA0000}"/>
    <cellStyle name="Normal 4 9 4 2 2 2 4 2" xfId="20735" xr:uid="{00000000-0005-0000-0000-000007CA0000}"/>
    <cellStyle name="Normal 4 9 4 2 2 2 4 2 2" xfId="47647" xr:uid="{00000000-0005-0000-0000-000008CA0000}"/>
    <cellStyle name="Normal 4 9 4 2 2 2 4 3" xfId="34213" xr:uid="{00000000-0005-0000-0000-000009CA0000}"/>
    <cellStyle name="Normal 4 9 4 2 2 2 5" xfId="16256" xr:uid="{00000000-0005-0000-0000-00000ACA0000}"/>
    <cellStyle name="Normal 4 9 4 2 2 2 5 2" xfId="43168" xr:uid="{00000000-0005-0000-0000-00000BCA0000}"/>
    <cellStyle name="Normal 4 9 4 2 2 2 6" xfId="29734" xr:uid="{00000000-0005-0000-0000-00000CCA0000}"/>
    <cellStyle name="Normal 4 9 4 2 2 3" xfId="3941" xr:uid="{00000000-0005-0000-0000-00000DCA0000}"/>
    <cellStyle name="Normal 4 9 4 2 2 3 2" xfId="12898" xr:uid="{00000000-0005-0000-0000-00000ECA0000}"/>
    <cellStyle name="Normal 4 9 4 2 2 3 2 2" xfId="26332" xr:uid="{00000000-0005-0000-0000-00000FCA0000}"/>
    <cellStyle name="Normal 4 9 4 2 2 3 2 2 2" xfId="53244" xr:uid="{00000000-0005-0000-0000-000010CA0000}"/>
    <cellStyle name="Normal 4 9 4 2 2 3 2 3" xfId="39810" xr:uid="{00000000-0005-0000-0000-000011CA0000}"/>
    <cellStyle name="Normal 4 9 4 2 2 3 3" xfId="8420" xr:uid="{00000000-0005-0000-0000-000012CA0000}"/>
    <cellStyle name="Normal 4 9 4 2 2 3 3 2" xfId="21854" xr:uid="{00000000-0005-0000-0000-000013CA0000}"/>
    <cellStyle name="Normal 4 9 4 2 2 3 3 2 2" xfId="48766" xr:uid="{00000000-0005-0000-0000-000014CA0000}"/>
    <cellStyle name="Normal 4 9 4 2 2 3 3 3" xfId="35332" xr:uid="{00000000-0005-0000-0000-000015CA0000}"/>
    <cellStyle name="Normal 4 9 4 2 2 3 4" xfId="17375" xr:uid="{00000000-0005-0000-0000-000016CA0000}"/>
    <cellStyle name="Normal 4 9 4 2 2 3 4 2" xfId="44287" xr:uid="{00000000-0005-0000-0000-000017CA0000}"/>
    <cellStyle name="Normal 4 9 4 2 2 3 5" xfId="30853" xr:uid="{00000000-0005-0000-0000-000018CA0000}"/>
    <cellStyle name="Normal 4 9 4 2 2 4" xfId="10661" xr:uid="{00000000-0005-0000-0000-000019CA0000}"/>
    <cellStyle name="Normal 4 9 4 2 2 4 2" xfId="24095" xr:uid="{00000000-0005-0000-0000-00001ACA0000}"/>
    <cellStyle name="Normal 4 9 4 2 2 4 2 2" xfId="51007" xr:uid="{00000000-0005-0000-0000-00001BCA0000}"/>
    <cellStyle name="Normal 4 9 4 2 2 4 3" xfId="37573" xr:uid="{00000000-0005-0000-0000-00001CCA0000}"/>
    <cellStyle name="Normal 4 9 4 2 2 5" xfId="6183" xr:uid="{00000000-0005-0000-0000-00001DCA0000}"/>
    <cellStyle name="Normal 4 9 4 2 2 5 2" xfId="19617" xr:uid="{00000000-0005-0000-0000-00001ECA0000}"/>
    <cellStyle name="Normal 4 9 4 2 2 5 2 2" xfId="46529" xr:uid="{00000000-0005-0000-0000-00001FCA0000}"/>
    <cellStyle name="Normal 4 9 4 2 2 5 3" xfId="33095" xr:uid="{00000000-0005-0000-0000-000020CA0000}"/>
    <cellStyle name="Normal 4 9 4 2 2 6" xfId="15138" xr:uid="{00000000-0005-0000-0000-000021CA0000}"/>
    <cellStyle name="Normal 4 9 4 2 2 6 2" xfId="42050" xr:uid="{00000000-0005-0000-0000-000022CA0000}"/>
    <cellStyle name="Normal 4 9 4 2 2 7" xfId="28616" xr:uid="{00000000-0005-0000-0000-000023CA0000}"/>
    <cellStyle name="Normal 4 9 4 2 3" xfId="2152" xr:uid="{00000000-0005-0000-0000-000024CA0000}"/>
    <cellStyle name="Normal 4 9 4 2 3 2" xfId="4389" xr:uid="{00000000-0005-0000-0000-000025CA0000}"/>
    <cellStyle name="Normal 4 9 4 2 3 2 2" xfId="13346" xr:uid="{00000000-0005-0000-0000-000026CA0000}"/>
    <cellStyle name="Normal 4 9 4 2 3 2 2 2" xfId="26780" xr:uid="{00000000-0005-0000-0000-000027CA0000}"/>
    <cellStyle name="Normal 4 9 4 2 3 2 2 2 2" xfId="53692" xr:uid="{00000000-0005-0000-0000-000028CA0000}"/>
    <cellStyle name="Normal 4 9 4 2 3 2 2 3" xfId="40258" xr:uid="{00000000-0005-0000-0000-000029CA0000}"/>
    <cellStyle name="Normal 4 9 4 2 3 2 3" xfId="8868" xr:uid="{00000000-0005-0000-0000-00002ACA0000}"/>
    <cellStyle name="Normal 4 9 4 2 3 2 3 2" xfId="22302" xr:uid="{00000000-0005-0000-0000-00002BCA0000}"/>
    <cellStyle name="Normal 4 9 4 2 3 2 3 2 2" xfId="49214" xr:uid="{00000000-0005-0000-0000-00002CCA0000}"/>
    <cellStyle name="Normal 4 9 4 2 3 2 3 3" xfId="35780" xr:uid="{00000000-0005-0000-0000-00002DCA0000}"/>
    <cellStyle name="Normal 4 9 4 2 3 2 4" xfId="17823" xr:uid="{00000000-0005-0000-0000-00002ECA0000}"/>
    <cellStyle name="Normal 4 9 4 2 3 2 4 2" xfId="44735" xr:uid="{00000000-0005-0000-0000-00002FCA0000}"/>
    <cellStyle name="Normal 4 9 4 2 3 2 5" xfId="31301" xr:uid="{00000000-0005-0000-0000-000030CA0000}"/>
    <cellStyle name="Normal 4 9 4 2 3 3" xfId="11109" xr:uid="{00000000-0005-0000-0000-000031CA0000}"/>
    <cellStyle name="Normal 4 9 4 2 3 3 2" xfId="24543" xr:uid="{00000000-0005-0000-0000-000032CA0000}"/>
    <cellStyle name="Normal 4 9 4 2 3 3 2 2" xfId="51455" xr:uid="{00000000-0005-0000-0000-000033CA0000}"/>
    <cellStyle name="Normal 4 9 4 2 3 3 3" xfId="38021" xr:uid="{00000000-0005-0000-0000-000034CA0000}"/>
    <cellStyle name="Normal 4 9 4 2 3 4" xfId="6631" xr:uid="{00000000-0005-0000-0000-000035CA0000}"/>
    <cellStyle name="Normal 4 9 4 2 3 4 2" xfId="20065" xr:uid="{00000000-0005-0000-0000-000036CA0000}"/>
    <cellStyle name="Normal 4 9 4 2 3 4 2 2" xfId="46977" xr:uid="{00000000-0005-0000-0000-000037CA0000}"/>
    <cellStyle name="Normal 4 9 4 2 3 4 3" xfId="33543" xr:uid="{00000000-0005-0000-0000-000038CA0000}"/>
    <cellStyle name="Normal 4 9 4 2 3 5" xfId="15586" xr:uid="{00000000-0005-0000-0000-000039CA0000}"/>
    <cellStyle name="Normal 4 9 4 2 3 5 2" xfId="42498" xr:uid="{00000000-0005-0000-0000-00003ACA0000}"/>
    <cellStyle name="Normal 4 9 4 2 3 6" xfId="29064" xr:uid="{00000000-0005-0000-0000-00003BCA0000}"/>
    <cellStyle name="Normal 4 9 4 2 4" xfId="3271" xr:uid="{00000000-0005-0000-0000-00003CCA0000}"/>
    <cellStyle name="Normal 4 9 4 2 4 2" xfId="12228" xr:uid="{00000000-0005-0000-0000-00003DCA0000}"/>
    <cellStyle name="Normal 4 9 4 2 4 2 2" xfId="25662" xr:uid="{00000000-0005-0000-0000-00003ECA0000}"/>
    <cellStyle name="Normal 4 9 4 2 4 2 2 2" xfId="52574" xr:uid="{00000000-0005-0000-0000-00003FCA0000}"/>
    <cellStyle name="Normal 4 9 4 2 4 2 3" xfId="39140" xr:uid="{00000000-0005-0000-0000-000040CA0000}"/>
    <cellStyle name="Normal 4 9 4 2 4 3" xfId="7750" xr:uid="{00000000-0005-0000-0000-000041CA0000}"/>
    <cellStyle name="Normal 4 9 4 2 4 3 2" xfId="21184" xr:uid="{00000000-0005-0000-0000-000042CA0000}"/>
    <cellStyle name="Normal 4 9 4 2 4 3 2 2" xfId="48096" xr:uid="{00000000-0005-0000-0000-000043CA0000}"/>
    <cellStyle name="Normal 4 9 4 2 4 3 3" xfId="34662" xr:uid="{00000000-0005-0000-0000-000044CA0000}"/>
    <cellStyle name="Normal 4 9 4 2 4 4" xfId="16705" xr:uid="{00000000-0005-0000-0000-000045CA0000}"/>
    <cellStyle name="Normal 4 9 4 2 4 4 2" xfId="43617" xr:uid="{00000000-0005-0000-0000-000046CA0000}"/>
    <cellStyle name="Normal 4 9 4 2 4 5" xfId="30183" xr:uid="{00000000-0005-0000-0000-000047CA0000}"/>
    <cellStyle name="Normal 4 9 4 2 5" xfId="9991" xr:uid="{00000000-0005-0000-0000-000048CA0000}"/>
    <cellStyle name="Normal 4 9 4 2 5 2" xfId="23425" xr:uid="{00000000-0005-0000-0000-000049CA0000}"/>
    <cellStyle name="Normal 4 9 4 2 5 2 2" xfId="50337" xr:uid="{00000000-0005-0000-0000-00004ACA0000}"/>
    <cellStyle name="Normal 4 9 4 2 5 3" xfId="36903" xr:uid="{00000000-0005-0000-0000-00004BCA0000}"/>
    <cellStyle name="Normal 4 9 4 2 6" xfId="5513" xr:uid="{00000000-0005-0000-0000-00004CCA0000}"/>
    <cellStyle name="Normal 4 9 4 2 6 2" xfId="18947" xr:uid="{00000000-0005-0000-0000-00004DCA0000}"/>
    <cellStyle name="Normal 4 9 4 2 6 2 2" xfId="45859" xr:uid="{00000000-0005-0000-0000-00004ECA0000}"/>
    <cellStyle name="Normal 4 9 4 2 6 3" xfId="32425" xr:uid="{00000000-0005-0000-0000-00004FCA0000}"/>
    <cellStyle name="Normal 4 9 4 2 7" xfId="14468" xr:uid="{00000000-0005-0000-0000-000050CA0000}"/>
    <cellStyle name="Normal 4 9 4 2 7 2" xfId="41380" xr:uid="{00000000-0005-0000-0000-000051CA0000}"/>
    <cellStyle name="Normal 4 9 4 2 8" xfId="27946" xr:uid="{00000000-0005-0000-0000-000052CA0000}"/>
    <cellStyle name="Normal 4 9 4 3" xfId="1258" xr:uid="{00000000-0005-0000-0000-000053CA0000}"/>
    <cellStyle name="Normal 4 9 4 3 2" xfId="2376" xr:uid="{00000000-0005-0000-0000-000054CA0000}"/>
    <cellStyle name="Normal 4 9 4 3 2 2" xfId="4613" xr:uid="{00000000-0005-0000-0000-000055CA0000}"/>
    <cellStyle name="Normal 4 9 4 3 2 2 2" xfId="13570" xr:uid="{00000000-0005-0000-0000-000056CA0000}"/>
    <cellStyle name="Normal 4 9 4 3 2 2 2 2" xfId="27004" xr:uid="{00000000-0005-0000-0000-000057CA0000}"/>
    <cellStyle name="Normal 4 9 4 3 2 2 2 2 2" xfId="53916" xr:uid="{00000000-0005-0000-0000-000058CA0000}"/>
    <cellStyle name="Normal 4 9 4 3 2 2 2 3" xfId="40482" xr:uid="{00000000-0005-0000-0000-000059CA0000}"/>
    <cellStyle name="Normal 4 9 4 3 2 2 3" xfId="9092" xr:uid="{00000000-0005-0000-0000-00005ACA0000}"/>
    <cellStyle name="Normal 4 9 4 3 2 2 3 2" xfId="22526" xr:uid="{00000000-0005-0000-0000-00005BCA0000}"/>
    <cellStyle name="Normal 4 9 4 3 2 2 3 2 2" xfId="49438" xr:uid="{00000000-0005-0000-0000-00005CCA0000}"/>
    <cellStyle name="Normal 4 9 4 3 2 2 3 3" xfId="36004" xr:uid="{00000000-0005-0000-0000-00005DCA0000}"/>
    <cellStyle name="Normal 4 9 4 3 2 2 4" xfId="18047" xr:uid="{00000000-0005-0000-0000-00005ECA0000}"/>
    <cellStyle name="Normal 4 9 4 3 2 2 4 2" xfId="44959" xr:uid="{00000000-0005-0000-0000-00005FCA0000}"/>
    <cellStyle name="Normal 4 9 4 3 2 2 5" xfId="31525" xr:uid="{00000000-0005-0000-0000-000060CA0000}"/>
    <cellStyle name="Normal 4 9 4 3 2 3" xfId="11333" xr:uid="{00000000-0005-0000-0000-000061CA0000}"/>
    <cellStyle name="Normal 4 9 4 3 2 3 2" xfId="24767" xr:uid="{00000000-0005-0000-0000-000062CA0000}"/>
    <cellStyle name="Normal 4 9 4 3 2 3 2 2" xfId="51679" xr:uid="{00000000-0005-0000-0000-000063CA0000}"/>
    <cellStyle name="Normal 4 9 4 3 2 3 3" xfId="38245" xr:uid="{00000000-0005-0000-0000-000064CA0000}"/>
    <cellStyle name="Normal 4 9 4 3 2 4" xfId="6855" xr:uid="{00000000-0005-0000-0000-000065CA0000}"/>
    <cellStyle name="Normal 4 9 4 3 2 4 2" xfId="20289" xr:uid="{00000000-0005-0000-0000-000066CA0000}"/>
    <cellStyle name="Normal 4 9 4 3 2 4 2 2" xfId="47201" xr:uid="{00000000-0005-0000-0000-000067CA0000}"/>
    <cellStyle name="Normal 4 9 4 3 2 4 3" xfId="33767" xr:uid="{00000000-0005-0000-0000-000068CA0000}"/>
    <cellStyle name="Normal 4 9 4 3 2 5" xfId="15810" xr:uid="{00000000-0005-0000-0000-000069CA0000}"/>
    <cellStyle name="Normal 4 9 4 3 2 5 2" xfId="42722" xr:uid="{00000000-0005-0000-0000-00006ACA0000}"/>
    <cellStyle name="Normal 4 9 4 3 2 6" xfId="29288" xr:uid="{00000000-0005-0000-0000-00006BCA0000}"/>
    <cellStyle name="Normal 4 9 4 3 3" xfId="3495" xr:uid="{00000000-0005-0000-0000-00006CCA0000}"/>
    <cellStyle name="Normal 4 9 4 3 3 2" xfId="12452" xr:uid="{00000000-0005-0000-0000-00006DCA0000}"/>
    <cellStyle name="Normal 4 9 4 3 3 2 2" xfId="25886" xr:uid="{00000000-0005-0000-0000-00006ECA0000}"/>
    <cellStyle name="Normal 4 9 4 3 3 2 2 2" xfId="52798" xr:uid="{00000000-0005-0000-0000-00006FCA0000}"/>
    <cellStyle name="Normal 4 9 4 3 3 2 3" xfId="39364" xr:uid="{00000000-0005-0000-0000-000070CA0000}"/>
    <cellStyle name="Normal 4 9 4 3 3 3" xfId="7974" xr:uid="{00000000-0005-0000-0000-000071CA0000}"/>
    <cellStyle name="Normal 4 9 4 3 3 3 2" xfId="21408" xr:uid="{00000000-0005-0000-0000-000072CA0000}"/>
    <cellStyle name="Normal 4 9 4 3 3 3 2 2" xfId="48320" xr:uid="{00000000-0005-0000-0000-000073CA0000}"/>
    <cellStyle name="Normal 4 9 4 3 3 3 3" xfId="34886" xr:uid="{00000000-0005-0000-0000-000074CA0000}"/>
    <cellStyle name="Normal 4 9 4 3 3 4" xfId="16929" xr:uid="{00000000-0005-0000-0000-000075CA0000}"/>
    <cellStyle name="Normal 4 9 4 3 3 4 2" xfId="43841" xr:uid="{00000000-0005-0000-0000-000076CA0000}"/>
    <cellStyle name="Normal 4 9 4 3 3 5" xfId="30407" xr:uid="{00000000-0005-0000-0000-000077CA0000}"/>
    <cellStyle name="Normal 4 9 4 3 4" xfId="10215" xr:uid="{00000000-0005-0000-0000-000078CA0000}"/>
    <cellStyle name="Normal 4 9 4 3 4 2" xfId="23649" xr:uid="{00000000-0005-0000-0000-000079CA0000}"/>
    <cellStyle name="Normal 4 9 4 3 4 2 2" xfId="50561" xr:uid="{00000000-0005-0000-0000-00007ACA0000}"/>
    <cellStyle name="Normal 4 9 4 3 4 3" xfId="37127" xr:uid="{00000000-0005-0000-0000-00007BCA0000}"/>
    <cellStyle name="Normal 4 9 4 3 5" xfId="5737" xr:uid="{00000000-0005-0000-0000-00007CCA0000}"/>
    <cellStyle name="Normal 4 9 4 3 5 2" xfId="19171" xr:uid="{00000000-0005-0000-0000-00007DCA0000}"/>
    <cellStyle name="Normal 4 9 4 3 5 2 2" xfId="46083" xr:uid="{00000000-0005-0000-0000-00007ECA0000}"/>
    <cellStyle name="Normal 4 9 4 3 5 3" xfId="32649" xr:uid="{00000000-0005-0000-0000-00007FCA0000}"/>
    <cellStyle name="Normal 4 9 4 3 6" xfId="14692" xr:uid="{00000000-0005-0000-0000-000080CA0000}"/>
    <cellStyle name="Normal 4 9 4 3 6 2" xfId="41604" xr:uid="{00000000-0005-0000-0000-000081CA0000}"/>
    <cellStyle name="Normal 4 9 4 3 7" xfId="28170" xr:uid="{00000000-0005-0000-0000-000082CA0000}"/>
    <cellStyle name="Normal 4 9 4 4" xfId="1481" xr:uid="{00000000-0005-0000-0000-000083CA0000}"/>
    <cellStyle name="Normal 4 9 4 4 2" xfId="2599" xr:uid="{00000000-0005-0000-0000-000084CA0000}"/>
    <cellStyle name="Normal 4 9 4 4 2 2" xfId="4836" xr:uid="{00000000-0005-0000-0000-000085CA0000}"/>
    <cellStyle name="Normal 4 9 4 4 2 2 2" xfId="13793" xr:uid="{00000000-0005-0000-0000-000086CA0000}"/>
    <cellStyle name="Normal 4 9 4 4 2 2 2 2" xfId="27227" xr:uid="{00000000-0005-0000-0000-000087CA0000}"/>
    <cellStyle name="Normal 4 9 4 4 2 2 2 2 2" xfId="54139" xr:uid="{00000000-0005-0000-0000-000088CA0000}"/>
    <cellStyle name="Normal 4 9 4 4 2 2 2 3" xfId="40705" xr:uid="{00000000-0005-0000-0000-000089CA0000}"/>
    <cellStyle name="Normal 4 9 4 4 2 2 3" xfId="9315" xr:uid="{00000000-0005-0000-0000-00008ACA0000}"/>
    <cellStyle name="Normal 4 9 4 4 2 2 3 2" xfId="22749" xr:uid="{00000000-0005-0000-0000-00008BCA0000}"/>
    <cellStyle name="Normal 4 9 4 4 2 2 3 2 2" xfId="49661" xr:uid="{00000000-0005-0000-0000-00008CCA0000}"/>
    <cellStyle name="Normal 4 9 4 4 2 2 3 3" xfId="36227" xr:uid="{00000000-0005-0000-0000-00008DCA0000}"/>
    <cellStyle name="Normal 4 9 4 4 2 2 4" xfId="18270" xr:uid="{00000000-0005-0000-0000-00008ECA0000}"/>
    <cellStyle name="Normal 4 9 4 4 2 2 4 2" xfId="45182" xr:uid="{00000000-0005-0000-0000-00008FCA0000}"/>
    <cellStyle name="Normal 4 9 4 4 2 2 5" xfId="31748" xr:uid="{00000000-0005-0000-0000-000090CA0000}"/>
    <cellStyle name="Normal 4 9 4 4 2 3" xfId="11556" xr:uid="{00000000-0005-0000-0000-000091CA0000}"/>
    <cellStyle name="Normal 4 9 4 4 2 3 2" xfId="24990" xr:uid="{00000000-0005-0000-0000-000092CA0000}"/>
    <cellStyle name="Normal 4 9 4 4 2 3 2 2" xfId="51902" xr:uid="{00000000-0005-0000-0000-000093CA0000}"/>
    <cellStyle name="Normal 4 9 4 4 2 3 3" xfId="38468" xr:uid="{00000000-0005-0000-0000-000094CA0000}"/>
    <cellStyle name="Normal 4 9 4 4 2 4" xfId="7078" xr:uid="{00000000-0005-0000-0000-000095CA0000}"/>
    <cellStyle name="Normal 4 9 4 4 2 4 2" xfId="20512" xr:uid="{00000000-0005-0000-0000-000096CA0000}"/>
    <cellStyle name="Normal 4 9 4 4 2 4 2 2" xfId="47424" xr:uid="{00000000-0005-0000-0000-000097CA0000}"/>
    <cellStyle name="Normal 4 9 4 4 2 4 3" xfId="33990" xr:uid="{00000000-0005-0000-0000-000098CA0000}"/>
    <cellStyle name="Normal 4 9 4 4 2 5" xfId="16033" xr:uid="{00000000-0005-0000-0000-000099CA0000}"/>
    <cellStyle name="Normal 4 9 4 4 2 5 2" xfId="42945" xr:uid="{00000000-0005-0000-0000-00009ACA0000}"/>
    <cellStyle name="Normal 4 9 4 4 2 6" xfId="29511" xr:uid="{00000000-0005-0000-0000-00009BCA0000}"/>
    <cellStyle name="Normal 4 9 4 4 3" xfId="3718" xr:uid="{00000000-0005-0000-0000-00009CCA0000}"/>
    <cellStyle name="Normal 4 9 4 4 3 2" xfId="12675" xr:uid="{00000000-0005-0000-0000-00009DCA0000}"/>
    <cellStyle name="Normal 4 9 4 4 3 2 2" xfId="26109" xr:uid="{00000000-0005-0000-0000-00009ECA0000}"/>
    <cellStyle name="Normal 4 9 4 4 3 2 2 2" xfId="53021" xr:uid="{00000000-0005-0000-0000-00009FCA0000}"/>
    <cellStyle name="Normal 4 9 4 4 3 2 3" xfId="39587" xr:uid="{00000000-0005-0000-0000-0000A0CA0000}"/>
    <cellStyle name="Normal 4 9 4 4 3 3" xfId="8197" xr:uid="{00000000-0005-0000-0000-0000A1CA0000}"/>
    <cellStyle name="Normal 4 9 4 4 3 3 2" xfId="21631" xr:uid="{00000000-0005-0000-0000-0000A2CA0000}"/>
    <cellStyle name="Normal 4 9 4 4 3 3 2 2" xfId="48543" xr:uid="{00000000-0005-0000-0000-0000A3CA0000}"/>
    <cellStyle name="Normal 4 9 4 4 3 3 3" xfId="35109" xr:uid="{00000000-0005-0000-0000-0000A4CA0000}"/>
    <cellStyle name="Normal 4 9 4 4 3 4" xfId="17152" xr:uid="{00000000-0005-0000-0000-0000A5CA0000}"/>
    <cellStyle name="Normal 4 9 4 4 3 4 2" xfId="44064" xr:uid="{00000000-0005-0000-0000-0000A6CA0000}"/>
    <cellStyle name="Normal 4 9 4 4 3 5" xfId="30630" xr:uid="{00000000-0005-0000-0000-0000A7CA0000}"/>
    <cellStyle name="Normal 4 9 4 4 4" xfId="10438" xr:uid="{00000000-0005-0000-0000-0000A8CA0000}"/>
    <cellStyle name="Normal 4 9 4 4 4 2" xfId="23872" xr:uid="{00000000-0005-0000-0000-0000A9CA0000}"/>
    <cellStyle name="Normal 4 9 4 4 4 2 2" xfId="50784" xr:uid="{00000000-0005-0000-0000-0000AACA0000}"/>
    <cellStyle name="Normal 4 9 4 4 4 3" xfId="37350" xr:uid="{00000000-0005-0000-0000-0000ABCA0000}"/>
    <cellStyle name="Normal 4 9 4 4 5" xfId="5960" xr:uid="{00000000-0005-0000-0000-0000ACCA0000}"/>
    <cellStyle name="Normal 4 9 4 4 5 2" xfId="19394" xr:uid="{00000000-0005-0000-0000-0000ADCA0000}"/>
    <cellStyle name="Normal 4 9 4 4 5 2 2" xfId="46306" xr:uid="{00000000-0005-0000-0000-0000AECA0000}"/>
    <cellStyle name="Normal 4 9 4 4 5 3" xfId="32872" xr:uid="{00000000-0005-0000-0000-0000AFCA0000}"/>
    <cellStyle name="Normal 4 9 4 4 6" xfId="14915" xr:uid="{00000000-0005-0000-0000-0000B0CA0000}"/>
    <cellStyle name="Normal 4 9 4 4 6 2" xfId="41827" xr:uid="{00000000-0005-0000-0000-0000B1CA0000}"/>
    <cellStyle name="Normal 4 9 4 4 7" xfId="28393" xr:uid="{00000000-0005-0000-0000-0000B2CA0000}"/>
    <cellStyle name="Normal 4 9 4 5" xfId="1929" xr:uid="{00000000-0005-0000-0000-0000B3CA0000}"/>
    <cellStyle name="Normal 4 9 4 5 2" xfId="4166" xr:uid="{00000000-0005-0000-0000-0000B4CA0000}"/>
    <cellStyle name="Normal 4 9 4 5 2 2" xfId="13123" xr:uid="{00000000-0005-0000-0000-0000B5CA0000}"/>
    <cellStyle name="Normal 4 9 4 5 2 2 2" xfId="26557" xr:uid="{00000000-0005-0000-0000-0000B6CA0000}"/>
    <cellStyle name="Normal 4 9 4 5 2 2 2 2" xfId="53469" xr:uid="{00000000-0005-0000-0000-0000B7CA0000}"/>
    <cellStyle name="Normal 4 9 4 5 2 2 3" xfId="40035" xr:uid="{00000000-0005-0000-0000-0000B8CA0000}"/>
    <cellStyle name="Normal 4 9 4 5 2 3" xfId="8645" xr:uid="{00000000-0005-0000-0000-0000B9CA0000}"/>
    <cellStyle name="Normal 4 9 4 5 2 3 2" xfId="22079" xr:uid="{00000000-0005-0000-0000-0000BACA0000}"/>
    <cellStyle name="Normal 4 9 4 5 2 3 2 2" xfId="48991" xr:uid="{00000000-0005-0000-0000-0000BBCA0000}"/>
    <cellStyle name="Normal 4 9 4 5 2 3 3" xfId="35557" xr:uid="{00000000-0005-0000-0000-0000BCCA0000}"/>
    <cellStyle name="Normal 4 9 4 5 2 4" xfId="17600" xr:uid="{00000000-0005-0000-0000-0000BDCA0000}"/>
    <cellStyle name="Normal 4 9 4 5 2 4 2" xfId="44512" xr:uid="{00000000-0005-0000-0000-0000BECA0000}"/>
    <cellStyle name="Normal 4 9 4 5 2 5" xfId="31078" xr:uid="{00000000-0005-0000-0000-0000BFCA0000}"/>
    <cellStyle name="Normal 4 9 4 5 3" xfId="10886" xr:uid="{00000000-0005-0000-0000-0000C0CA0000}"/>
    <cellStyle name="Normal 4 9 4 5 3 2" xfId="24320" xr:uid="{00000000-0005-0000-0000-0000C1CA0000}"/>
    <cellStyle name="Normal 4 9 4 5 3 2 2" xfId="51232" xr:uid="{00000000-0005-0000-0000-0000C2CA0000}"/>
    <cellStyle name="Normal 4 9 4 5 3 3" xfId="37798" xr:uid="{00000000-0005-0000-0000-0000C3CA0000}"/>
    <cellStyle name="Normal 4 9 4 5 4" xfId="6408" xr:uid="{00000000-0005-0000-0000-0000C4CA0000}"/>
    <cellStyle name="Normal 4 9 4 5 4 2" xfId="19842" xr:uid="{00000000-0005-0000-0000-0000C5CA0000}"/>
    <cellStyle name="Normal 4 9 4 5 4 2 2" xfId="46754" xr:uid="{00000000-0005-0000-0000-0000C6CA0000}"/>
    <cellStyle name="Normal 4 9 4 5 4 3" xfId="33320" xr:uid="{00000000-0005-0000-0000-0000C7CA0000}"/>
    <cellStyle name="Normal 4 9 4 5 5" xfId="15363" xr:uid="{00000000-0005-0000-0000-0000C8CA0000}"/>
    <cellStyle name="Normal 4 9 4 5 5 2" xfId="42275" xr:uid="{00000000-0005-0000-0000-0000C9CA0000}"/>
    <cellStyle name="Normal 4 9 4 5 6" xfId="28841" xr:uid="{00000000-0005-0000-0000-0000CACA0000}"/>
    <cellStyle name="Normal 4 9 4 6" xfId="3048" xr:uid="{00000000-0005-0000-0000-0000CBCA0000}"/>
    <cellStyle name="Normal 4 9 4 6 2" xfId="12005" xr:uid="{00000000-0005-0000-0000-0000CCCA0000}"/>
    <cellStyle name="Normal 4 9 4 6 2 2" xfId="25439" xr:uid="{00000000-0005-0000-0000-0000CDCA0000}"/>
    <cellStyle name="Normal 4 9 4 6 2 2 2" xfId="52351" xr:uid="{00000000-0005-0000-0000-0000CECA0000}"/>
    <cellStyle name="Normal 4 9 4 6 2 3" xfId="38917" xr:uid="{00000000-0005-0000-0000-0000CFCA0000}"/>
    <cellStyle name="Normal 4 9 4 6 3" xfId="7527" xr:uid="{00000000-0005-0000-0000-0000D0CA0000}"/>
    <cellStyle name="Normal 4 9 4 6 3 2" xfId="20961" xr:uid="{00000000-0005-0000-0000-0000D1CA0000}"/>
    <cellStyle name="Normal 4 9 4 6 3 2 2" xfId="47873" xr:uid="{00000000-0005-0000-0000-0000D2CA0000}"/>
    <cellStyle name="Normal 4 9 4 6 3 3" xfId="34439" xr:uid="{00000000-0005-0000-0000-0000D3CA0000}"/>
    <cellStyle name="Normal 4 9 4 6 4" xfId="16482" xr:uid="{00000000-0005-0000-0000-0000D4CA0000}"/>
    <cellStyle name="Normal 4 9 4 6 4 2" xfId="43394" xr:uid="{00000000-0005-0000-0000-0000D5CA0000}"/>
    <cellStyle name="Normal 4 9 4 6 5" xfId="29960" xr:uid="{00000000-0005-0000-0000-0000D6CA0000}"/>
    <cellStyle name="Normal 4 9 4 7" xfId="9768" xr:uid="{00000000-0005-0000-0000-0000D7CA0000}"/>
    <cellStyle name="Normal 4 9 4 7 2" xfId="23202" xr:uid="{00000000-0005-0000-0000-0000D8CA0000}"/>
    <cellStyle name="Normal 4 9 4 7 2 2" xfId="50114" xr:uid="{00000000-0005-0000-0000-0000D9CA0000}"/>
    <cellStyle name="Normal 4 9 4 7 3" xfId="36680" xr:uid="{00000000-0005-0000-0000-0000DACA0000}"/>
    <cellStyle name="Normal 4 9 4 8" xfId="5290" xr:uid="{00000000-0005-0000-0000-0000DBCA0000}"/>
    <cellStyle name="Normal 4 9 4 8 2" xfId="18724" xr:uid="{00000000-0005-0000-0000-0000DCCA0000}"/>
    <cellStyle name="Normal 4 9 4 8 2 2" xfId="45636" xr:uid="{00000000-0005-0000-0000-0000DDCA0000}"/>
    <cellStyle name="Normal 4 9 4 8 3" xfId="32202" xr:uid="{00000000-0005-0000-0000-0000DECA0000}"/>
    <cellStyle name="Normal 4 9 4 9" xfId="14245" xr:uid="{00000000-0005-0000-0000-0000DFCA0000}"/>
    <cellStyle name="Normal 4 9 4 9 2" xfId="41157" xr:uid="{00000000-0005-0000-0000-0000E0CA0000}"/>
    <cellStyle name="Normal 4 9 5" xfId="961" xr:uid="{00000000-0005-0000-0000-0000E1CA0000}"/>
    <cellStyle name="Normal 4 9 5 2" xfId="1632" xr:uid="{00000000-0005-0000-0000-0000E2CA0000}"/>
    <cellStyle name="Normal 4 9 5 2 2" xfId="2750" xr:uid="{00000000-0005-0000-0000-0000E3CA0000}"/>
    <cellStyle name="Normal 4 9 5 2 2 2" xfId="4987" xr:uid="{00000000-0005-0000-0000-0000E4CA0000}"/>
    <cellStyle name="Normal 4 9 5 2 2 2 2" xfId="13944" xr:uid="{00000000-0005-0000-0000-0000E5CA0000}"/>
    <cellStyle name="Normal 4 9 5 2 2 2 2 2" xfId="27378" xr:uid="{00000000-0005-0000-0000-0000E6CA0000}"/>
    <cellStyle name="Normal 4 9 5 2 2 2 2 2 2" xfId="54290" xr:uid="{00000000-0005-0000-0000-0000E7CA0000}"/>
    <cellStyle name="Normal 4 9 5 2 2 2 2 3" xfId="40856" xr:uid="{00000000-0005-0000-0000-0000E8CA0000}"/>
    <cellStyle name="Normal 4 9 5 2 2 2 3" xfId="9466" xr:uid="{00000000-0005-0000-0000-0000E9CA0000}"/>
    <cellStyle name="Normal 4 9 5 2 2 2 3 2" xfId="22900" xr:uid="{00000000-0005-0000-0000-0000EACA0000}"/>
    <cellStyle name="Normal 4 9 5 2 2 2 3 2 2" xfId="49812" xr:uid="{00000000-0005-0000-0000-0000EBCA0000}"/>
    <cellStyle name="Normal 4 9 5 2 2 2 3 3" xfId="36378" xr:uid="{00000000-0005-0000-0000-0000ECCA0000}"/>
    <cellStyle name="Normal 4 9 5 2 2 2 4" xfId="18421" xr:uid="{00000000-0005-0000-0000-0000EDCA0000}"/>
    <cellStyle name="Normal 4 9 5 2 2 2 4 2" xfId="45333" xr:uid="{00000000-0005-0000-0000-0000EECA0000}"/>
    <cellStyle name="Normal 4 9 5 2 2 2 5" xfId="31899" xr:uid="{00000000-0005-0000-0000-0000EFCA0000}"/>
    <cellStyle name="Normal 4 9 5 2 2 3" xfId="11707" xr:uid="{00000000-0005-0000-0000-0000F0CA0000}"/>
    <cellStyle name="Normal 4 9 5 2 2 3 2" xfId="25141" xr:uid="{00000000-0005-0000-0000-0000F1CA0000}"/>
    <cellStyle name="Normal 4 9 5 2 2 3 2 2" xfId="52053" xr:uid="{00000000-0005-0000-0000-0000F2CA0000}"/>
    <cellStyle name="Normal 4 9 5 2 2 3 3" xfId="38619" xr:uid="{00000000-0005-0000-0000-0000F3CA0000}"/>
    <cellStyle name="Normal 4 9 5 2 2 4" xfId="7229" xr:uid="{00000000-0005-0000-0000-0000F4CA0000}"/>
    <cellStyle name="Normal 4 9 5 2 2 4 2" xfId="20663" xr:uid="{00000000-0005-0000-0000-0000F5CA0000}"/>
    <cellStyle name="Normal 4 9 5 2 2 4 2 2" xfId="47575" xr:uid="{00000000-0005-0000-0000-0000F6CA0000}"/>
    <cellStyle name="Normal 4 9 5 2 2 4 3" xfId="34141" xr:uid="{00000000-0005-0000-0000-0000F7CA0000}"/>
    <cellStyle name="Normal 4 9 5 2 2 5" xfId="16184" xr:uid="{00000000-0005-0000-0000-0000F8CA0000}"/>
    <cellStyle name="Normal 4 9 5 2 2 5 2" xfId="43096" xr:uid="{00000000-0005-0000-0000-0000F9CA0000}"/>
    <cellStyle name="Normal 4 9 5 2 2 6" xfId="29662" xr:uid="{00000000-0005-0000-0000-0000FACA0000}"/>
    <cellStyle name="Normal 4 9 5 2 3" xfId="3869" xr:uid="{00000000-0005-0000-0000-0000FBCA0000}"/>
    <cellStyle name="Normal 4 9 5 2 3 2" xfId="12826" xr:uid="{00000000-0005-0000-0000-0000FCCA0000}"/>
    <cellStyle name="Normal 4 9 5 2 3 2 2" xfId="26260" xr:uid="{00000000-0005-0000-0000-0000FDCA0000}"/>
    <cellStyle name="Normal 4 9 5 2 3 2 2 2" xfId="53172" xr:uid="{00000000-0005-0000-0000-0000FECA0000}"/>
    <cellStyle name="Normal 4 9 5 2 3 2 3" xfId="39738" xr:uid="{00000000-0005-0000-0000-0000FFCA0000}"/>
    <cellStyle name="Normal 4 9 5 2 3 3" xfId="8348" xr:uid="{00000000-0005-0000-0000-000000CB0000}"/>
    <cellStyle name="Normal 4 9 5 2 3 3 2" xfId="21782" xr:uid="{00000000-0005-0000-0000-000001CB0000}"/>
    <cellStyle name="Normal 4 9 5 2 3 3 2 2" xfId="48694" xr:uid="{00000000-0005-0000-0000-000002CB0000}"/>
    <cellStyle name="Normal 4 9 5 2 3 3 3" xfId="35260" xr:uid="{00000000-0005-0000-0000-000003CB0000}"/>
    <cellStyle name="Normal 4 9 5 2 3 4" xfId="17303" xr:uid="{00000000-0005-0000-0000-000004CB0000}"/>
    <cellStyle name="Normal 4 9 5 2 3 4 2" xfId="44215" xr:uid="{00000000-0005-0000-0000-000005CB0000}"/>
    <cellStyle name="Normal 4 9 5 2 3 5" xfId="30781" xr:uid="{00000000-0005-0000-0000-000006CB0000}"/>
    <cellStyle name="Normal 4 9 5 2 4" xfId="10589" xr:uid="{00000000-0005-0000-0000-000007CB0000}"/>
    <cellStyle name="Normal 4 9 5 2 4 2" xfId="24023" xr:uid="{00000000-0005-0000-0000-000008CB0000}"/>
    <cellStyle name="Normal 4 9 5 2 4 2 2" xfId="50935" xr:uid="{00000000-0005-0000-0000-000009CB0000}"/>
    <cellStyle name="Normal 4 9 5 2 4 3" xfId="37501" xr:uid="{00000000-0005-0000-0000-00000ACB0000}"/>
    <cellStyle name="Normal 4 9 5 2 5" xfId="6111" xr:uid="{00000000-0005-0000-0000-00000BCB0000}"/>
    <cellStyle name="Normal 4 9 5 2 5 2" xfId="19545" xr:uid="{00000000-0005-0000-0000-00000CCB0000}"/>
    <cellStyle name="Normal 4 9 5 2 5 2 2" xfId="46457" xr:uid="{00000000-0005-0000-0000-00000DCB0000}"/>
    <cellStyle name="Normal 4 9 5 2 5 3" xfId="33023" xr:uid="{00000000-0005-0000-0000-00000ECB0000}"/>
    <cellStyle name="Normal 4 9 5 2 6" xfId="15066" xr:uid="{00000000-0005-0000-0000-00000FCB0000}"/>
    <cellStyle name="Normal 4 9 5 2 6 2" xfId="41978" xr:uid="{00000000-0005-0000-0000-000010CB0000}"/>
    <cellStyle name="Normal 4 9 5 2 7" xfId="28544" xr:uid="{00000000-0005-0000-0000-000011CB0000}"/>
    <cellStyle name="Normal 4 9 5 3" xfId="2080" xr:uid="{00000000-0005-0000-0000-000012CB0000}"/>
    <cellStyle name="Normal 4 9 5 3 2" xfId="4317" xr:uid="{00000000-0005-0000-0000-000013CB0000}"/>
    <cellStyle name="Normal 4 9 5 3 2 2" xfId="13274" xr:uid="{00000000-0005-0000-0000-000014CB0000}"/>
    <cellStyle name="Normal 4 9 5 3 2 2 2" xfId="26708" xr:uid="{00000000-0005-0000-0000-000015CB0000}"/>
    <cellStyle name="Normal 4 9 5 3 2 2 2 2" xfId="53620" xr:uid="{00000000-0005-0000-0000-000016CB0000}"/>
    <cellStyle name="Normal 4 9 5 3 2 2 3" xfId="40186" xr:uid="{00000000-0005-0000-0000-000017CB0000}"/>
    <cellStyle name="Normal 4 9 5 3 2 3" xfId="8796" xr:uid="{00000000-0005-0000-0000-000018CB0000}"/>
    <cellStyle name="Normal 4 9 5 3 2 3 2" xfId="22230" xr:uid="{00000000-0005-0000-0000-000019CB0000}"/>
    <cellStyle name="Normal 4 9 5 3 2 3 2 2" xfId="49142" xr:uid="{00000000-0005-0000-0000-00001ACB0000}"/>
    <cellStyle name="Normal 4 9 5 3 2 3 3" xfId="35708" xr:uid="{00000000-0005-0000-0000-00001BCB0000}"/>
    <cellStyle name="Normal 4 9 5 3 2 4" xfId="17751" xr:uid="{00000000-0005-0000-0000-00001CCB0000}"/>
    <cellStyle name="Normal 4 9 5 3 2 4 2" xfId="44663" xr:uid="{00000000-0005-0000-0000-00001DCB0000}"/>
    <cellStyle name="Normal 4 9 5 3 2 5" xfId="31229" xr:uid="{00000000-0005-0000-0000-00001ECB0000}"/>
    <cellStyle name="Normal 4 9 5 3 3" xfId="11037" xr:uid="{00000000-0005-0000-0000-00001FCB0000}"/>
    <cellStyle name="Normal 4 9 5 3 3 2" xfId="24471" xr:uid="{00000000-0005-0000-0000-000020CB0000}"/>
    <cellStyle name="Normal 4 9 5 3 3 2 2" xfId="51383" xr:uid="{00000000-0005-0000-0000-000021CB0000}"/>
    <cellStyle name="Normal 4 9 5 3 3 3" xfId="37949" xr:uid="{00000000-0005-0000-0000-000022CB0000}"/>
    <cellStyle name="Normal 4 9 5 3 4" xfId="6559" xr:uid="{00000000-0005-0000-0000-000023CB0000}"/>
    <cellStyle name="Normal 4 9 5 3 4 2" xfId="19993" xr:uid="{00000000-0005-0000-0000-000024CB0000}"/>
    <cellStyle name="Normal 4 9 5 3 4 2 2" xfId="46905" xr:uid="{00000000-0005-0000-0000-000025CB0000}"/>
    <cellStyle name="Normal 4 9 5 3 4 3" xfId="33471" xr:uid="{00000000-0005-0000-0000-000026CB0000}"/>
    <cellStyle name="Normal 4 9 5 3 5" xfId="15514" xr:uid="{00000000-0005-0000-0000-000027CB0000}"/>
    <cellStyle name="Normal 4 9 5 3 5 2" xfId="42426" xr:uid="{00000000-0005-0000-0000-000028CB0000}"/>
    <cellStyle name="Normal 4 9 5 3 6" xfId="28992" xr:uid="{00000000-0005-0000-0000-000029CB0000}"/>
    <cellStyle name="Normal 4 9 5 4" xfId="3199" xr:uid="{00000000-0005-0000-0000-00002ACB0000}"/>
    <cellStyle name="Normal 4 9 5 4 2" xfId="12156" xr:uid="{00000000-0005-0000-0000-00002BCB0000}"/>
    <cellStyle name="Normal 4 9 5 4 2 2" xfId="25590" xr:uid="{00000000-0005-0000-0000-00002CCB0000}"/>
    <cellStyle name="Normal 4 9 5 4 2 2 2" xfId="52502" xr:uid="{00000000-0005-0000-0000-00002DCB0000}"/>
    <cellStyle name="Normal 4 9 5 4 2 3" xfId="39068" xr:uid="{00000000-0005-0000-0000-00002ECB0000}"/>
    <cellStyle name="Normal 4 9 5 4 3" xfId="7678" xr:uid="{00000000-0005-0000-0000-00002FCB0000}"/>
    <cellStyle name="Normal 4 9 5 4 3 2" xfId="21112" xr:uid="{00000000-0005-0000-0000-000030CB0000}"/>
    <cellStyle name="Normal 4 9 5 4 3 2 2" xfId="48024" xr:uid="{00000000-0005-0000-0000-000031CB0000}"/>
    <cellStyle name="Normal 4 9 5 4 3 3" xfId="34590" xr:uid="{00000000-0005-0000-0000-000032CB0000}"/>
    <cellStyle name="Normal 4 9 5 4 4" xfId="16633" xr:uid="{00000000-0005-0000-0000-000033CB0000}"/>
    <cellStyle name="Normal 4 9 5 4 4 2" xfId="43545" xr:uid="{00000000-0005-0000-0000-000034CB0000}"/>
    <cellStyle name="Normal 4 9 5 4 5" xfId="30111" xr:uid="{00000000-0005-0000-0000-000035CB0000}"/>
    <cellStyle name="Normal 4 9 5 5" xfId="9919" xr:uid="{00000000-0005-0000-0000-000036CB0000}"/>
    <cellStyle name="Normal 4 9 5 5 2" xfId="23353" xr:uid="{00000000-0005-0000-0000-000037CB0000}"/>
    <cellStyle name="Normal 4 9 5 5 2 2" xfId="50265" xr:uid="{00000000-0005-0000-0000-000038CB0000}"/>
    <cellStyle name="Normal 4 9 5 5 3" xfId="36831" xr:uid="{00000000-0005-0000-0000-000039CB0000}"/>
    <cellStyle name="Normal 4 9 5 6" xfId="5441" xr:uid="{00000000-0005-0000-0000-00003ACB0000}"/>
    <cellStyle name="Normal 4 9 5 6 2" xfId="18875" xr:uid="{00000000-0005-0000-0000-00003BCB0000}"/>
    <cellStyle name="Normal 4 9 5 6 2 2" xfId="45787" xr:uid="{00000000-0005-0000-0000-00003CCB0000}"/>
    <cellStyle name="Normal 4 9 5 6 3" xfId="32353" xr:uid="{00000000-0005-0000-0000-00003DCB0000}"/>
    <cellStyle name="Normal 4 9 5 7" xfId="14396" xr:uid="{00000000-0005-0000-0000-00003ECB0000}"/>
    <cellStyle name="Normal 4 9 5 7 2" xfId="41308" xr:uid="{00000000-0005-0000-0000-00003FCB0000}"/>
    <cellStyle name="Normal 4 9 5 8" xfId="27874" xr:uid="{00000000-0005-0000-0000-000040CB0000}"/>
    <cellStyle name="Normal 4 9 6" xfId="1186" xr:uid="{00000000-0005-0000-0000-000041CB0000}"/>
    <cellStyle name="Normal 4 9 6 2" xfId="2304" xr:uid="{00000000-0005-0000-0000-000042CB0000}"/>
    <cellStyle name="Normal 4 9 6 2 2" xfId="4541" xr:uid="{00000000-0005-0000-0000-000043CB0000}"/>
    <cellStyle name="Normal 4 9 6 2 2 2" xfId="13498" xr:uid="{00000000-0005-0000-0000-000044CB0000}"/>
    <cellStyle name="Normal 4 9 6 2 2 2 2" xfId="26932" xr:uid="{00000000-0005-0000-0000-000045CB0000}"/>
    <cellStyle name="Normal 4 9 6 2 2 2 2 2" xfId="53844" xr:uid="{00000000-0005-0000-0000-000046CB0000}"/>
    <cellStyle name="Normal 4 9 6 2 2 2 3" xfId="40410" xr:uid="{00000000-0005-0000-0000-000047CB0000}"/>
    <cellStyle name="Normal 4 9 6 2 2 3" xfId="9020" xr:uid="{00000000-0005-0000-0000-000048CB0000}"/>
    <cellStyle name="Normal 4 9 6 2 2 3 2" xfId="22454" xr:uid="{00000000-0005-0000-0000-000049CB0000}"/>
    <cellStyle name="Normal 4 9 6 2 2 3 2 2" xfId="49366" xr:uid="{00000000-0005-0000-0000-00004ACB0000}"/>
    <cellStyle name="Normal 4 9 6 2 2 3 3" xfId="35932" xr:uid="{00000000-0005-0000-0000-00004BCB0000}"/>
    <cellStyle name="Normal 4 9 6 2 2 4" xfId="17975" xr:uid="{00000000-0005-0000-0000-00004CCB0000}"/>
    <cellStyle name="Normal 4 9 6 2 2 4 2" xfId="44887" xr:uid="{00000000-0005-0000-0000-00004DCB0000}"/>
    <cellStyle name="Normal 4 9 6 2 2 5" xfId="31453" xr:uid="{00000000-0005-0000-0000-00004ECB0000}"/>
    <cellStyle name="Normal 4 9 6 2 3" xfId="11261" xr:uid="{00000000-0005-0000-0000-00004FCB0000}"/>
    <cellStyle name="Normal 4 9 6 2 3 2" xfId="24695" xr:uid="{00000000-0005-0000-0000-000050CB0000}"/>
    <cellStyle name="Normal 4 9 6 2 3 2 2" xfId="51607" xr:uid="{00000000-0005-0000-0000-000051CB0000}"/>
    <cellStyle name="Normal 4 9 6 2 3 3" xfId="38173" xr:uid="{00000000-0005-0000-0000-000052CB0000}"/>
    <cellStyle name="Normal 4 9 6 2 4" xfId="6783" xr:uid="{00000000-0005-0000-0000-000053CB0000}"/>
    <cellStyle name="Normal 4 9 6 2 4 2" xfId="20217" xr:uid="{00000000-0005-0000-0000-000054CB0000}"/>
    <cellStyle name="Normal 4 9 6 2 4 2 2" xfId="47129" xr:uid="{00000000-0005-0000-0000-000055CB0000}"/>
    <cellStyle name="Normal 4 9 6 2 4 3" xfId="33695" xr:uid="{00000000-0005-0000-0000-000056CB0000}"/>
    <cellStyle name="Normal 4 9 6 2 5" xfId="15738" xr:uid="{00000000-0005-0000-0000-000057CB0000}"/>
    <cellStyle name="Normal 4 9 6 2 5 2" xfId="42650" xr:uid="{00000000-0005-0000-0000-000058CB0000}"/>
    <cellStyle name="Normal 4 9 6 2 6" xfId="29216" xr:uid="{00000000-0005-0000-0000-000059CB0000}"/>
    <cellStyle name="Normal 4 9 6 3" xfId="3423" xr:uid="{00000000-0005-0000-0000-00005ACB0000}"/>
    <cellStyle name="Normal 4 9 6 3 2" xfId="12380" xr:uid="{00000000-0005-0000-0000-00005BCB0000}"/>
    <cellStyle name="Normal 4 9 6 3 2 2" xfId="25814" xr:uid="{00000000-0005-0000-0000-00005CCB0000}"/>
    <cellStyle name="Normal 4 9 6 3 2 2 2" xfId="52726" xr:uid="{00000000-0005-0000-0000-00005DCB0000}"/>
    <cellStyle name="Normal 4 9 6 3 2 3" xfId="39292" xr:uid="{00000000-0005-0000-0000-00005ECB0000}"/>
    <cellStyle name="Normal 4 9 6 3 3" xfId="7902" xr:uid="{00000000-0005-0000-0000-00005FCB0000}"/>
    <cellStyle name="Normal 4 9 6 3 3 2" xfId="21336" xr:uid="{00000000-0005-0000-0000-000060CB0000}"/>
    <cellStyle name="Normal 4 9 6 3 3 2 2" xfId="48248" xr:uid="{00000000-0005-0000-0000-000061CB0000}"/>
    <cellStyle name="Normal 4 9 6 3 3 3" xfId="34814" xr:uid="{00000000-0005-0000-0000-000062CB0000}"/>
    <cellStyle name="Normal 4 9 6 3 4" xfId="16857" xr:uid="{00000000-0005-0000-0000-000063CB0000}"/>
    <cellStyle name="Normal 4 9 6 3 4 2" xfId="43769" xr:uid="{00000000-0005-0000-0000-000064CB0000}"/>
    <cellStyle name="Normal 4 9 6 3 5" xfId="30335" xr:uid="{00000000-0005-0000-0000-000065CB0000}"/>
    <cellStyle name="Normal 4 9 6 4" xfId="10143" xr:uid="{00000000-0005-0000-0000-000066CB0000}"/>
    <cellStyle name="Normal 4 9 6 4 2" xfId="23577" xr:uid="{00000000-0005-0000-0000-000067CB0000}"/>
    <cellStyle name="Normal 4 9 6 4 2 2" xfId="50489" xr:uid="{00000000-0005-0000-0000-000068CB0000}"/>
    <cellStyle name="Normal 4 9 6 4 3" xfId="37055" xr:uid="{00000000-0005-0000-0000-000069CB0000}"/>
    <cellStyle name="Normal 4 9 6 5" xfId="5665" xr:uid="{00000000-0005-0000-0000-00006ACB0000}"/>
    <cellStyle name="Normal 4 9 6 5 2" xfId="19099" xr:uid="{00000000-0005-0000-0000-00006BCB0000}"/>
    <cellStyle name="Normal 4 9 6 5 2 2" xfId="46011" xr:uid="{00000000-0005-0000-0000-00006CCB0000}"/>
    <cellStyle name="Normal 4 9 6 5 3" xfId="32577" xr:uid="{00000000-0005-0000-0000-00006DCB0000}"/>
    <cellStyle name="Normal 4 9 6 6" xfId="14620" xr:uid="{00000000-0005-0000-0000-00006ECB0000}"/>
    <cellStyle name="Normal 4 9 6 6 2" xfId="41532" xr:uid="{00000000-0005-0000-0000-00006FCB0000}"/>
    <cellStyle name="Normal 4 9 6 7" xfId="28098" xr:uid="{00000000-0005-0000-0000-000070CB0000}"/>
    <cellStyle name="Normal 4 9 7" xfId="1409" xr:uid="{00000000-0005-0000-0000-000071CB0000}"/>
    <cellStyle name="Normal 4 9 7 2" xfId="2527" xr:uid="{00000000-0005-0000-0000-000072CB0000}"/>
    <cellStyle name="Normal 4 9 7 2 2" xfId="4764" xr:uid="{00000000-0005-0000-0000-000073CB0000}"/>
    <cellStyle name="Normal 4 9 7 2 2 2" xfId="13721" xr:uid="{00000000-0005-0000-0000-000074CB0000}"/>
    <cellStyle name="Normal 4 9 7 2 2 2 2" xfId="27155" xr:uid="{00000000-0005-0000-0000-000075CB0000}"/>
    <cellStyle name="Normal 4 9 7 2 2 2 2 2" xfId="54067" xr:uid="{00000000-0005-0000-0000-000076CB0000}"/>
    <cellStyle name="Normal 4 9 7 2 2 2 3" xfId="40633" xr:uid="{00000000-0005-0000-0000-000077CB0000}"/>
    <cellStyle name="Normal 4 9 7 2 2 3" xfId="9243" xr:uid="{00000000-0005-0000-0000-000078CB0000}"/>
    <cellStyle name="Normal 4 9 7 2 2 3 2" xfId="22677" xr:uid="{00000000-0005-0000-0000-000079CB0000}"/>
    <cellStyle name="Normal 4 9 7 2 2 3 2 2" xfId="49589" xr:uid="{00000000-0005-0000-0000-00007ACB0000}"/>
    <cellStyle name="Normal 4 9 7 2 2 3 3" xfId="36155" xr:uid="{00000000-0005-0000-0000-00007BCB0000}"/>
    <cellStyle name="Normal 4 9 7 2 2 4" xfId="18198" xr:uid="{00000000-0005-0000-0000-00007CCB0000}"/>
    <cellStyle name="Normal 4 9 7 2 2 4 2" xfId="45110" xr:uid="{00000000-0005-0000-0000-00007DCB0000}"/>
    <cellStyle name="Normal 4 9 7 2 2 5" xfId="31676" xr:uid="{00000000-0005-0000-0000-00007ECB0000}"/>
    <cellStyle name="Normal 4 9 7 2 3" xfId="11484" xr:uid="{00000000-0005-0000-0000-00007FCB0000}"/>
    <cellStyle name="Normal 4 9 7 2 3 2" xfId="24918" xr:uid="{00000000-0005-0000-0000-000080CB0000}"/>
    <cellStyle name="Normal 4 9 7 2 3 2 2" xfId="51830" xr:uid="{00000000-0005-0000-0000-000081CB0000}"/>
    <cellStyle name="Normal 4 9 7 2 3 3" xfId="38396" xr:uid="{00000000-0005-0000-0000-000082CB0000}"/>
    <cellStyle name="Normal 4 9 7 2 4" xfId="7006" xr:uid="{00000000-0005-0000-0000-000083CB0000}"/>
    <cellStyle name="Normal 4 9 7 2 4 2" xfId="20440" xr:uid="{00000000-0005-0000-0000-000084CB0000}"/>
    <cellStyle name="Normal 4 9 7 2 4 2 2" xfId="47352" xr:uid="{00000000-0005-0000-0000-000085CB0000}"/>
    <cellStyle name="Normal 4 9 7 2 4 3" xfId="33918" xr:uid="{00000000-0005-0000-0000-000086CB0000}"/>
    <cellStyle name="Normal 4 9 7 2 5" xfId="15961" xr:uid="{00000000-0005-0000-0000-000087CB0000}"/>
    <cellStyle name="Normal 4 9 7 2 5 2" xfId="42873" xr:uid="{00000000-0005-0000-0000-000088CB0000}"/>
    <cellStyle name="Normal 4 9 7 2 6" xfId="29439" xr:uid="{00000000-0005-0000-0000-000089CB0000}"/>
    <cellStyle name="Normal 4 9 7 3" xfId="3646" xr:uid="{00000000-0005-0000-0000-00008ACB0000}"/>
    <cellStyle name="Normal 4 9 7 3 2" xfId="12603" xr:uid="{00000000-0005-0000-0000-00008BCB0000}"/>
    <cellStyle name="Normal 4 9 7 3 2 2" xfId="26037" xr:uid="{00000000-0005-0000-0000-00008CCB0000}"/>
    <cellStyle name="Normal 4 9 7 3 2 2 2" xfId="52949" xr:uid="{00000000-0005-0000-0000-00008DCB0000}"/>
    <cellStyle name="Normal 4 9 7 3 2 3" xfId="39515" xr:uid="{00000000-0005-0000-0000-00008ECB0000}"/>
    <cellStyle name="Normal 4 9 7 3 3" xfId="8125" xr:uid="{00000000-0005-0000-0000-00008FCB0000}"/>
    <cellStyle name="Normal 4 9 7 3 3 2" xfId="21559" xr:uid="{00000000-0005-0000-0000-000090CB0000}"/>
    <cellStyle name="Normal 4 9 7 3 3 2 2" xfId="48471" xr:uid="{00000000-0005-0000-0000-000091CB0000}"/>
    <cellStyle name="Normal 4 9 7 3 3 3" xfId="35037" xr:uid="{00000000-0005-0000-0000-000092CB0000}"/>
    <cellStyle name="Normal 4 9 7 3 4" xfId="17080" xr:uid="{00000000-0005-0000-0000-000093CB0000}"/>
    <cellStyle name="Normal 4 9 7 3 4 2" xfId="43992" xr:uid="{00000000-0005-0000-0000-000094CB0000}"/>
    <cellStyle name="Normal 4 9 7 3 5" xfId="30558" xr:uid="{00000000-0005-0000-0000-000095CB0000}"/>
    <cellStyle name="Normal 4 9 7 4" xfId="10366" xr:uid="{00000000-0005-0000-0000-000096CB0000}"/>
    <cellStyle name="Normal 4 9 7 4 2" xfId="23800" xr:uid="{00000000-0005-0000-0000-000097CB0000}"/>
    <cellStyle name="Normal 4 9 7 4 2 2" xfId="50712" xr:uid="{00000000-0005-0000-0000-000098CB0000}"/>
    <cellStyle name="Normal 4 9 7 4 3" xfId="37278" xr:uid="{00000000-0005-0000-0000-000099CB0000}"/>
    <cellStyle name="Normal 4 9 7 5" xfId="5888" xr:uid="{00000000-0005-0000-0000-00009ACB0000}"/>
    <cellStyle name="Normal 4 9 7 5 2" xfId="19322" xr:uid="{00000000-0005-0000-0000-00009BCB0000}"/>
    <cellStyle name="Normal 4 9 7 5 2 2" xfId="46234" xr:uid="{00000000-0005-0000-0000-00009CCB0000}"/>
    <cellStyle name="Normal 4 9 7 5 3" xfId="32800" xr:uid="{00000000-0005-0000-0000-00009DCB0000}"/>
    <cellStyle name="Normal 4 9 7 6" xfId="14843" xr:uid="{00000000-0005-0000-0000-00009ECB0000}"/>
    <cellStyle name="Normal 4 9 7 6 2" xfId="41755" xr:uid="{00000000-0005-0000-0000-00009FCB0000}"/>
    <cellStyle name="Normal 4 9 7 7" xfId="28321" xr:uid="{00000000-0005-0000-0000-0000A0CB0000}"/>
    <cellStyle name="Normal 4 9 8" xfId="1857" xr:uid="{00000000-0005-0000-0000-0000A1CB0000}"/>
    <cellStyle name="Normal 4 9 8 2" xfId="4094" xr:uid="{00000000-0005-0000-0000-0000A2CB0000}"/>
    <cellStyle name="Normal 4 9 8 2 2" xfId="13051" xr:uid="{00000000-0005-0000-0000-0000A3CB0000}"/>
    <cellStyle name="Normal 4 9 8 2 2 2" xfId="26485" xr:uid="{00000000-0005-0000-0000-0000A4CB0000}"/>
    <cellStyle name="Normal 4 9 8 2 2 2 2" xfId="53397" xr:uid="{00000000-0005-0000-0000-0000A5CB0000}"/>
    <cellStyle name="Normal 4 9 8 2 2 3" xfId="39963" xr:uid="{00000000-0005-0000-0000-0000A6CB0000}"/>
    <cellStyle name="Normal 4 9 8 2 3" xfId="8573" xr:uid="{00000000-0005-0000-0000-0000A7CB0000}"/>
    <cellStyle name="Normal 4 9 8 2 3 2" xfId="22007" xr:uid="{00000000-0005-0000-0000-0000A8CB0000}"/>
    <cellStyle name="Normal 4 9 8 2 3 2 2" xfId="48919" xr:uid="{00000000-0005-0000-0000-0000A9CB0000}"/>
    <cellStyle name="Normal 4 9 8 2 3 3" xfId="35485" xr:uid="{00000000-0005-0000-0000-0000AACB0000}"/>
    <cellStyle name="Normal 4 9 8 2 4" xfId="17528" xr:uid="{00000000-0005-0000-0000-0000ABCB0000}"/>
    <cellStyle name="Normal 4 9 8 2 4 2" xfId="44440" xr:uid="{00000000-0005-0000-0000-0000ACCB0000}"/>
    <cellStyle name="Normal 4 9 8 2 5" xfId="31006" xr:uid="{00000000-0005-0000-0000-0000ADCB0000}"/>
    <cellStyle name="Normal 4 9 8 3" xfId="10814" xr:uid="{00000000-0005-0000-0000-0000AECB0000}"/>
    <cellStyle name="Normal 4 9 8 3 2" xfId="24248" xr:uid="{00000000-0005-0000-0000-0000AFCB0000}"/>
    <cellStyle name="Normal 4 9 8 3 2 2" xfId="51160" xr:uid="{00000000-0005-0000-0000-0000B0CB0000}"/>
    <cellStyle name="Normal 4 9 8 3 3" xfId="37726" xr:uid="{00000000-0005-0000-0000-0000B1CB0000}"/>
    <cellStyle name="Normal 4 9 8 4" xfId="6336" xr:uid="{00000000-0005-0000-0000-0000B2CB0000}"/>
    <cellStyle name="Normal 4 9 8 4 2" xfId="19770" xr:uid="{00000000-0005-0000-0000-0000B3CB0000}"/>
    <cellStyle name="Normal 4 9 8 4 2 2" xfId="46682" xr:uid="{00000000-0005-0000-0000-0000B4CB0000}"/>
    <cellStyle name="Normal 4 9 8 4 3" xfId="33248" xr:uid="{00000000-0005-0000-0000-0000B5CB0000}"/>
    <cellStyle name="Normal 4 9 8 5" xfId="15291" xr:uid="{00000000-0005-0000-0000-0000B6CB0000}"/>
    <cellStyle name="Normal 4 9 8 5 2" xfId="42203" xr:uid="{00000000-0005-0000-0000-0000B7CB0000}"/>
    <cellStyle name="Normal 4 9 8 6" xfId="28769" xr:uid="{00000000-0005-0000-0000-0000B8CB0000}"/>
    <cellStyle name="Normal 4 9 9" xfId="2976" xr:uid="{00000000-0005-0000-0000-0000B9CB0000}"/>
    <cellStyle name="Normal 4 9 9 2" xfId="11933" xr:uid="{00000000-0005-0000-0000-0000BACB0000}"/>
    <cellStyle name="Normal 4 9 9 2 2" xfId="25367" xr:uid="{00000000-0005-0000-0000-0000BBCB0000}"/>
    <cellStyle name="Normal 4 9 9 2 2 2" xfId="52279" xr:uid="{00000000-0005-0000-0000-0000BCCB0000}"/>
    <cellStyle name="Normal 4 9 9 2 3" xfId="38845" xr:uid="{00000000-0005-0000-0000-0000BDCB0000}"/>
    <cellStyle name="Normal 4 9 9 3" xfId="7455" xr:uid="{00000000-0005-0000-0000-0000BECB0000}"/>
    <cellStyle name="Normal 4 9 9 3 2" xfId="20889" xr:uid="{00000000-0005-0000-0000-0000BFCB0000}"/>
    <cellStyle name="Normal 4 9 9 3 2 2" xfId="47801" xr:uid="{00000000-0005-0000-0000-0000C0CB0000}"/>
    <cellStyle name="Normal 4 9 9 3 3" xfId="34367" xr:uid="{00000000-0005-0000-0000-0000C1CB0000}"/>
    <cellStyle name="Normal 4 9 9 4" xfId="16410" xr:uid="{00000000-0005-0000-0000-0000C2CB0000}"/>
    <cellStyle name="Normal 4 9 9 4 2" xfId="43322" xr:uid="{00000000-0005-0000-0000-0000C3CB0000}"/>
    <cellStyle name="Normal 4 9 9 5" xfId="29888" xr:uid="{00000000-0005-0000-0000-0000C4CB0000}"/>
    <cellStyle name="Normal 40" xfId="54482" xr:uid="{00000000-0005-0000-0000-0000C5CB0000}"/>
    <cellStyle name="Normal 41" xfId="54485" xr:uid="{00000000-0005-0000-0000-0000C6CB0000}"/>
    <cellStyle name="Normal 42" xfId="54486" xr:uid="{00000000-0005-0000-0000-0000C7CB0000}"/>
    <cellStyle name="Normal 43" xfId="54487" xr:uid="{00000000-0005-0000-0000-0000C8CB0000}"/>
    <cellStyle name="Normal 44" xfId="54488" xr:uid="{00000000-0005-0000-0000-0000C9CB0000}"/>
    <cellStyle name="Normal 45" xfId="43" xr:uid="{00000000-0005-0000-0000-0000CACB0000}"/>
    <cellStyle name="Normal 5" xfId="31" xr:uid="{00000000-0005-0000-0000-0000CBCB0000}"/>
    <cellStyle name="Normal 5 2" xfId="32" xr:uid="{00000000-0005-0000-0000-0000CCCB0000}"/>
    <cellStyle name="Normal 5 2 2" xfId="33" xr:uid="{00000000-0005-0000-0000-0000CDCB0000}"/>
    <cellStyle name="Normal 5 2 2 2" xfId="676" xr:uid="{00000000-0005-0000-0000-0000CECB0000}"/>
    <cellStyle name="Normal 5 2 3" xfId="642" xr:uid="{00000000-0005-0000-0000-0000CFCB0000}"/>
    <cellStyle name="Normal 5 3" xfId="34" xr:uid="{00000000-0005-0000-0000-0000D0CB0000}"/>
    <cellStyle name="Normal 5 3 2" xfId="656" xr:uid="{00000000-0005-0000-0000-0000D1CB0000}"/>
    <cellStyle name="Normal 5 4" xfId="634" xr:uid="{00000000-0005-0000-0000-0000D2CB0000}"/>
    <cellStyle name="Normal 6" xfId="35" xr:uid="{00000000-0005-0000-0000-0000D3CB0000}"/>
    <cellStyle name="Normal 6 2" xfId="643" xr:uid="{00000000-0005-0000-0000-0000D4CB0000}"/>
    <cellStyle name="Normal 6 2 2" xfId="677" xr:uid="{00000000-0005-0000-0000-0000D5CB0000}"/>
    <cellStyle name="Normal 6 3" xfId="657" xr:uid="{00000000-0005-0000-0000-0000D6CB0000}"/>
    <cellStyle name="Normal 6 4" xfId="635" xr:uid="{00000000-0005-0000-0000-0000D7CB0000}"/>
    <cellStyle name="Normal 7" xfId="36" xr:uid="{00000000-0005-0000-0000-0000D8CB0000}"/>
    <cellStyle name="Normal 7 2" xfId="644" xr:uid="{00000000-0005-0000-0000-0000D9CB0000}"/>
    <cellStyle name="Normal 7 2 2" xfId="678" xr:uid="{00000000-0005-0000-0000-0000DACB0000}"/>
    <cellStyle name="Normal 7 3" xfId="658" xr:uid="{00000000-0005-0000-0000-0000DBCB0000}"/>
    <cellStyle name="Normal 7 4" xfId="671" xr:uid="{00000000-0005-0000-0000-0000DCCB0000}"/>
    <cellStyle name="Normal 7 5" xfId="636" xr:uid="{00000000-0005-0000-0000-0000DDCB0000}"/>
    <cellStyle name="Normal 8" xfId="37" xr:uid="{00000000-0005-0000-0000-0000DECB0000}"/>
    <cellStyle name="Normal 8 2" xfId="672" xr:uid="{00000000-0005-0000-0000-0000DFCB0000}"/>
    <cellStyle name="Normal 8 3" xfId="637" xr:uid="{00000000-0005-0000-0000-0000E0CB0000}"/>
    <cellStyle name="Normal 9" xfId="40" xr:uid="{00000000-0005-0000-0000-0000E1CB0000}"/>
    <cellStyle name="Normal 9 10" xfId="2941" xr:uid="{00000000-0005-0000-0000-0000E2CB0000}"/>
    <cellStyle name="Normal 9 10 2" xfId="11898" xr:uid="{00000000-0005-0000-0000-0000E3CB0000}"/>
    <cellStyle name="Normal 9 10 2 2" xfId="25332" xr:uid="{00000000-0005-0000-0000-0000E4CB0000}"/>
    <cellStyle name="Normal 9 10 2 2 2" xfId="52244" xr:uid="{00000000-0005-0000-0000-0000E5CB0000}"/>
    <cellStyle name="Normal 9 10 2 3" xfId="38810" xr:uid="{00000000-0005-0000-0000-0000E6CB0000}"/>
    <cellStyle name="Normal 9 10 3" xfId="7420" xr:uid="{00000000-0005-0000-0000-0000E7CB0000}"/>
    <cellStyle name="Normal 9 10 3 2" xfId="20854" xr:uid="{00000000-0005-0000-0000-0000E8CB0000}"/>
    <cellStyle name="Normal 9 10 3 2 2" xfId="47766" xr:uid="{00000000-0005-0000-0000-0000E9CB0000}"/>
    <cellStyle name="Normal 9 10 3 3" xfId="34332" xr:uid="{00000000-0005-0000-0000-0000EACB0000}"/>
    <cellStyle name="Normal 9 10 4" xfId="16375" xr:uid="{00000000-0005-0000-0000-0000EBCB0000}"/>
    <cellStyle name="Normal 9 10 4 2" xfId="43287" xr:uid="{00000000-0005-0000-0000-0000ECCB0000}"/>
    <cellStyle name="Normal 9 10 5" xfId="29853" xr:uid="{00000000-0005-0000-0000-0000EDCB0000}"/>
    <cellStyle name="Normal 9 11" xfId="9661" xr:uid="{00000000-0005-0000-0000-0000EECB0000}"/>
    <cellStyle name="Normal 9 11 2" xfId="23095" xr:uid="{00000000-0005-0000-0000-0000EFCB0000}"/>
    <cellStyle name="Normal 9 11 2 2" xfId="50007" xr:uid="{00000000-0005-0000-0000-0000F0CB0000}"/>
    <cellStyle name="Normal 9 11 3" xfId="36573" xr:uid="{00000000-0005-0000-0000-0000F1CB0000}"/>
    <cellStyle name="Normal 9 12" xfId="5183" xr:uid="{00000000-0005-0000-0000-0000F2CB0000}"/>
    <cellStyle name="Normal 9 12 2" xfId="18617" xr:uid="{00000000-0005-0000-0000-0000F3CB0000}"/>
    <cellStyle name="Normal 9 12 2 2" xfId="45529" xr:uid="{00000000-0005-0000-0000-0000F4CB0000}"/>
    <cellStyle name="Normal 9 12 3" xfId="32095" xr:uid="{00000000-0005-0000-0000-0000F5CB0000}"/>
    <cellStyle name="Normal 9 13" xfId="14138" xr:uid="{00000000-0005-0000-0000-0000F6CB0000}"/>
    <cellStyle name="Normal 9 13 2" xfId="41050" xr:uid="{00000000-0005-0000-0000-0000F7CB0000}"/>
    <cellStyle name="Normal 9 14" xfId="27616" xr:uid="{00000000-0005-0000-0000-0000F8CB0000}"/>
    <cellStyle name="Normal 9 15" xfId="638" xr:uid="{00000000-0005-0000-0000-0000F9CB0000}"/>
    <cellStyle name="Normal 9 2" xfId="673" xr:uid="{00000000-0005-0000-0000-0000FACB0000}"/>
    <cellStyle name="Normal 9 2 10" xfId="5203" xr:uid="{00000000-0005-0000-0000-0000FBCB0000}"/>
    <cellStyle name="Normal 9 2 10 2" xfId="18637" xr:uid="{00000000-0005-0000-0000-0000FCCB0000}"/>
    <cellStyle name="Normal 9 2 10 2 2" xfId="45549" xr:uid="{00000000-0005-0000-0000-0000FDCB0000}"/>
    <cellStyle name="Normal 9 2 10 3" xfId="32115" xr:uid="{00000000-0005-0000-0000-0000FECB0000}"/>
    <cellStyle name="Normal 9 2 11" xfId="14158" xr:uid="{00000000-0005-0000-0000-0000FFCB0000}"/>
    <cellStyle name="Normal 9 2 11 2" xfId="41070" xr:uid="{00000000-0005-0000-0000-000000CC0000}"/>
    <cellStyle name="Normal 9 2 12" xfId="27636" xr:uid="{00000000-0005-0000-0000-000001CC0000}"/>
    <cellStyle name="Normal 9 2 2" xfId="822" xr:uid="{00000000-0005-0000-0000-000002CC0000}"/>
    <cellStyle name="Normal 9 2 2 10" xfId="27780" xr:uid="{00000000-0005-0000-0000-000003CC0000}"/>
    <cellStyle name="Normal 9 2 2 2" xfId="1090" xr:uid="{00000000-0005-0000-0000-000004CC0000}"/>
    <cellStyle name="Normal 9 2 2 2 2" xfId="1761" xr:uid="{00000000-0005-0000-0000-000005CC0000}"/>
    <cellStyle name="Normal 9 2 2 2 2 2" xfId="2879" xr:uid="{00000000-0005-0000-0000-000006CC0000}"/>
    <cellStyle name="Normal 9 2 2 2 2 2 2" xfId="5116" xr:uid="{00000000-0005-0000-0000-000007CC0000}"/>
    <cellStyle name="Normal 9 2 2 2 2 2 2 2" xfId="14073" xr:uid="{00000000-0005-0000-0000-000008CC0000}"/>
    <cellStyle name="Normal 9 2 2 2 2 2 2 2 2" xfId="27507" xr:uid="{00000000-0005-0000-0000-000009CC0000}"/>
    <cellStyle name="Normal 9 2 2 2 2 2 2 2 2 2" xfId="54419" xr:uid="{00000000-0005-0000-0000-00000ACC0000}"/>
    <cellStyle name="Normal 9 2 2 2 2 2 2 2 3" xfId="40985" xr:uid="{00000000-0005-0000-0000-00000BCC0000}"/>
    <cellStyle name="Normal 9 2 2 2 2 2 2 3" xfId="9595" xr:uid="{00000000-0005-0000-0000-00000CCC0000}"/>
    <cellStyle name="Normal 9 2 2 2 2 2 2 3 2" xfId="23029" xr:uid="{00000000-0005-0000-0000-00000DCC0000}"/>
    <cellStyle name="Normal 9 2 2 2 2 2 2 3 2 2" xfId="49941" xr:uid="{00000000-0005-0000-0000-00000ECC0000}"/>
    <cellStyle name="Normal 9 2 2 2 2 2 2 3 3" xfId="36507" xr:uid="{00000000-0005-0000-0000-00000FCC0000}"/>
    <cellStyle name="Normal 9 2 2 2 2 2 2 4" xfId="18550" xr:uid="{00000000-0005-0000-0000-000010CC0000}"/>
    <cellStyle name="Normal 9 2 2 2 2 2 2 4 2" xfId="45462" xr:uid="{00000000-0005-0000-0000-000011CC0000}"/>
    <cellStyle name="Normal 9 2 2 2 2 2 2 5" xfId="32028" xr:uid="{00000000-0005-0000-0000-000012CC0000}"/>
    <cellStyle name="Normal 9 2 2 2 2 2 3" xfId="11836" xr:uid="{00000000-0005-0000-0000-000013CC0000}"/>
    <cellStyle name="Normal 9 2 2 2 2 2 3 2" xfId="25270" xr:uid="{00000000-0005-0000-0000-000014CC0000}"/>
    <cellStyle name="Normal 9 2 2 2 2 2 3 2 2" xfId="52182" xr:uid="{00000000-0005-0000-0000-000015CC0000}"/>
    <cellStyle name="Normal 9 2 2 2 2 2 3 3" xfId="38748" xr:uid="{00000000-0005-0000-0000-000016CC0000}"/>
    <cellStyle name="Normal 9 2 2 2 2 2 4" xfId="7358" xr:uid="{00000000-0005-0000-0000-000017CC0000}"/>
    <cellStyle name="Normal 9 2 2 2 2 2 4 2" xfId="20792" xr:uid="{00000000-0005-0000-0000-000018CC0000}"/>
    <cellStyle name="Normal 9 2 2 2 2 2 4 2 2" xfId="47704" xr:uid="{00000000-0005-0000-0000-000019CC0000}"/>
    <cellStyle name="Normal 9 2 2 2 2 2 4 3" xfId="34270" xr:uid="{00000000-0005-0000-0000-00001ACC0000}"/>
    <cellStyle name="Normal 9 2 2 2 2 2 5" xfId="16313" xr:uid="{00000000-0005-0000-0000-00001BCC0000}"/>
    <cellStyle name="Normal 9 2 2 2 2 2 5 2" xfId="43225" xr:uid="{00000000-0005-0000-0000-00001CCC0000}"/>
    <cellStyle name="Normal 9 2 2 2 2 2 6" xfId="29791" xr:uid="{00000000-0005-0000-0000-00001DCC0000}"/>
    <cellStyle name="Normal 9 2 2 2 2 3" xfId="3998" xr:uid="{00000000-0005-0000-0000-00001ECC0000}"/>
    <cellStyle name="Normal 9 2 2 2 2 3 2" xfId="12955" xr:uid="{00000000-0005-0000-0000-00001FCC0000}"/>
    <cellStyle name="Normal 9 2 2 2 2 3 2 2" xfId="26389" xr:uid="{00000000-0005-0000-0000-000020CC0000}"/>
    <cellStyle name="Normal 9 2 2 2 2 3 2 2 2" xfId="53301" xr:uid="{00000000-0005-0000-0000-000021CC0000}"/>
    <cellStyle name="Normal 9 2 2 2 2 3 2 3" xfId="39867" xr:uid="{00000000-0005-0000-0000-000022CC0000}"/>
    <cellStyle name="Normal 9 2 2 2 2 3 3" xfId="8477" xr:uid="{00000000-0005-0000-0000-000023CC0000}"/>
    <cellStyle name="Normal 9 2 2 2 2 3 3 2" xfId="21911" xr:uid="{00000000-0005-0000-0000-000024CC0000}"/>
    <cellStyle name="Normal 9 2 2 2 2 3 3 2 2" xfId="48823" xr:uid="{00000000-0005-0000-0000-000025CC0000}"/>
    <cellStyle name="Normal 9 2 2 2 2 3 3 3" xfId="35389" xr:uid="{00000000-0005-0000-0000-000026CC0000}"/>
    <cellStyle name="Normal 9 2 2 2 2 3 4" xfId="17432" xr:uid="{00000000-0005-0000-0000-000027CC0000}"/>
    <cellStyle name="Normal 9 2 2 2 2 3 4 2" xfId="44344" xr:uid="{00000000-0005-0000-0000-000028CC0000}"/>
    <cellStyle name="Normal 9 2 2 2 2 3 5" xfId="30910" xr:uid="{00000000-0005-0000-0000-000029CC0000}"/>
    <cellStyle name="Normal 9 2 2 2 2 4" xfId="10718" xr:uid="{00000000-0005-0000-0000-00002ACC0000}"/>
    <cellStyle name="Normal 9 2 2 2 2 4 2" xfId="24152" xr:uid="{00000000-0005-0000-0000-00002BCC0000}"/>
    <cellStyle name="Normal 9 2 2 2 2 4 2 2" xfId="51064" xr:uid="{00000000-0005-0000-0000-00002CCC0000}"/>
    <cellStyle name="Normal 9 2 2 2 2 4 3" xfId="37630" xr:uid="{00000000-0005-0000-0000-00002DCC0000}"/>
    <cellStyle name="Normal 9 2 2 2 2 5" xfId="6240" xr:uid="{00000000-0005-0000-0000-00002ECC0000}"/>
    <cellStyle name="Normal 9 2 2 2 2 5 2" xfId="19674" xr:uid="{00000000-0005-0000-0000-00002FCC0000}"/>
    <cellStyle name="Normal 9 2 2 2 2 5 2 2" xfId="46586" xr:uid="{00000000-0005-0000-0000-000030CC0000}"/>
    <cellStyle name="Normal 9 2 2 2 2 5 3" xfId="33152" xr:uid="{00000000-0005-0000-0000-000031CC0000}"/>
    <cellStyle name="Normal 9 2 2 2 2 6" xfId="15195" xr:uid="{00000000-0005-0000-0000-000032CC0000}"/>
    <cellStyle name="Normal 9 2 2 2 2 6 2" xfId="42107" xr:uid="{00000000-0005-0000-0000-000033CC0000}"/>
    <cellStyle name="Normal 9 2 2 2 2 7" xfId="28673" xr:uid="{00000000-0005-0000-0000-000034CC0000}"/>
    <cellStyle name="Normal 9 2 2 2 3" xfId="2209" xr:uid="{00000000-0005-0000-0000-000035CC0000}"/>
    <cellStyle name="Normal 9 2 2 2 3 2" xfId="4446" xr:uid="{00000000-0005-0000-0000-000036CC0000}"/>
    <cellStyle name="Normal 9 2 2 2 3 2 2" xfId="13403" xr:uid="{00000000-0005-0000-0000-000037CC0000}"/>
    <cellStyle name="Normal 9 2 2 2 3 2 2 2" xfId="26837" xr:uid="{00000000-0005-0000-0000-000038CC0000}"/>
    <cellStyle name="Normal 9 2 2 2 3 2 2 2 2" xfId="53749" xr:uid="{00000000-0005-0000-0000-000039CC0000}"/>
    <cellStyle name="Normal 9 2 2 2 3 2 2 3" xfId="40315" xr:uid="{00000000-0005-0000-0000-00003ACC0000}"/>
    <cellStyle name="Normal 9 2 2 2 3 2 3" xfId="8925" xr:uid="{00000000-0005-0000-0000-00003BCC0000}"/>
    <cellStyle name="Normal 9 2 2 2 3 2 3 2" xfId="22359" xr:uid="{00000000-0005-0000-0000-00003CCC0000}"/>
    <cellStyle name="Normal 9 2 2 2 3 2 3 2 2" xfId="49271" xr:uid="{00000000-0005-0000-0000-00003DCC0000}"/>
    <cellStyle name="Normal 9 2 2 2 3 2 3 3" xfId="35837" xr:uid="{00000000-0005-0000-0000-00003ECC0000}"/>
    <cellStyle name="Normal 9 2 2 2 3 2 4" xfId="17880" xr:uid="{00000000-0005-0000-0000-00003FCC0000}"/>
    <cellStyle name="Normal 9 2 2 2 3 2 4 2" xfId="44792" xr:uid="{00000000-0005-0000-0000-000040CC0000}"/>
    <cellStyle name="Normal 9 2 2 2 3 2 5" xfId="31358" xr:uid="{00000000-0005-0000-0000-000041CC0000}"/>
    <cellStyle name="Normal 9 2 2 2 3 3" xfId="11166" xr:uid="{00000000-0005-0000-0000-000042CC0000}"/>
    <cellStyle name="Normal 9 2 2 2 3 3 2" xfId="24600" xr:uid="{00000000-0005-0000-0000-000043CC0000}"/>
    <cellStyle name="Normal 9 2 2 2 3 3 2 2" xfId="51512" xr:uid="{00000000-0005-0000-0000-000044CC0000}"/>
    <cellStyle name="Normal 9 2 2 2 3 3 3" xfId="38078" xr:uid="{00000000-0005-0000-0000-000045CC0000}"/>
    <cellStyle name="Normal 9 2 2 2 3 4" xfId="6688" xr:uid="{00000000-0005-0000-0000-000046CC0000}"/>
    <cellStyle name="Normal 9 2 2 2 3 4 2" xfId="20122" xr:uid="{00000000-0005-0000-0000-000047CC0000}"/>
    <cellStyle name="Normal 9 2 2 2 3 4 2 2" xfId="47034" xr:uid="{00000000-0005-0000-0000-000048CC0000}"/>
    <cellStyle name="Normal 9 2 2 2 3 4 3" xfId="33600" xr:uid="{00000000-0005-0000-0000-000049CC0000}"/>
    <cellStyle name="Normal 9 2 2 2 3 5" xfId="15643" xr:uid="{00000000-0005-0000-0000-00004ACC0000}"/>
    <cellStyle name="Normal 9 2 2 2 3 5 2" xfId="42555" xr:uid="{00000000-0005-0000-0000-00004BCC0000}"/>
    <cellStyle name="Normal 9 2 2 2 3 6" xfId="29121" xr:uid="{00000000-0005-0000-0000-00004CCC0000}"/>
    <cellStyle name="Normal 9 2 2 2 4" xfId="3328" xr:uid="{00000000-0005-0000-0000-00004DCC0000}"/>
    <cellStyle name="Normal 9 2 2 2 4 2" xfId="12285" xr:uid="{00000000-0005-0000-0000-00004ECC0000}"/>
    <cellStyle name="Normal 9 2 2 2 4 2 2" xfId="25719" xr:uid="{00000000-0005-0000-0000-00004FCC0000}"/>
    <cellStyle name="Normal 9 2 2 2 4 2 2 2" xfId="52631" xr:uid="{00000000-0005-0000-0000-000050CC0000}"/>
    <cellStyle name="Normal 9 2 2 2 4 2 3" xfId="39197" xr:uid="{00000000-0005-0000-0000-000051CC0000}"/>
    <cellStyle name="Normal 9 2 2 2 4 3" xfId="7807" xr:uid="{00000000-0005-0000-0000-000052CC0000}"/>
    <cellStyle name="Normal 9 2 2 2 4 3 2" xfId="21241" xr:uid="{00000000-0005-0000-0000-000053CC0000}"/>
    <cellStyle name="Normal 9 2 2 2 4 3 2 2" xfId="48153" xr:uid="{00000000-0005-0000-0000-000054CC0000}"/>
    <cellStyle name="Normal 9 2 2 2 4 3 3" xfId="34719" xr:uid="{00000000-0005-0000-0000-000055CC0000}"/>
    <cellStyle name="Normal 9 2 2 2 4 4" xfId="16762" xr:uid="{00000000-0005-0000-0000-000056CC0000}"/>
    <cellStyle name="Normal 9 2 2 2 4 4 2" xfId="43674" xr:uid="{00000000-0005-0000-0000-000057CC0000}"/>
    <cellStyle name="Normal 9 2 2 2 4 5" xfId="30240" xr:uid="{00000000-0005-0000-0000-000058CC0000}"/>
    <cellStyle name="Normal 9 2 2 2 5" xfId="10048" xr:uid="{00000000-0005-0000-0000-000059CC0000}"/>
    <cellStyle name="Normal 9 2 2 2 5 2" xfId="23482" xr:uid="{00000000-0005-0000-0000-00005ACC0000}"/>
    <cellStyle name="Normal 9 2 2 2 5 2 2" xfId="50394" xr:uid="{00000000-0005-0000-0000-00005BCC0000}"/>
    <cellStyle name="Normal 9 2 2 2 5 3" xfId="36960" xr:uid="{00000000-0005-0000-0000-00005CCC0000}"/>
    <cellStyle name="Normal 9 2 2 2 6" xfId="5570" xr:uid="{00000000-0005-0000-0000-00005DCC0000}"/>
    <cellStyle name="Normal 9 2 2 2 6 2" xfId="19004" xr:uid="{00000000-0005-0000-0000-00005ECC0000}"/>
    <cellStyle name="Normal 9 2 2 2 6 2 2" xfId="45916" xr:uid="{00000000-0005-0000-0000-00005FCC0000}"/>
    <cellStyle name="Normal 9 2 2 2 6 3" xfId="32482" xr:uid="{00000000-0005-0000-0000-000060CC0000}"/>
    <cellStyle name="Normal 9 2 2 2 7" xfId="14525" xr:uid="{00000000-0005-0000-0000-000061CC0000}"/>
    <cellStyle name="Normal 9 2 2 2 7 2" xfId="41437" xr:uid="{00000000-0005-0000-0000-000062CC0000}"/>
    <cellStyle name="Normal 9 2 2 2 8" xfId="28003" xr:uid="{00000000-0005-0000-0000-000063CC0000}"/>
    <cellStyle name="Normal 9 2 2 3" xfId="1315" xr:uid="{00000000-0005-0000-0000-000064CC0000}"/>
    <cellStyle name="Normal 9 2 2 3 2" xfId="2433" xr:uid="{00000000-0005-0000-0000-000065CC0000}"/>
    <cellStyle name="Normal 9 2 2 3 2 2" xfId="4670" xr:uid="{00000000-0005-0000-0000-000066CC0000}"/>
    <cellStyle name="Normal 9 2 2 3 2 2 2" xfId="13627" xr:uid="{00000000-0005-0000-0000-000067CC0000}"/>
    <cellStyle name="Normal 9 2 2 3 2 2 2 2" xfId="27061" xr:uid="{00000000-0005-0000-0000-000068CC0000}"/>
    <cellStyle name="Normal 9 2 2 3 2 2 2 2 2" xfId="53973" xr:uid="{00000000-0005-0000-0000-000069CC0000}"/>
    <cellStyle name="Normal 9 2 2 3 2 2 2 3" xfId="40539" xr:uid="{00000000-0005-0000-0000-00006ACC0000}"/>
    <cellStyle name="Normal 9 2 2 3 2 2 3" xfId="9149" xr:uid="{00000000-0005-0000-0000-00006BCC0000}"/>
    <cellStyle name="Normal 9 2 2 3 2 2 3 2" xfId="22583" xr:uid="{00000000-0005-0000-0000-00006CCC0000}"/>
    <cellStyle name="Normal 9 2 2 3 2 2 3 2 2" xfId="49495" xr:uid="{00000000-0005-0000-0000-00006DCC0000}"/>
    <cellStyle name="Normal 9 2 2 3 2 2 3 3" xfId="36061" xr:uid="{00000000-0005-0000-0000-00006ECC0000}"/>
    <cellStyle name="Normal 9 2 2 3 2 2 4" xfId="18104" xr:uid="{00000000-0005-0000-0000-00006FCC0000}"/>
    <cellStyle name="Normal 9 2 2 3 2 2 4 2" xfId="45016" xr:uid="{00000000-0005-0000-0000-000070CC0000}"/>
    <cellStyle name="Normal 9 2 2 3 2 2 5" xfId="31582" xr:uid="{00000000-0005-0000-0000-000071CC0000}"/>
    <cellStyle name="Normal 9 2 2 3 2 3" xfId="11390" xr:uid="{00000000-0005-0000-0000-000072CC0000}"/>
    <cellStyle name="Normal 9 2 2 3 2 3 2" xfId="24824" xr:uid="{00000000-0005-0000-0000-000073CC0000}"/>
    <cellStyle name="Normal 9 2 2 3 2 3 2 2" xfId="51736" xr:uid="{00000000-0005-0000-0000-000074CC0000}"/>
    <cellStyle name="Normal 9 2 2 3 2 3 3" xfId="38302" xr:uid="{00000000-0005-0000-0000-000075CC0000}"/>
    <cellStyle name="Normal 9 2 2 3 2 4" xfId="6912" xr:uid="{00000000-0005-0000-0000-000076CC0000}"/>
    <cellStyle name="Normal 9 2 2 3 2 4 2" xfId="20346" xr:uid="{00000000-0005-0000-0000-000077CC0000}"/>
    <cellStyle name="Normal 9 2 2 3 2 4 2 2" xfId="47258" xr:uid="{00000000-0005-0000-0000-000078CC0000}"/>
    <cellStyle name="Normal 9 2 2 3 2 4 3" xfId="33824" xr:uid="{00000000-0005-0000-0000-000079CC0000}"/>
    <cellStyle name="Normal 9 2 2 3 2 5" xfId="15867" xr:uid="{00000000-0005-0000-0000-00007ACC0000}"/>
    <cellStyle name="Normal 9 2 2 3 2 5 2" xfId="42779" xr:uid="{00000000-0005-0000-0000-00007BCC0000}"/>
    <cellStyle name="Normal 9 2 2 3 2 6" xfId="29345" xr:uid="{00000000-0005-0000-0000-00007CCC0000}"/>
    <cellStyle name="Normal 9 2 2 3 3" xfId="3552" xr:uid="{00000000-0005-0000-0000-00007DCC0000}"/>
    <cellStyle name="Normal 9 2 2 3 3 2" xfId="12509" xr:uid="{00000000-0005-0000-0000-00007ECC0000}"/>
    <cellStyle name="Normal 9 2 2 3 3 2 2" xfId="25943" xr:uid="{00000000-0005-0000-0000-00007FCC0000}"/>
    <cellStyle name="Normal 9 2 2 3 3 2 2 2" xfId="52855" xr:uid="{00000000-0005-0000-0000-000080CC0000}"/>
    <cellStyle name="Normal 9 2 2 3 3 2 3" xfId="39421" xr:uid="{00000000-0005-0000-0000-000081CC0000}"/>
    <cellStyle name="Normal 9 2 2 3 3 3" xfId="8031" xr:uid="{00000000-0005-0000-0000-000082CC0000}"/>
    <cellStyle name="Normal 9 2 2 3 3 3 2" xfId="21465" xr:uid="{00000000-0005-0000-0000-000083CC0000}"/>
    <cellStyle name="Normal 9 2 2 3 3 3 2 2" xfId="48377" xr:uid="{00000000-0005-0000-0000-000084CC0000}"/>
    <cellStyle name="Normal 9 2 2 3 3 3 3" xfId="34943" xr:uid="{00000000-0005-0000-0000-000085CC0000}"/>
    <cellStyle name="Normal 9 2 2 3 3 4" xfId="16986" xr:uid="{00000000-0005-0000-0000-000086CC0000}"/>
    <cellStyle name="Normal 9 2 2 3 3 4 2" xfId="43898" xr:uid="{00000000-0005-0000-0000-000087CC0000}"/>
    <cellStyle name="Normal 9 2 2 3 3 5" xfId="30464" xr:uid="{00000000-0005-0000-0000-000088CC0000}"/>
    <cellStyle name="Normal 9 2 2 3 4" xfId="10272" xr:uid="{00000000-0005-0000-0000-000089CC0000}"/>
    <cellStyle name="Normal 9 2 2 3 4 2" xfId="23706" xr:uid="{00000000-0005-0000-0000-00008ACC0000}"/>
    <cellStyle name="Normal 9 2 2 3 4 2 2" xfId="50618" xr:uid="{00000000-0005-0000-0000-00008BCC0000}"/>
    <cellStyle name="Normal 9 2 2 3 4 3" xfId="37184" xr:uid="{00000000-0005-0000-0000-00008CCC0000}"/>
    <cellStyle name="Normal 9 2 2 3 5" xfId="5794" xr:uid="{00000000-0005-0000-0000-00008DCC0000}"/>
    <cellStyle name="Normal 9 2 2 3 5 2" xfId="19228" xr:uid="{00000000-0005-0000-0000-00008ECC0000}"/>
    <cellStyle name="Normal 9 2 2 3 5 2 2" xfId="46140" xr:uid="{00000000-0005-0000-0000-00008FCC0000}"/>
    <cellStyle name="Normal 9 2 2 3 5 3" xfId="32706" xr:uid="{00000000-0005-0000-0000-000090CC0000}"/>
    <cellStyle name="Normal 9 2 2 3 6" xfId="14749" xr:uid="{00000000-0005-0000-0000-000091CC0000}"/>
    <cellStyle name="Normal 9 2 2 3 6 2" xfId="41661" xr:uid="{00000000-0005-0000-0000-000092CC0000}"/>
    <cellStyle name="Normal 9 2 2 3 7" xfId="28227" xr:uid="{00000000-0005-0000-0000-000093CC0000}"/>
    <cellStyle name="Normal 9 2 2 4" xfId="1538" xr:uid="{00000000-0005-0000-0000-000094CC0000}"/>
    <cellStyle name="Normal 9 2 2 4 2" xfId="2656" xr:uid="{00000000-0005-0000-0000-000095CC0000}"/>
    <cellStyle name="Normal 9 2 2 4 2 2" xfId="4893" xr:uid="{00000000-0005-0000-0000-000096CC0000}"/>
    <cellStyle name="Normal 9 2 2 4 2 2 2" xfId="13850" xr:uid="{00000000-0005-0000-0000-000097CC0000}"/>
    <cellStyle name="Normal 9 2 2 4 2 2 2 2" xfId="27284" xr:uid="{00000000-0005-0000-0000-000098CC0000}"/>
    <cellStyle name="Normal 9 2 2 4 2 2 2 2 2" xfId="54196" xr:uid="{00000000-0005-0000-0000-000099CC0000}"/>
    <cellStyle name="Normal 9 2 2 4 2 2 2 3" xfId="40762" xr:uid="{00000000-0005-0000-0000-00009ACC0000}"/>
    <cellStyle name="Normal 9 2 2 4 2 2 3" xfId="9372" xr:uid="{00000000-0005-0000-0000-00009BCC0000}"/>
    <cellStyle name="Normal 9 2 2 4 2 2 3 2" xfId="22806" xr:uid="{00000000-0005-0000-0000-00009CCC0000}"/>
    <cellStyle name="Normal 9 2 2 4 2 2 3 2 2" xfId="49718" xr:uid="{00000000-0005-0000-0000-00009DCC0000}"/>
    <cellStyle name="Normal 9 2 2 4 2 2 3 3" xfId="36284" xr:uid="{00000000-0005-0000-0000-00009ECC0000}"/>
    <cellStyle name="Normal 9 2 2 4 2 2 4" xfId="18327" xr:uid="{00000000-0005-0000-0000-00009FCC0000}"/>
    <cellStyle name="Normal 9 2 2 4 2 2 4 2" xfId="45239" xr:uid="{00000000-0005-0000-0000-0000A0CC0000}"/>
    <cellStyle name="Normal 9 2 2 4 2 2 5" xfId="31805" xr:uid="{00000000-0005-0000-0000-0000A1CC0000}"/>
    <cellStyle name="Normal 9 2 2 4 2 3" xfId="11613" xr:uid="{00000000-0005-0000-0000-0000A2CC0000}"/>
    <cellStyle name="Normal 9 2 2 4 2 3 2" xfId="25047" xr:uid="{00000000-0005-0000-0000-0000A3CC0000}"/>
    <cellStyle name="Normal 9 2 2 4 2 3 2 2" xfId="51959" xr:uid="{00000000-0005-0000-0000-0000A4CC0000}"/>
    <cellStyle name="Normal 9 2 2 4 2 3 3" xfId="38525" xr:uid="{00000000-0005-0000-0000-0000A5CC0000}"/>
    <cellStyle name="Normal 9 2 2 4 2 4" xfId="7135" xr:uid="{00000000-0005-0000-0000-0000A6CC0000}"/>
    <cellStyle name="Normal 9 2 2 4 2 4 2" xfId="20569" xr:uid="{00000000-0005-0000-0000-0000A7CC0000}"/>
    <cellStyle name="Normal 9 2 2 4 2 4 2 2" xfId="47481" xr:uid="{00000000-0005-0000-0000-0000A8CC0000}"/>
    <cellStyle name="Normal 9 2 2 4 2 4 3" xfId="34047" xr:uid="{00000000-0005-0000-0000-0000A9CC0000}"/>
    <cellStyle name="Normal 9 2 2 4 2 5" xfId="16090" xr:uid="{00000000-0005-0000-0000-0000AACC0000}"/>
    <cellStyle name="Normal 9 2 2 4 2 5 2" xfId="43002" xr:uid="{00000000-0005-0000-0000-0000ABCC0000}"/>
    <cellStyle name="Normal 9 2 2 4 2 6" xfId="29568" xr:uid="{00000000-0005-0000-0000-0000ACCC0000}"/>
    <cellStyle name="Normal 9 2 2 4 3" xfId="3775" xr:uid="{00000000-0005-0000-0000-0000ADCC0000}"/>
    <cellStyle name="Normal 9 2 2 4 3 2" xfId="12732" xr:uid="{00000000-0005-0000-0000-0000AECC0000}"/>
    <cellStyle name="Normal 9 2 2 4 3 2 2" xfId="26166" xr:uid="{00000000-0005-0000-0000-0000AFCC0000}"/>
    <cellStyle name="Normal 9 2 2 4 3 2 2 2" xfId="53078" xr:uid="{00000000-0005-0000-0000-0000B0CC0000}"/>
    <cellStyle name="Normal 9 2 2 4 3 2 3" xfId="39644" xr:uid="{00000000-0005-0000-0000-0000B1CC0000}"/>
    <cellStyle name="Normal 9 2 2 4 3 3" xfId="8254" xr:uid="{00000000-0005-0000-0000-0000B2CC0000}"/>
    <cellStyle name="Normal 9 2 2 4 3 3 2" xfId="21688" xr:uid="{00000000-0005-0000-0000-0000B3CC0000}"/>
    <cellStyle name="Normal 9 2 2 4 3 3 2 2" xfId="48600" xr:uid="{00000000-0005-0000-0000-0000B4CC0000}"/>
    <cellStyle name="Normal 9 2 2 4 3 3 3" xfId="35166" xr:uid="{00000000-0005-0000-0000-0000B5CC0000}"/>
    <cellStyle name="Normal 9 2 2 4 3 4" xfId="17209" xr:uid="{00000000-0005-0000-0000-0000B6CC0000}"/>
    <cellStyle name="Normal 9 2 2 4 3 4 2" xfId="44121" xr:uid="{00000000-0005-0000-0000-0000B7CC0000}"/>
    <cellStyle name="Normal 9 2 2 4 3 5" xfId="30687" xr:uid="{00000000-0005-0000-0000-0000B8CC0000}"/>
    <cellStyle name="Normal 9 2 2 4 4" xfId="10495" xr:uid="{00000000-0005-0000-0000-0000B9CC0000}"/>
    <cellStyle name="Normal 9 2 2 4 4 2" xfId="23929" xr:uid="{00000000-0005-0000-0000-0000BACC0000}"/>
    <cellStyle name="Normal 9 2 2 4 4 2 2" xfId="50841" xr:uid="{00000000-0005-0000-0000-0000BBCC0000}"/>
    <cellStyle name="Normal 9 2 2 4 4 3" xfId="37407" xr:uid="{00000000-0005-0000-0000-0000BCCC0000}"/>
    <cellStyle name="Normal 9 2 2 4 5" xfId="6017" xr:uid="{00000000-0005-0000-0000-0000BDCC0000}"/>
    <cellStyle name="Normal 9 2 2 4 5 2" xfId="19451" xr:uid="{00000000-0005-0000-0000-0000BECC0000}"/>
    <cellStyle name="Normal 9 2 2 4 5 2 2" xfId="46363" xr:uid="{00000000-0005-0000-0000-0000BFCC0000}"/>
    <cellStyle name="Normal 9 2 2 4 5 3" xfId="32929" xr:uid="{00000000-0005-0000-0000-0000C0CC0000}"/>
    <cellStyle name="Normal 9 2 2 4 6" xfId="14972" xr:uid="{00000000-0005-0000-0000-0000C1CC0000}"/>
    <cellStyle name="Normal 9 2 2 4 6 2" xfId="41884" xr:uid="{00000000-0005-0000-0000-0000C2CC0000}"/>
    <cellStyle name="Normal 9 2 2 4 7" xfId="28450" xr:uid="{00000000-0005-0000-0000-0000C3CC0000}"/>
    <cellStyle name="Normal 9 2 2 5" xfId="1986" xr:uid="{00000000-0005-0000-0000-0000C4CC0000}"/>
    <cellStyle name="Normal 9 2 2 5 2" xfId="4223" xr:uid="{00000000-0005-0000-0000-0000C5CC0000}"/>
    <cellStyle name="Normal 9 2 2 5 2 2" xfId="13180" xr:uid="{00000000-0005-0000-0000-0000C6CC0000}"/>
    <cellStyle name="Normal 9 2 2 5 2 2 2" xfId="26614" xr:uid="{00000000-0005-0000-0000-0000C7CC0000}"/>
    <cellStyle name="Normal 9 2 2 5 2 2 2 2" xfId="53526" xr:uid="{00000000-0005-0000-0000-0000C8CC0000}"/>
    <cellStyle name="Normal 9 2 2 5 2 2 3" xfId="40092" xr:uid="{00000000-0005-0000-0000-0000C9CC0000}"/>
    <cellStyle name="Normal 9 2 2 5 2 3" xfId="8702" xr:uid="{00000000-0005-0000-0000-0000CACC0000}"/>
    <cellStyle name="Normal 9 2 2 5 2 3 2" xfId="22136" xr:uid="{00000000-0005-0000-0000-0000CBCC0000}"/>
    <cellStyle name="Normal 9 2 2 5 2 3 2 2" xfId="49048" xr:uid="{00000000-0005-0000-0000-0000CCCC0000}"/>
    <cellStyle name="Normal 9 2 2 5 2 3 3" xfId="35614" xr:uid="{00000000-0005-0000-0000-0000CDCC0000}"/>
    <cellStyle name="Normal 9 2 2 5 2 4" xfId="17657" xr:uid="{00000000-0005-0000-0000-0000CECC0000}"/>
    <cellStyle name="Normal 9 2 2 5 2 4 2" xfId="44569" xr:uid="{00000000-0005-0000-0000-0000CFCC0000}"/>
    <cellStyle name="Normal 9 2 2 5 2 5" xfId="31135" xr:uid="{00000000-0005-0000-0000-0000D0CC0000}"/>
    <cellStyle name="Normal 9 2 2 5 3" xfId="10943" xr:uid="{00000000-0005-0000-0000-0000D1CC0000}"/>
    <cellStyle name="Normal 9 2 2 5 3 2" xfId="24377" xr:uid="{00000000-0005-0000-0000-0000D2CC0000}"/>
    <cellStyle name="Normal 9 2 2 5 3 2 2" xfId="51289" xr:uid="{00000000-0005-0000-0000-0000D3CC0000}"/>
    <cellStyle name="Normal 9 2 2 5 3 3" xfId="37855" xr:uid="{00000000-0005-0000-0000-0000D4CC0000}"/>
    <cellStyle name="Normal 9 2 2 5 4" xfId="6465" xr:uid="{00000000-0005-0000-0000-0000D5CC0000}"/>
    <cellStyle name="Normal 9 2 2 5 4 2" xfId="19899" xr:uid="{00000000-0005-0000-0000-0000D6CC0000}"/>
    <cellStyle name="Normal 9 2 2 5 4 2 2" xfId="46811" xr:uid="{00000000-0005-0000-0000-0000D7CC0000}"/>
    <cellStyle name="Normal 9 2 2 5 4 3" xfId="33377" xr:uid="{00000000-0005-0000-0000-0000D8CC0000}"/>
    <cellStyle name="Normal 9 2 2 5 5" xfId="15420" xr:uid="{00000000-0005-0000-0000-0000D9CC0000}"/>
    <cellStyle name="Normal 9 2 2 5 5 2" xfId="42332" xr:uid="{00000000-0005-0000-0000-0000DACC0000}"/>
    <cellStyle name="Normal 9 2 2 5 6" xfId="28898" xr:uid="{00000000-0005-0000-0000-0000DBCC0000}"/>
    <cellStyle name="Normal 9 2 2 6" xfId="3105" xr:uid="{00000000-0005-0000-0000-0000DCCC0000}"/>
    <cellStyle name="Normal 9 2 2 6 2" xfId="12062" xr:uid="{00000000-0005-0000-0000-0000DDCC0000}"/>
    <cellStyle name="Normal 9 2 2 6 2 2" xfId="25496" xr:uid="{00000000-0005-0000-0000-0000DECC0000}"/>
    <cellStyle name="Normal 9 2 2 6 2 2 2" xfId="52408" xr:uid="{00000000-0005-0000-0000-0000DFCC0000}"/>
    <cellStyle name="Normal 9 2 2 6 2 3" xfId="38974" xr:uid="{00000000-0005-0000-0000-0000E0CC0000}"/>
    <cellStyle name="Normal 9 2 2 6 3" xfId="7584" xr:uid="{00000000-0005-0000-0000-0000E1CC0000}"/>
    <cellStyle name="Normal 9 2 2 6 3 2" xfId="21018" xr:uid="{00000000-0005-0000-0000-0000E2CC0000}"/>
    <cellStyle name="Normal 9 2 2 6 3 2 2" xfId="47930" xr:uid="{00000000-0005-0000-0000-0000E3CC0000}"/>
    <cellStyle name="Normal 9 2 2 6 3 3" xfId="34496" xr:uid="{00000000-0005-0000-0000-0000E4CC0000}"/>
    <cellStyle name="Normal 9 2 2 6 4" xfId="16539" xr:uid="{00000000-0005-0000-0000-0000E5CC0000}"/>
    <cellStyle name="Normal 9 2 2 6 4 2" xfId="43451" xr:uid="{00000000-0005-0000-0000-0000E6CC0000}"/>
    <cellStyle name="Normal 9 2 2 6 5" xfId="30017" xr:uid="{00000000-0005-0000-0000-0000E7CC0000}"/>
    <cellStyle name="Normal 9 2 2 7" xfId="9825" xr:uid="{00000000-0005-0000-0000-0000E8CC0000}"/>
    <cellStyle name="Normal 9 2 2 7 2" xfId="23259" xr:uid="{00000000-0005-0000-0000-0000E9CC0000}"/>
    <cellStyle name="Normal 9 2 2 7 2 2" xfId="50171" xr:uid="{00000000-0005-0000-0000-0000EACC0000}"/>
    <cellStyle name="Normal 9 2 2 7 3" xfId="36737" xr:uid="{00000000-0005-0000-0000-0000EBCC0000}"/>
    <cellStyle name="Normal 9 2 2 8" xfId="5347" xr:uid="{00000000-0005-0000-0000-0000ECCC0000}"/>
    <cellStyle name="Normal 9 2 2 8 2" xfId="18781" xr:uid="{00000000-0005-0000-0000-0000EDCC0000}"/>
    <cellStyle name="Normal 9 2 2 8 2 2" xfId="45693" xr:uid="{00000000-0005-0000-0000-0000EECC0000}"/>
    <cellStyle name="Normal 9 2 2 8 3" xfId="32259" xr:uid="{00000000-0005-0000-0000-0000EFCC0000}"/>
    <cellStyle name="Normal 9 2 2 9" xfId="14302" xr:uid="{00000000-0005-0000-0000-0000F0CC0000}"/>
    <cellStyle name="Normal 9 2 2 9 2" xfId="41214" xr:uid="{00000000-0005-0000-0000-0000F1CC0000}"/>
    <cellStyle name="Normal 9 2 3" xfId="750" xr:uid="{00000000-0005-0000-0000-0000F2CC0000}"/>
    <cellStyle name="Normal 9 2 3 10" xfId="27708" xr:uid="{00000000-0005-0000-0000-0000F3CC0000}"/>
    <cellStyle name="Normal 9 2 3 2" xfId="1018" xr:uid="{00000000-0005-0000-0000-0000F4CC0000}"/>
    <cellStyle name="Normal 9 2 3 2 2" xfId="1689" xr:uid="{00000000-0005-0000-0000-0000F5CC0000}"/>
    <cellStyle name="Normal 9 2 3 2 2 2" xfId="2807" xr:uid="{00000000-0005-0000-0000-0000F6CC0000}"/>
    <cellStyle name="Normal 9 2 3 2 2 2 2" xfId="5044" xr:uid="{00000000-0005-0000-0000-0000F7CC0000}"/>
    <cellStyle name="Normal 9 2 3 2 2 2 2 2" xfId="14001" xr:uid="{00000000-0005-0000-0000-0000F8CC0000}"/>
    <cellStyle name="Normal 9 2 3 2 2 2 2 2 2" xfId="27435" xr:uid="{00000000-0005-0000-0000-0000F9CC0000}"/>
    <cellStyle name="Normal 9 2 3 2 2 2 2 2 2 2" xfId="54347" xr:uid="{00000000-0005-0000-0000-0000FACC0000}"/>
    <cellStyle name="Normal 9 2 3 2 2 2 2 2 3" xfId="40913" xr:uid="{00000000-0005-0000-0000-0000FBCC0000}"/>
    <cellStyle name="Normal 9 2 3 2 2 2 2 3" xfId="9523" xr:uid="{00000000-0005-0000-0000-0000FCCC0000}"/>
    <cellStyle name="Normal 9 2 3 2 2 2 2 3 2" xfId="22957" xr:uid="{00000000-0005-0000-0000-0000FDCC0000}"/>
    <cellStyle name="Normal 9 2 3 2 2 2 2 3 2 2" xfId="49869" xr:uid="{00000000-0005-0000-0000-0000FECC0000}"/>
    <cellStyle name="Normal 9 2 3 2 2 2 2 3 3" xfId="36435" xr:uid="{00000000-0005-0000-0000-0000FFCC0000}"/>
    <cellStyle name="Normal 9 2 3 2 2 2 2 4" xfId="18478" xr:uid="{00000000-0005-0000-0000-000000CD0000}"/>
    <cellStyle name="Normal 9 2 3 2 2 2 2 4 2" xfId="45390" xr:uid="{00000000-0005-0000-0000-000001CD0000}"/>
    <cellStyle name="Normal 9 2 3 2 2 2 2 5" xfId="31956" xr:uid="{00000000-0005-0000-0000-000002CD0000}"/>
    <cellStyle name="Normal 9 2 3 2 2 2 3" xfId="11764" xr:uid="{00000000-0005-0000-0000-000003CD0000}"/>
    <cellStyle name="Normal 9 2 3 2 2 2 3 2" xfId="25198" xr:uid="{00000000-0005-0000-0000-000004CD0000}"/>
    <cellStyle name="Normal 9 2 3 2 2 2 3 2 2" xfId="52110" xr:uid="{00000000-0005-0000-0000-000005CD0000}"/>
    <cellStyle name="Normal 9 2 3 2 2 2 3 3" xfId="38676" xr:uid="{00000000-0005-0000-0000-000006CD0000}"/>
    <cellStyle name="Normal 9 2 3 2 2 2 4" xfId="7286" xr:uid="{00000000-0005-0000-0000-000007CD0000}"/>
    <cellStyle name="Normal 9 2 3 2 2 2 4 2" xfId="20720" xr:uid="{00000000-0005-0000-0000-000008CD0000}"/>
    <cellStyle name="Normal 9 2 3 2 2 2 4 2 2" xfId="47632" xr:uid="{00000000-0005-0000-0000-000009CD0000}"/>
    <cellStyle name="Normal 9 2 3 2 2 2 4 3" xfId="34198" xr:uid="{00000000-0005-0000-0000-00000ACD0000}"/>
    <cellStyle name="Normal 9 2 3 2 2 2 5" xfId="16241" xr:uid="{00000000-0005-0000-0000-00000BCD0000}"/>
    <cellStyle name="Normal 9 2 3 2 2 2 5 2" xfId="43153" xr:uid="{00000000-0005-0000-0000-00000CCD0000}"/>
    <cellStyle name="Normal 9 2 3 2 2 2 6" xfId="29719" xr:uid="{00000000-0005-0000-0000-00000DCD0000}"/>
    <cellStyle name="Normal 9 2 3 2 2 3" xfId="3926" xr:uid="{00000000-0005-0000-0000-00000ECD0000}"/>
    <cellStyle name="Normal 9 2 3 2 2 3 2" xfId="12883" xr:uid="{00000000-0005-0000-0000-00000FCD0000}"/>
    <cellStyle name="Normal 9 2 3 2 2 3 2 2" xfId="26317" xr:uid="{00000000-0005-0000-0000-000010CD0000}"/>
    <cellStyle name="Normal 9 2 3 2 2 3 2 2 2" xfId="53229" xr:uid="{00000000-0005-0000-0000-000011CD0000}"/>
    <cellStyle name="Normal 9 2 3 2 2 3 2 3" xfId="39795" xr:uid="{00000000-0005-0000-0000-000012CD0000}"/>
    <cellStyle name="Normal 9 2 3 2 2 3 3" xfId="8405" xr:uid="{00000000-0005-0000-0000-000013CD0000}"/>
    <cellStyle name="Normal 9 2 3 2 2 3 3 2" xfId="21839" xr:uid="{00000000-0005-0000-0000-000014CD0000}"/>
    <cellStyle name="Normal 9 2 3 2 2 3 3 2 2" xfId="48751" xr:uid="{00000000-0005-0000-0000-000015CD0000}"/>
    <cellStyle name="Normal 9 2 3 2 2 3 3 3" xfId="35317" xr:uid="{00000000-0005-0000-0000-000016CD0000}"/>
    <cellStyle name="Normal 9 2 3 2 2 3 4" xfId="17360" xr:uid="{00000000-0005-0000-0000-000017CD0000}"/>
    <cellStyle name="Normal 9 2 3 2 2 3 4 2" xfId="44272" xr:uid="{00000000-0005-0000-0000-000018CD0000}"/>
    <cellStyle name="Normal 9 2 3 2 2 3 5" xfId="30838" xr:uid="{00000000-0005-0000-0000-000019CD0000}"/>
    <cellStyle name="Normal 9 2 3 2 2 4" xfId="10646" xr:uid="{00000000-0005-0000-0000-00001ACD0000}"/>
    <cellStyle name="Normal 9 2 3 2 2 4 2" xfId="24080" xr:uid="{00000000-0005-0000-0000-00001BCD0000}"/>
    <cellStyle name="Normal 9 2 3 2 2 4 2 2" xfId="50992" xr:uid="{00000000-0005-0000-0000-00001CCD0000}"/>
    <cellStyle name="Normal 9 2 3 2 2 4 3" xfId="37558" xr:uid="{00000000-0005-0000-0000-00001DCD0000}"/>
    <cellStyle name="Normal 9 2 3 2 2 5" xfId="6168" xr:uid="{00000000-0005-0000-0000-00001ECD0000}"/>
    <cellStyle name="Normal 9 2 3 2 2 5 2" xfId="19602" xr:uid="{00000000-0005-0000-0000-00001FCD0000}"/>
    <cellStyle name="Normal 9 2 3 2 2 5 2 2" xfId="46514" xr:uid="{00000000-0005-0000-0000-000020CD0000}"/>
    <cellStyle name="Normal 9 2 3 2 2 5 3" xfId="33080" xr:uid="{00000000-0005-0000-0000-000021CD0000}"/>
    <cellStyle name="Normal 9 2 3 2 2 6" xfId="15123" xr:uid="{00000000-0005-0000-0000-000022CD0000}"/>
    <cellStyle name="Normal 9 2 3 2 2 6 2" xfId="42035" xr:uid="{00000000-0005-0000-0000-000023CD0000}"/>
    <cellStyle name="Normal 9 2 3 2 2 7" xfId="28601" xr:uid="{00000000-0005-0000-0000-000024CD0000}"/>
    <cellStyle name="Normal 9 2 3 2 3" xfId="2137" xr:uid="{00000000-0005-0000-0000-000025CD0000}"/>
    <cellStyle name="Normal 9 2 3 2 3 2" xfId="4374" xr:uid="{00000000-0005-0000-0000-000026CD0000}"/>
    <cellStyle name="Normal 9 2 3 2 3 2 2" xfId="13331" xr:uid="{00000000-0005-0000-0000-000027CD0000}"/>
    <cellStyle name="Normal 9 2 3 2 3 2 2 2" xfId="26765" xr:uid="{00000000-0005-0000-0000-000028CD0000}"/>
    <cellStyle name="Normal 9 2 3 2 3 2 2 2 2" xfId="53677" xr:uid="{00000000-0005-0000-0000-000029CD0000}"/>
    <cellStyle name="Normal 9 2 3 2 3 2 2 3" xfId="40243" xr:uid="{00000000-0005-0000-0000-00002ACD0000}"/>
    <cellStyle name="Normal 9 2 3 2 3 2 3" xfId="8853" xr:uid="{00000000-0005-0000-0000-00002BCD0000}"/>
    <cellStyle name="Normal 9 2 3 2 3 2 3 2" xfId="22287" xr:uid="{00000000-0005-0000-0000-00002CCD0000}"/>
    <cellStyle name="Normal 9 2 3 2 3 2 3 2 2" xfId="49199" xr:uid="{00000000-0005-0000-0000-00002DCD0000}"/>
    <cellStyle name="Normal 9 2 3 2 3 2 3 3" xfId="35765" xr:uid="{00000000-0005-0000-0000-00002ECD0000}"/>
    <cellStyle name="Normal 9 2 3 2 3 2 4" xfId="17808" xr:uid="{00000000-0005-0000-0000-00002FCD0000}"/>
    <cellStyle name="Normal 9 2 3 2 3 2 4 2" xfId="44720" xr:uid="{00000000-0005-0000-0000-000030CD0000}"/>
    <cellStyle name="Normal 9 2 3 2 3 2 5" xfId="31286" xr:uid="{00000000-0005-0000-0000-000031CD0000}"/>
    <cellStyle name="Normal 9 2 3 2 3 3" xfId="11094" xr:uid="{00000000-0005-0000-0000-000032CD0000}"/>
    <cellStyle name="Normal 9 2 3 2 3 3 2" xfId="24528" xr:uid="{00000000-0005-0000-0000-000033CD0000}"/>
    <cellStyle name="Normal 9 2 3 2 3 3 2 2" xfId="51440" xr:uid="{00000000-0005-0000-0000-000034CD0000}"/>
    <cellStyle name="Normal 9 2 3 2 3 3 3" xfId="38006" xr:uid="{00000000-0005-0000-0000-000035CD0000}"/>
    <cellStyle name="Normal 9 2 3 2 3 4" xfId="6616" xr:uid="{00000000-0005-0000-0000-000036CD0000}"/>
    <cellStyle name="Normal 9 2 3 2 3 4 2" xfId="20050" xr:uid="{00000000-0005-0000-0000-000037CD0000}"/>
    <cellStyle name="Normal 9 2 3 2 3 4 2 2" xfId="46962" xr:uid="{00000000-0005-0000-0000-000038CD0000}"/>
    <cellStyle name="Normal 9 2 3 2 3 4 3" xfId="33528" xr:uid="{00000000-0005-0000-0000-000039CD0000}"/>
    <cellStyle name="Normal 9 2 3 2 3 5" xfId="15571" xr:uid="{00000000-0005-0000-0000-00003ACD0000}"/>
    <cellStyle name="Normal 9 2 3 2 3 5 2" xfId="42483" xr:uid="{00000000-0005-0000-0000-00003BCD0000}"/>
    <cellStyle name="Normal 9 2 3 2 3 6" xfId="29049" xr:uid="{00000000-0005-0000-0000-00003CCD0000}"/>
    <cellStyle name="Normal 9 2 3 2 4" xfId="3256" xr:uid="{00000000-0005-0000-0000-00003DCD0000}"/>
    <cellStyle name="Normal 9 2 3 2 4 2" xfId="12213" xr:uid="{00000000-0005-0000-0000-00003ECD0000}"/>
    <cellStyle name="Normal 9 2 3 2 4 2 2" xfId="25647" xr:uid="{00000000-0005-0000-0000-00003FCD0000}"/>
    <cellStyle name="Normal 9 2 3 2 4 2 2 2" xfId="52559" xr:uid="{00000000-0005-0000-0000-000040CD0000}"/>
    <cellStyle name="Normal 9 2 3 2 4 2 3" xfId="39125" xr:uid="{00000000-0005-0000-0000-000041CD0000}"/>
    <cellStyle name="Normal 9 2 3 2 4 3" xfId="7735" xr:uid="{00000000-0005-0000-0000-000042CD0000}"/>
    <cellStyle name="Normal 9 2 3 2 4 3 2" xfId="21169" xr:uid="{00000000-0005-0000-0000-000043CD0000}"/>
    <cellStyle name="Normal 9 2 3 2 4 3 2 2" xfId="48081" xr:uid="{00000000-0005-0000-0000-000044CD0000}"/>
    <cellStyle name="Normal 9 2 3 2 4 3 3" xfId="34647" xr:uid="{00000000-0005-0000-0000-000045CD0000}"/>
    <cellStyle name="Normal 9 2 3 2 4 4" xfId="16690" xr:uid="{00000000-0005-0000-0000-000046CD0000}"/>
    <cellStyle name="Normal 9 2 3 2 4 4 2" xfId="43602" xr:uid="{00000000-0005-0000-0000-000047CD0000}"/>
    <cellStyle name="Normal 9 2 3 2 4 5" xfId="30168" xr:uid="{00000000-0005-0000-0000-000048CD0000}"/>
    <cellStyle name="Normal 9 2 3 2 5" xfId="9976" xr:uid="{00000000-0005-0000-0000-000049CD0000}"/>
    <cellStyle name="Normal 9 2 3 2 5 2" xfId="23410" xr:uid="{00000000-0005-0000-0000-00004ACD0000}"/>
    <cellStyle name="Normal 9 2 3 2 5 2 2" xfId="50322" xr:uid="{00000000-0005-0000-0000-00004BCD0000}"/>
    <cellStyle name="Normal 9 2 3 2 5 3" xfId="36888" xr:uid="{00000000-0005-0000-0000-00004CCD0000}"/>
    <cellStyle name="Normal 9 2 3 2 6" xfId="5498" xr:uid="{00000000-0005-0000-0000-00004DCD0000}"/>
    <cellStyle name="Normal 9 2 3 2 6 2" xfId="18932" xr:uid="{00000000-0005-0000-0000-00004ECD0000}"/>
    <cellStyle name="Normal 9 2 3 2 6 2 2" xfId="45844" xr:uid="{00000000-0005-0000-0000-00004FCD0000}"/>
    <cellStyle name="Normal 9 2 3 2 6 3" xfId="32410" xr:uid="{00000000-0005-0000-0000-000050CD0000}"/>
    <cellStyle name="Normal 9 2 3 2 7" xfId="14453" xr:uid="{00000000-0005-0000-0000-000051CD0000}"/>
    <cellStyle name="Normal 9 2 3 2 7 2" xfId="41365" xr:uid="{00000000-0005-0000-0000-000052CD0000}"/>
    <cellStyle name="Normal 9 2 3 2 8" xfId="27931" xr:uid="{00000000-0005-0000-0000-000053CD0000}"/>
    <cellStyle name="Normal 9 2 3 3" xfId="1243" xr:uid="{00000000-0005-0000-0000-000054CD0000}"/>
    <cellStyle name="Normal 9 2 3 3 2" xfId="2361" xr:uid="{00000000-0005-0000-0000-000055CD0000}"/>
    <cellStyle name="Normal 9 2 3 3 2 2" xfId="4598" xr:uid="{00000000-0005-0000-0000-000056CD0000}"/>
    <cellStyle name="Normal 9 2 3 3 2 2 2" xfId="13555" xr:uid="{00000000-0005-0000-0000-000057CD0000}"/>
    <cellStyle name="Normal 9 2 3 3 2 2 2 2" xfId="26989" xr:uid="{00000000-0005-0000-0000-000058CD0000}"/>
    <cellStyle name="Normal 9 2 3 3 2 2 2 2 2" xfId="53901" xr:uid="{00000000-0005-0000-0000-000059CD0000}"/>
    <cellStyle name="Normal 9 2 3 3 2 2 2 3" xfId="40467" xr:uid="{00000000-0005-0000-0000-00005ACD0000}"/>
    <cellStyle name="Normal 9 2 3 3 2 2 3" xfId="9077" xr:uid="{00000000-0005-0000-0000-00005BCD0000}"/>
    <cellStyle name="Normal 9 2 3 3 2 2 3 2" xfId="22511" xr:uid="{00000000-0005-0000-0000-00005CCD0000}"/>
    <cellStyle name="Normal 9 2 3 3 2 2 3 2 2" xfId="49423" xr:uid="{00000000-0005-0000-0000-00005DCD0000}"/>
    <cellStyle name="Normal 9 2 3 3 2 2 3 3" xfId="35989" xr:uid="{00000000-0005-0000-0000-00005ECD0000}"/>
    <cellStyle name="Normal 9 2 3 3 2 2 4" xfId="18032" xr:uid="{00000000-0005-0000-0000-00005FCD0000}"/>
    <cellStyle name="Normal 9 2 3 3 2 2 4 2" xfId="44944" xr:uid="{00000000-0005-0000-0000-000060CD0000}"/>
    <cellStyle name="Normal 9 2 3 3 2 2 5" xfId="31510" xr:uid="{00000000-0005-0000-0000-000061CD0000}"/>
    <cellStyle name="Normal 9 2 3 3 2 3" xfId="11318" xr:uid="{00000000-0005-0000-0000-000062CD0000}"/>
    <cellStyle name="Normal 9 2 3 3 2 3 2" xfId="24752" xr:uid="{00000000-0005-0000-0000-000063CD0000}"/>
    <cellStyle name="Normal 9 2 3 3 2 3 2 2" xfId="51664" xr:uid="{00000000-0005-0000-0000-000064CD0000}"/>
    <cellStyle name="Normal 9 2 3 3 2 3 3" xfId="38230" xr:uid="{00000000-0005-0000-0000-000065CD0000}"/>
    <cellStyle name="Normal 9 2 3 3 2 4" xfId="6840" xr:uid="{00000000-0005-0000-0000-000066CD0000}"/>
    <cellStyle name="Normal 9 2 3 3 2 4 2" xfId="20274" xr:uid="{00000000-0005-0000-0000-000067CD0000}"/>
    <cellStyle name="Normal 9 2 3 3 2 4 2 2" xfId="47186" xr:uid="{00000000-0005-0000-0000-000068CD0000}"/>
    <cellStyle name="Normal 9 2 3 3 2 4 3" xfId="33752" xr:uid="{00000000-0005-0000-0000-000069CD0000}"/>
    <cellStyle name="Normal 9 2 3 3 2 5" xfId="15795" xr:uid="{00000000-0005-0000-0000-00006ACD0000}"/>
    <cellStyle name="Normal 9 2 3 3 2 5 2" xfId="42707" xr:uid="{00000000-0005-0000-0000-00006BCD0000}"/>
    <cellStyle name="Normal 9 2 3 3 2 6" xfId="29273" xr:uid="{00000000-0005-0000-0000-00006CCD0000}"/>
    <cellStyle name="Normal 9 2 3 3 3" xfId="3480" xr:uid="{00000000-0005-0000-0000-00006DCD0000}"/>
    <cellStyle name="Normal 9 2 3 3 3 2" xfId="12437" xr:uid="{00000000-0005-0000-0000-00006ECD0000}"/>
    <cellStyle name="Normal 9 2 3 3 3 2 2" xfId="25871" xr:uid="{00000000-0005-0000-0000-00006FCD0000}"/>
    <cellStyle name="Normal 9 2 3 3 3 2 2 2" xfId="52783" xr:uid="{00000000-0005-0000-0000-000070CD0000}"/>
    <cellStyle name="Normal 9 2 3 3 3 2 3" xfId="39349" xr:uid="{00000000-0005-0000-0000-000071CD0000}"/>
    <cellStyle name="Normal 9 2 3 3 3 3" xfId="7959" xr:uid="{00000000-0005-0000-0000-000072CD0000}"/>
    <cellStyle name="Normal 9 2 3 3 3 3 2" xfId="21393" xr:uid="{00000000-0005-0000-0000-000073CD0000}"/>
    <cellStyle name="Normal 9 2 3 3 3 3 2 2" xfId="48305" xr:uid="{00000000-0005-0000-0000-000074CD0000}"/>
    <cellStyle name="Normal 9 2 3 3 3 3 3" xfId="34871" xr:uid="{00000000-0005-0000-0000-000075CD0000}"/>
    <cellStyle name="Normal 9 2 3 3 3 4" xfId="16914" xr:uid="{00000000-0005-0000-0000-000076CD0000}"/>
    <cellStyle name="Normal 9 2 3 3 3 4 2" xfId="43826" xr:uid="{00000000-0005-0000-0000-000077CD0000}"/>
    <cellStyle name="Normal 9 2 3 3 3 5" xfId="30392" xr:uid="{00000000-0005-0000-0000-000078CD0000}"/>
    <cellStyle name="Normal 9 2 3 3 4" xfId="10200" xr:uid="{00000000-0005-0000-0000-000079CD0000}"/>
    <cellStyle name="Normal 9 2 3 3 4 2" xfId="23634" xr:uid="{00000000-0005-0000-0000-00007ACD0000}"/>
    <cellStyle name="Normal 9 2 3 3 4 2 2" xfId="50546" xr:uid="{00000000-0005-0000-0000-00007BCD0000}"/>
    <cellStyle name="Normal 9 2 3 3 4 3" xfId="37112" xr:uid="{00000000-0005-0000-0000-00007CCD0000}"/>
    <cellStyle name="Normal 9 2 3 3 5" xfId="5722" xr:uid="{00000000-0005-0000-0000-00007DCD0000}"/>
    <cellStyle name="Normal 9 2 3 3 5 2" xfId="19156" xr:uid="{00000000-0005-0000-0000-00007ECD0000}"/>
    <cellStyle name="Normal 9 2 3 3 5 2 2" xfId="46068" xr:uid="{00000000-0005-0000-0000-00007FCD0000}"/>
    <cellStyle name="Normal 9 2 3 3 5 3" xfId="32634" xr:uid="{00000000-0005-0000-0000-000080CD0000}"/>
    <cellStyle name="Normal 9 2 3 3 6" xfId="14677" xr:uid="{00000000-0005-0000-0000-000081CD0000}"/>
    <cellStyle name="Normal 9 2 3 3 6 2" xfId="41589" xr:uid="{00000000-0005-0000-0000-000082CD0000}"/>
    <cellStyle name="Normal 9 2 3 3 7" xfId="28155" xr:uid="{00000000-0005-0000-0000-000083CD0000}"/>
    <cellStyle name="Normal 9 2 3 4" xfId="1466" xr:uid="{00000000-0005-0000-0000-000084CD0000}"/>
    <cellStyle name="Normal 9 2 3 4 2" xfId="2584" xr:uid="{00000000-0005-0000-0000-000085CD0000}"/>
    <cellStyle name="Normal 9 2 3 4 2 2" xfId="4821" xr:uid="{00000000-0005-0000-0000-000086CD0000}"/>
    <cellStyle name="Normal 9 2 3 4 2 2 2" xfId="13778" xr:uid="{00000000-0005-0000-0000-000087CD0000}"/>
    <cellStyle name="Normal 9 2 3 4 2 2 2 2" xfId="27212" xr:uid="{00000000-0005-0000-0000-000088CD0000}"/>
    <cellStyle name="Normal 9 2 3 4 2 2 2 2 2" xfId="54124" xr:uid="{00000000-0005-0000-0000-000089CD0000}"/>
    <cellStyle name="Normal 9 2 3 4 2 2 2 3" xfId="40690" xr:uid="{00000000-0005-0000-0000-00008ACD0000}"/>
    <cellStyle name="Normal 9 2 3 4 2 2 3" xfId="9300" xr:uid="{00000000-0005-0000-0000-00008BCD0000}"/>
    <cellStyle name="Normal 9 2 3 4 2 2 3 2" xfId="22734" xr:uid="{00000000-0005-0000-0000-00008CCD0000}"/>
    <cellStyle name="Normal 9 2 3 4 2 2 3 2 2" xfId="49646" xr:uid="{00000000-0005-0000-0000-00008DCD0000}"/>
    <cellStyle name="Normal 9 2 3 4 2 2 3 3" xfId="36212" xr:uid="{00000000-0005-0000-0000-00008ECD0000}"/>
    <cellStyle name="Normal 9 2 3 4 2 2 4" xfId="18255" xr:uid="{00000000-0005-0000-0000-00008FCD0000}"/>
    <cellStyle name="Normal 9 2 3 4 2 2 4 2" xfId="45167" xr:uid="{00000000-0005-0000-0000-000090CD0000}"/>
    <cellStyle name="Normal 9 2 3 4 2 2 5" xfId="31733" xr:uid="{00000000-0005-0000-0000-000091CD0000}"/>
    <cellStyle name="Normal 9 2 3 4 2 3" xfId="11541" xr:uid="{00000000-0005-0000-0000-000092CD0000}"/>
    <cellStyle name="Normal 9 2 3 4 2 3 2" xfId="24975" xr:uid="{00000000-0005-0000-0000-000093CD0000}"/>
    <cellStyle name="Normal 9 2 3 4 2 3 2 2" xfId="51887" xr:uid="{00000000-0005-0000-0000-000094CD0000}"/>
    <cellStyle name="Normal 9 2 3 4 2 3 3" xfId="38453" xr:uid="{00000000-0005-0000-0000-000095CD0000}"/>
    <cellStyle name="Normal 9 2 3 4 2 4" xfId="7063" xr:uid="{00000000-0005-0000-0000-000096CD0000}"/>
    <cellStyle name="Normal 9 2 3 4 2 4 2" xfId="20497" xr:uid="{00000000-0005-0000-0000-000097CD0000}"/>
    <cellStyle name="Normal 9 2 3 4 2 4 2 2" xfId="47409" xr:uid="{00000000-0005-0000-0000-000098CD0000}"/>
    <cellStyle name="Normal 9 2 3 4 2 4 3" xfId="33975" xr:uid="{00000000-0005-0000-0000-000099CD0000}"/>
    <cellStyle name="Normal 9 2 3 4 2 5" xfId="16018" xr:uid="{00000000-0005-0000-0000-00009ACD0000}"/>
    <cellStyle name="Normal 9 2 3 4 2 5 2" xfId="42930" xr:uid="{00000000-0005-0000-0000-00009BCD0000}"/>
    <cellStyle name="Normal 9 2 3 4 2 6" xfId="29496" xr:uid="{00000000-0005-0000-0000-00009CCD0000}"/>
    <cellStyle name="Normal 9 2 3 4 3" xfId="3703" xr:uid="{00000000-0005-0000-0000-00009DCD0000}"/>
    <cellStyle name="Normal 9 2 3 4 3 2" xfId="12660" xr:uid="{00000000-0005-0000-0000-00009ECD0000}"/>
    <cellStyle name="Normal 9 2 3 4 3 2 2" xfId="26094" xr:uid="{00000000-0005-0000-0000-00009FCD0000}"/>
    <cellStyle name="Normal 9 2 3 4 3 2 2 2" xfId="53006" xr:uid="{00000000-0005-0000-0000-0000A0CD0000}"/>
    <cellStyle name="Normal 9 2 3 4 3 2 3" xfId="39572" xr:uid="{00000000-0005-0000-0000-0000A1CD0000}"/>
    <cellStyle name="Normal 9 2 3 4 3 3" xfId="8182" xr:uid="{00000000-0005-0000-0000-0000A2CD0000}"/>
    <cellStyle name="Normal 9 2 3 4 3 3 2" xfId="21616" xr:uid="{00000000-0005-0000-0000-0000A3CD0000}"/>
    <cellStyle name="Normal 9 2 3 4 3 3 2 2" xfId="48528" xr:uid="{00000000-0005-0000-0000-0000A4CD0000}"/>
    <cellStyle name="Normal 9 2 3 4 3 3 3" xfId="35094" xr:uid="{00000000-0005-0000-0000-0000A5CD0000}"/>
    <cellStyle name="Normal 9 2 3 4 3 4" xfId="17137" xr:uid="{00000000-0005-0000-0000-0000A6CD0000}"/>
    <cellStyle name="Normal 9 2 3 4 3 4 2" xfId="44049" xr:uid="{00000000-0005-0000-0000-0000A7CD0000}"/>
    <cellStyle name="Normal 9 2 3 4 3 5" xfId="30615" xr:uid="{00000000-0005-0000-0000-0000A8CD0000}"/>
    <cellStyle name="Normal 9 2 3 4 4" xfId="10423" xr:uid="{00000000-0005-0000-0000-0000A9CD0000}"/>
    <cellStyle name="Normal 9 2 3 4 4 2" xfId="23857" xr:uid="{00000000-0005-0000-0000-0000AACD0000}"/>
    <cellStyle name="Normal 9 2 3 4 4 2 2" xfId="50769" xr:uid="{00000000-0005-0000-0000-0000ABCD0000}"/>
    <cellStyle name="Normal 9 2 3 4 4 3" xfId="37335" xr:uid="{00000000-0005-0000-0000-0000ACCD0000}"/>
    <cellStyle name="Normal 9 2 3 4 5" xfId="5945" xr:uid="{00000000-0005-0000-0000-0000ADCD0000}"/>
    <cellStyle name="Normal 9 2 3 4 5 2" xfId="19379" xr:uid="{00000000-0005-0000-0000-0000AECD0000}"/>
    <cellStyle name="Normal 9 2 3 4 5 2 2" xfId="46291" xr:uid="{00000000-0005-0000-0000-0000AFCD0000}"/>
    <cellStyle name="Normal 9 2 3 4 5 3" xfId="32857" xr:uid="{00000000-0005-0000-0000-0000B0CD0000}"/>
    <cellStyle name="Normal 9 2 3 4 6" xfId="14900" xr:uid="{00000000-0005-0000-0000-0000B1CD0000}"/>
    <cellStyle name="Normal 9 2 3 4 6 2" xfId="41812" xr:uid="{00000000-0005-0000-0000-0000B2CD0000}"/>
    <cellStyle name="Normal 9 2 3 4 7" xfId="28378" xr:uid="{00000000-0005-0000-0000-0000B3CD0000}"/>
    <cellStyle name="Normal 9 2 3 5" xfId="1914" xr:uid="{00000000-0005-0000-0000-0000B4CD0000}"/>
    <cellStyle name="Normal 9 2 3 5 2" xfId="4151" xr:uid="{00000000-0005-0000-0000-0000B5CD0000}"/>
    <cellStyle name="Normal 9 2 3 5 2 2" xfId="13108" xr:uid="{00000000-0005-0000-0000-0000B6CD0000}"/>
    <cellStyle name="Normal 9 2 3 5 2 2 2" xfId="26542" xr:uid="{00000000-0005-0000-0000-0000B7CD0000}"/>
    <cellStyle name="Normal 9 2 3 5 2 2 2 2" xfId="53454" xr:uid="{00000000-0005-0000-0000-0000B8CD0000}"/>
    <cellStyle name="Normal 9 2 3 5 2 2 3" xfId="40020" xr:uid="{00000000-0005-0000-0000-0000B9CD0000}"/>
    <cellStyle name="Normal 9 2 3 5 2 3" xfId="8630" xr:uid="{00000000-0005-0000-0000-0000BACD0000}"/>
    <cellStyle name="Normal 9 2 3 5 2 3 2" xfId="22064" xr:uid="{00000000-0005-0000-0000-0000BBCD0000}"/>
    <cellStyle name="Normal 9 2 3 5 2 3 2 2" xfId="48976" xr:uid="{00000000-0005-0000-0000-0000BCCD0000}"/>
    <cellStyle name="Normal 9 2 3 5 2 3 3" xfId="35542" xr:uid="{00000000-0005-0000-0000-0000BDCD0000}"/>
    <cellStyle name="Normal 9 2 3 5 2 4" xfId="17585" xr:uid="{00000000-0005-0000-0000-0000BECD0000}"/>
    <cellStyle name="Normal 9 2 3 5 2 4 2" xfId="44497" xr:uid="{00000000-0005-0000-0000-0000BFCD0000}"/>
    <cellStyle name="Normal 9 2 3 5 2 5" xfId="31063" xr:uid="{00000000-0005-0000-0000-0000C0CD0000}"/>
    <cellStyle name="Normal 9 2 3 5 3" xfId="10871" xr:uid="{00000000-0005-0000-0000-0000C1CD0000}"/>
    <cellStyle name="Normal 9 2 3 5 3 2" xfId="24305" xr:uid="{00000000-0005-0000-0000-0000C2CD0000}"/>
    <cellStyle name="Normal 9 2 3 5 3 2 2" xfId="51217" xr:uid="{00000000-0005-0000-0000-0000C3CD0000}"/>
    <cellStyle name="Normal 9 2 3 5 3 3" xfId="37783" xr:uid="{00000000-0005-0000-0000-0000C4CD0000}"/>
    <cellStyle name="Normal 9 2 3 5 4" xfId="6393" xr:uid="{00000000-0005-0000-0000-0000C5CD0000}"/>
    <cellStyle name="Normal 9 2 3 5 4 2" xfId="19827" xr:uid="{00000000-0005-0000-0000-0000C6CD0000}"/>
    <cellStyle name="Normal 9 2 3 5 4 2 2" xfId="46739" xr:uid="{00000000-0005-0000-0000-0000C7CD0000}"/>
    <cellStyle name="Normal 9 2 3 5 4 3" xfId="33305" xr:uid="{00000000-0005-0000-0000-0000C8CD0000}"/>
    <cellStyle name="Normal 9 2 3 5 5" xfId="15348" xr:uid="{00000000-0005-0000-0000-0000C9CD0000}"/>
    <cellStyle name="Normal 9 2 3 5 5 2" xfId="42260" xr:uid="{00000000-0005-0000-0000-0000CACD0000}"/>
    <cellStyle name="Normal 9 2 3 5 6" xfId="28826" xr:uid="{00000000-0005-0000-0000-0000CBCD0000}"/>
    <cellStyle name="Normal 9 2 3 6" xfId="3033" xr:uid="{00000000-0005-0000-0000-0000CCCD0000}"/>
    <cellStyle name="Normal 9 2 3 6 2" xfId="11990" xr:uid="{00000000-0005-0000-0000-0000CDCD0000}"/>
    <cellStyle name="Normal 9 2 3 6 2 2" xfId="25424" xr:uid="{00000000-0005-0000-0000-0000CECD0000}"/>
    <cellStyle name="Normal 9 2 3 6 2 2 2" xfId="52336" xr:uid="{00000000-0005-0000-0000-0000CFCD0000}"/>
    <cellStyle name="Normal 9 2 3 6 2 3" xfId="38902" xr:uid="{00000000-0005-0000-0000-0000D0CD0000}"/>
    <cellStyle name="Normal 9 2 3 6 3" xfId="7512" xr:uid="{00000000-0005-0000-0000-0000D1CD0000}"/>
    <cellStyle name="Normal 9 2 3 6 3 2" xfId="20946" xr:uid="{00000000-0005-0000-0000-0000D2CD0000}"/>
    <cellStyle name="Normal 9 2 3 6 3 2 2" xfId="47858" xr:uid="{00000000-0005-0000-0000-0000D3CD0000}"/>
    <cellStyle name="Normal 9 2 3 6 3 3" xfId="34424" xr:uid="{00000000-0005-0000-0000-0000D4CD0000}"/>
    <cellStyle name="Normal 9 2 3 6 4" xfId="16467" xr:uid="{00000000-0005-0000-0000-0000D5CD0000}"/>
    <cellStyle name="Normal 9 2 3 6 4 2" xfId="43379" xr:uid="{00000000-0005-0000-0000-0000D6CD0000}"/>
    <cellStyle name="Normal 9 2 3 6 5" xfId="29945" xr:uid="{00000000-0005-0000-0000-0000D7CD0000}"/>
    <cellStyle name="Normal 9 2 3 7" xfId="9753" xr:uid="{00000000-0005-0000-0000-0000D8CD0000}"/>
    <cellStyle name="Normal 9 2 3 7 2" xfId="23187" xr:uid="{00000000-0005-0000-0000-0000D9CD0000}"/>
    <cellStyle name="Normal 9 2 3 7 2 2" xfId="50099" xr:uid="{00000000-0005-0000-0000-0000DACD0000}"/>
    <cellStyle name="Normal 9 2 3 7 3" xfId="36665" xr:uid="{00000000-0005-0000-0000-0000DBCD0000}"/>
    <cellStyle name="Normal 9 2 3 8" xfId="5275" xr:uid="{00000000-0005-0000-0000-0000DCCD0000}"/>
    <cellStyle name="Normal 9 2 3 8 2" xfId="18709" xr:uid="{00000000-0005-0000-0000-0000DDCD0000}"/>
    <cellStyle name="Normal 9 2 3 8 2 2" xfId="45621" xr:uid="{00000000-0005-0000-0000-0000DECD0000}"/>
    <cellStyle name="Normal 9 2 3 8 3" xfId="32187" xr:uid="{00000000-0005-0000-0000-0000DFCD0000}"/>
    <cellStyle name="Normal 9 2 3 9" xfId="14230" xr:uid="{00000000-0005-0000-0000-0000E0CD0000}"/>
    <cellStyle name="Normal 9 2 3 9 2" xfId="41142" xr:uid="{00000000-0005-0000-0000-0000E1CD0000}"/>
    <cellStyle name="Normal 9 2 4" xfId="946" xr:uid="{00000000-0005-0000-0000-0000E2CD0000}"/>
    <cellStyle name="Normal 9 2 4 2" xfId="1617" xr:uid="{00000000-0005-0000-0000-0000E3CD0000}"/>
    <cellStyle name="Normal 9 2 4 2 2" xfId="2735" xr:uid="{00000000-0005-0000-0000-0000E4CD0000}"/>
    <cellStyle name="Normal 9 2 4 2 2 2" xfId="4972" xr:uid="{00000000-0005-0000-0000-0000E5CD0000}"/>
    <cellStyle name="Normal 9 2 4 2 2 2 2" xfId="13929" xr:uid="{00000000-0005-0000-0000-0000E6CD0000}"/>
    <cellStyle name="Normal 9 2 4 2 2 2 2 2" xfId="27363" xr:uid="{00000000-0005-0000-0000-0000E7CD0000}"/>
    <cellStyle name="Normal 9 2 4 2 2 2 2 2 2" xfId="54275" xr:uid="{00000000-0005-0000-0000-0000E8CD0000}"/>
    <cellStyle name="Normal 9 2 4 2 2 2 2 3" xfId="40841" xr:uid="{00000000-0005-0000-0000-0000E9CD0000}"/>
    <cellStyle name="Normal 9 2 4 2 2 2 3" xfId="9451" xr:uid="{00000000-0005-0000-0000-0000EACD0000}"/>
    <cellStyle name="Normal 9 2 4 2 2 2 3 2" xfId="22885" xr:uid="{00000000-0005-0000-0000-0000EBCD0000}"/>
    <cellStyle name="Normal 9 2 4 2 2 2 3 2 2" xfId="49797" xr:uid="{00000000-0005-0000-0000-0000ECCD0000}"/>
    <cellStyle name="Normal 9 2 4 2 2 2 3 3" xfId="36363" xr:uid="{00000000-0005-0000-0000-0000EDCD0000}"/>
    <cellStyle name="Normal 9 2 4 2 2 2 4" xfId="18406" xr:uid="{00000000-0005-0000-0000-0000EECD0000}"/>
    <cellStyle name="Normal 9 2 4 2 2 2 4 2" xfId="45318" xr:uid="{00000000-0005-0000-0000-0000EFCD0000}"/>
    <cellStyle name="Normal 9 2 4 2 2 2 5" xfId="31884" xr:uid="{00000000-0005-0000-0000-0000F0CD0000}"/>
    <cellStyle name="Normal 9 2 4 2 2 3" xfId="11692" xr:uid="{00000000-0005-0000-0000-0000F1CD0000}"/>
    <cellStyle name="Normal 9 2 4 2 2 3 2" xfId="25126" xr:uid="{00000000-0005-0000-0000-0000F2CD0000}"/>
    <cellStyle name="Normal 9 2 4 2 2 3 2 2" xfId="52038" xr:uid="{00000000-0005-0000-0000-0000F3CD0000}"/>
    <cellStyle name="Normal 9 2 4 2 2 3 3" xfId="38604" xr:uid="{00000000-0005-0000-0000-0000F4CD0000}"/>
    <cellStyle name="Normal 9 2 4 2 2 4" xfId="7214" xr:uid="{00000000-0005-0000-0000-0000F5CD0000}"/>
    <cellStyle name="Normal 9 2 4 2 2 4 2" xfId="20648" xr:uid="{00000000-0005-0000-0000-0000F6CD0000}"/>
    <cellStyle name="Normal 9 2 4 2 2 4 2 2" xfId="47560" xr:uid="{00000000-0005-0000-0000-0000F7CD0000}"/>
    <cellStyle name="Normal 9 2 4 2 2 4 3" xfId="34126" xr:uid="{00000000-0005-0000-0000-0000F8CD0000}"/>
    <cellStyle name="Normal 9 2 4 2 2 5" xfId="16169" xr:uid="{00000000-0005-0000-0000-0000F9CD0000}"/>
    <cellStyle name="Normal 9 2 4 2 2 5 2" xfId="43081" xr:uid="{00000000-0005-0000-0000-0000FACD0000}"/>
    <cellStyle name="Normal 9 2 4 2 2 6" xfId="29647" xr:uid="{00000000-0005-0000-0000-0000FBCD0000}"/>
    <cellStyle name="Normal 9 2 4 2 3" xfId="3854" xr:uid="{00000000-0005-0000-0000-0000FCCD0000}"/>
    <cellStyle name="Normal 9 2 4 2 3 2" xfId="12811" xr:uid="{00000000-0005-0000-0000-0000FDCD0000}"/>
    <cellStyle name="Normal 9 2 4 2 3 2 2" xfId="26245" xr:uid="{00000000-0005-0000-0000-0000FECD0000}"/>
    <cellStyle name="Normal 9 2 4 2 3 2 2 2" xfId="53157" xr:uid="{00000000-0005-0000-0000-0000FFCD0000}"/>
    <cellStyle name="Normal 9 2 4 2 3 2 3" xfId="39723" xr:uid="{00000000-0005-0000-0000-000000CE0000}"/>
    <cellStyle name="Normal 9 2 4 2 3 3" xfId="8333" xr:uid="{00000000-0005-0000-0000-000001CE0000}"/>
    <cellStyle name="Normal 9 2 4 2 3 3 2" xfId="21767" xr:uid="{00000000-0005-0000-0000-000002CE0000}"/>
    <cellStyle name="Normal 9 2 4 2 3 3 2 2" xfId="48679" xr:uid="{00000000-0005-0000-0000-000003CE0000}"/>
    <cellStyle name="Normal 9 2 4 2 3 3 3" xfId="35245" xr:uid="{00000000-0005-0000-0000-000004CE0000}"/>
    <cellStyle name="Normal 9 2 4 2 3 4" xfId="17288" xr:uid="{00000000-0005-0000-0000-000005CE0000}"/>
    <cellStyle name="Normal 9 2 4 2 3 4 2" xfId="44200" xr:uid="{00000000-0005-0000-0000-000006CE0000}"/>
    <cellStyle name="Normal 9 2 4 2 3 5" xfId="30766" xr:uid="{00000000-0005-0000-0000-000007CE0000}"/>
    <cellStyle name="Normal 9 2 4 2 4" xfId="10574" xr:uid="{00000000-0005-0000-0000-000008CE0000}"/>
    <cellStyle name="Normal 9 2 4 2 4 2" xfId="24008" xr:uid="{00000000-0005-0000-0000-000009CE0000}"/>
    <cellStyle name="Normal 9 2 4 2 4 2 2" xfId="50920" xr:uid="{00000000-0005-0000-0000-00000ACE0000}"/>
    <cellStyle name="Normal 9 2 4 2 4 3" xfId="37486" xr:uid="{00000000-0005-0000-0000-00000BCE0000}"/>
    <cellStyle name="Normal 9 2 4 2 5" xfId="6096" xr:uid="{00000000-0005-0000-0000-00000CCE0000}"/>
    <cellStyle name="Normal 9 2 4 2 5 2" xfId="19530" xr:uid="{00000000-0005-0000-0000-00000DCE0000}"/>
    <cellStyle name="Normal 9 2 4 2 5 2 2" xfId="46442" xr:uid="{00000000-0005-0000-0000-00000ECE0000}"/>
    <cellStyle name="Normal 9 2 4 2 5 3" xfId="33008" xr:uid="{00000000-0005-0000-0000-00000FCE0000}"/>
    <cellStyle name="Normal 9 2 4 2 6" xfId="15051" xr:uid="{00000000-0005-0000-0000-000010CE0000}"/>
    <cellStyle name="Normal 9 2 4 2 6 2" xfId="41963" xr:uid="{00000000-0005-0000-0000-000011CE0000}"/>
    <cellStyle name="Normal 9 2 4 2 7" xfId="28529" xr:uid="{00000000-0005-0000-0000-000012CE0000}"/>
    <cellStyle name="Normal 9 2 4 3" xfId="2065" xr:uid="{00000000-0005-0000-0000-000013CE0000}"/>
    <cellStyle name="Normal 9 2 4 3 2" xfId="4302" xr:uid="{00000000-0005-0000-0000-000014CE0000}"/>
    <cellStyle name="Normal 9 2 4 3 2 2" xfId="13259" xr:uid="{00000000-0005-0000-0000-000015CE0000}"/>
    <cellStyle name="Normal 9 2 4 3 2 2 2" xfId="26693" xr:uid="{00000000-0005-0000-0000-000016CE0000}"/>
    <cellStyle name="Normal 9 2 4 3 2 2 2 2" xfId="53605" xr:uid="{00000000-0005-0000-0000-000017CE0000}"/>
    <cellStyle name="Normal 9 2 4 3 2 2 3" xfId="40171" xr:uid="{00000000-0005-0000-0000-000018CE0000}"/>
    <cellStyle name="Normal 9 2 4 3 2 3" xfId="8781" xr:uid="{00000000-0005-0000-0000-000019CE0000}"/>
    <cellStyle name="Normal 9 2 4 3 2 3 2" xfId="22215" xr:uid="{00000000-0005-0000-0000-00001ACE0000}"/>
    <cellStyle name="Normal 9 2 4 3 2 3 2 2" xfId="49127" xr:uid="{00000000-0005-0000-0000-00001BCE0000}"/>
    <cellStyle name="Normal 9 2 4 3 2 3 3" xfId="35693" xr:uid="{00000000-0005-0000-0000-00001CCE0000}"/>
    <cellStyle name="Normal 9 2 4 3 2 4" xfId="17736" xr:uid="{00000000-0005-0000-0000-00001DCE0000}"/>
    <cellStyle name="Normal 9 2 4 3 2 4 2" xfId="44648" xr:uid="{00000000-0005-0000-0000-00001ECE0000}"/>
    <cellStyle name="Normal 9 2 4 3 2 5" xfId="31214" xr:uid="{00000000-0005-0000-0000-00001FCE0000}"/>
    <cellStyle name="Normal 9 2 4 3 3" xfId="11022" xr:uid="{00000000-0005-0000-0000-000020CE0000}"/>
    <cellStyle name="Normal 9 2 4 3 3 2" xfId="24456" xr:uid="{00000000-0005-0000-0000-000021CE0000}"/>
    <cellStyle name="Normal 9 2 4 3 3 2 2" xfId="51368" xr:uid="{00000000-0005-0000-0000-000022CE0000}"/>
    <cellStyle name="Normal 9 2 4 3 3 3" xfId="37934" xr:uid="{00000000-0005-0000-0000-000023CE0000}"/>
    <cellStyle name="Normal 9 2 4 3 4" xfId="6544" xr:uid="{00000000-0005-0000-0000-000024CE0000}"/>
    <cellStyle name="Normal 9 2 4 3 4 2" xfId="19978" xr:uid="{00000000-0005-0000-0000-000025CE0000}"/>
    <cellStyle name="Normal 9 2 4 3 4 2 2" xfId="46890" xr:uid="{00000000-0005-0000-0000-000026CE0000}"/>
    <cellStyle name="Normal 9 2 4 3 4 3" xfId="33456" xr:uid="{00000000-0005-0000-0000-000027CE0000}"/>
    <cellStyle name="Normal 9 2 4 3 5" xfId="15499" xr:uid="{00000000-0005-0000-0000-000028CE0000}"/>
    <cellStyle name="Normal 9 2 4 3 5 2" xfId="42411" xr:uid="{00000000-0005-0000-0000-000029CE0000}"/>
    <cellStyle name="Normal 9 2 4 3 6" xfId="28977" xr:uid="{00000000-0005-0000-0000-00002ACE0000}"/>
    <cellStyle name="Normal 9 2 4 4" xfId="3184" xr:uid="{00000000-0005-0000-0000-00002BCE0000}"/>
    <cellStyle name="Normal 9 2 4 4 2" xfId="12141" xr:uid="{00000000-0005-0000-0000-00002CCE0000}"/>
    <cellStyle name="Normal 9 2 4 4 2 2" xfId="25575" xr:uid="{00000000-0005-0000-0000-00002DCE0000}"/>
    <cellStyle name="Normal 9 2 4 4 2 2 2" xfId="52487" xr:uid="{00000000-0005-0000-0000-00002ECE0000}"/>
    <cellStyle name="Normal 9 2 4 4 2 3" xfId="39053" xr:uid="{00000000-0005-0000-0000-00002FCE0000}"/>
    <cellStyle name="Normal 9 2 4 4 3" xfId="7663" xr:uid="{00000000-0005-0000-0000-000030CE0000}"/>
    <cellStyle name="Normal 9 2 4 4 3 2" xfId="21097" xr:uid="{00000000-0005-0000-0000-000031CE0000}"/>
    <cellStyle name="Normal 9 2 4 4 3 2 2" xfId="48009" xr:uid="{00000000-0005-0000-0000-000032CE0000}"/>
    <cellStyle name="Normal 9 2 4 4 3 3" xfId="34575" xr:uid="{00000000-0005-0000-0000-000033CE0000}"/>
    <cellStyle name="Normal 9 2 4 4 4" xfId="16618" xr:uid="{00000000-0005-0000-0000-000034CE0000}"/>
    <cellStyle name="Normal 9 2 4 4 4 2" xfId="43530" xr:uid="{00000000-0005-0000-0000-000035CE0000}"/>
    <cellStyle name="Normal 9 2 4 4 5" xfId="30096" xr:uid="{00000000-0005-0000-0000-000036CE0000}"/>
    <cellStyle name="Normal 9 2 4 5" xfId="9904" xr:uid="{00000000-0005-0000-0000-000037CE0000}"/>
    <cellStyle name="Normal 9 2 4 5 2" xfId="23338" xr:uid="{00000000-0005-0000-0000-000038CE0000}"/>
    <cellStyle name="Normal 9 2 4 5 2 2" xfId="50250" xr:uid="{00000000-0005-0000-0000-000039CE0000}"/>
    <cellStyle name="Normal 9 2 4 5 3" xfId="36816" xr:uid="{00000000-0005-0000-0000-00003ACE0000}"/>
    <cellStyle name="Normal 9 2 4 6" xfId="5426" xr:uid="{00000000-0005-0000-0000-00003BCE0000}"/>
    <cellStyle name="Normal 9 2 4 6 2" xfId="18860" xr:uid="{00000000-0005-0000-0000-00003CCE0000}"/>
    <cellStyle name="Normal 9 2 4 6 2 2" xfId="45772" xr:uid="{00000000-0005-0000-0000-00003DCE0000}"/>
    <cellStyle name="Normal 9 2 4 6 3" xfId="32338" xr:uid="{00000000-0005-0000-0000-00003ECE0000}"/>
    <cellStyle name="Normal 9 2 4 7" xfId="14381" xr:uid="{00000000-0005-0000-0000-00003FCE0000}"/>
    <cellStyle name="Normal 9 2 4 7 2" xfId="41293" xr:uid="{00000000-0005-0000-0000-000040CE0000}"/>
    <cellStyle name="Normal 9 2 4 8" xfId="27859" xr:uid="{00000000-0005-0000-0000-000041CE0000}"/>
    <cellStyle name="Normal 9 2 5" xfId="1171" xr:uid="{00000000-0005-0000-0000-000042CE0000}"/>
    <cellStyle name="Normal 9 2 5 2" xfId="2289" xr:uid="{00000000-0005-0000-0000-000043CE0000}"/>
    <cellStyle name="Normal 9 2 5 2 2" xfId="4526" xr:uid="{00000000-0005-0000-0000-000044CE0000}"/>
    <cellStyle name="Normal 9 2 5 2 2 2" xfId="13483" xr:uid="{00000000-0005-0000-0000-000045CE0000}"/>
    <cellStyle name="Normal 9 2 5 2 2 2 2" xfId="26917" xr:uid="{00000000-0005-0000-0000-000046CE0000}"/>
    <cellStyle name="Normal 9 2 5 2 2 2 2 2" xfId="53829" xr:uid="{00000000-0005-0000-0000-000047CE0000}"/>
    <cellStyle name="Normal 9 2 5 2 2 2 3" xfId="40395" xr:uid="{00000000-0005-0000-0000-000048CE0000}"/>
    <cellStyle name="Normal 9 2 5 2 2 3" xfId="9005" xr:uid="{00000000-0005-0000-0000-000049CE0000}"/>
    <cellStyle name="Normal 9 2 5 2 2 3 2" xfId="22439" xr:uid="{00000000-0005-0000-0000-00004ACE0000}"/>
    <cellStyle name="Normal 9 2 5 2 2 3 2 2" xfId="49351" xr:uid="{00000000-0005-0000-0000-00004BCE0000}"/>
    <cellStyle name="Normal 9 2 5 2 2 3 3" xfId="35917" xr:uid="{00000000-0005-0000-0000-00004CCE0000}"/>
    <cellStyle name="Normal 9 2 5 2 2 4" xfId="17960" xr:uid="{00000000-0005-0000-0000-00004DCE0000}"/>
    <cellStyle name="Normal 9 2 5 2 2 4 2" xfId="44872" xr:uid="{00000000-0005-0000-0000-00004ECE0000}"/>
    <cellStyle name="Normal 9 2 5 2 2 5" xfId="31438" xr:uid="{00000000-0005-0000-0000-00004FCE0000}"/>
    <cellStyle name="Normal 9 2 5 2 3" xfId="11246" xr:uid="{00000000-0005-0000-0000-000050CE0000}"/>
    <cellStyle name="Normal 9 2 5 2 3 2" xfId="24680" xr:uid="{00000000-0005-0000-0000-000051CE0000}"/>
    <cellStyle name="Normal 9 2 5 2 3 2 2" xfId="51592" xr:uid="{00000000-0005-0000-0000-000052CE0000}"/>
    <cellStyle name="Normal 9 2 5 2 3 3" xfId="38158" xr:uid="{00000000-0005-0000-0000-000053CE0000}"/>
    <cellStyle name="Normal 9 2 5 2 4" xfId="6768" xr:uid="{00000000-0005-0000-0000-000054CE0000}"/>
    <cellStyle name="Normal 9 2 5 2 4 2" xfId="20202" xr:uid="{00000000-0005-0000-0000-000055CE0000}"/>
    <cellStyle name="Normal 9 2 5 2 4 2 2" xfId="47114" xr:uid="{00000000-0005-0000-0000-000056CE0000}"/>
    <cellStyle name="Normal 9 2 5 2 4 3" xfId="33680" xr:uid="{00000000-0005-0000-0000-000057CE0000}"/>
    <cellStyle name="Normal 9 2 5 2 5" xfId="15723" xr:uid="{00000000-0005-0000-0000-000058CE0000}"/>
    <cellStyle name="Normal 9 2 5 2 5 2" xfId="42635" xr:uid="{00000000-0005-0000-0000-000059CE0000}"/>
    <cellStyle name="Normal 9 2 5 2 6" xfId="29201" xr:uid="{00000000-0005-0000-0000-00005ACE0000}"/>
    <cellStyle name="Normal 9 2 5 3" xfId="3408" xr:uid="{00000000-0005-0000-0000-00005BCE0000}"/>
    <cellStyle name="Normal 9 2 5 3 2" xfId="12365" xr:uid="{00000000-0005-0000-0000-00005CCE0000}"/>
    <cellStyle name="Normal 9 2 5 3 2 2" xfId="25799" xr:uid="{00000000-0005-0000-0000-00005DCE0000}"/>
    <cellStyle name="Normal 9 2 5 3 2 2 2" xfId="52711" xr:uid="{00000000-0005-0000-0000-00005ECE0000}"/>
    <cellStyle name="Normal 9 2 5 3 2 3" xfId="39277" xr:uid="{00000000-0005-0000-0000-00005FCE0000}"/>
    <cellStyle name="Normal 9 2 5 3 3" xfId="7887" xr:uid="{00000000-0005-0000-0000-000060CE0000}"/>
    <cellStyle name="Normal 9 2 5 3 3 2" xfId="21321" xr:uid="{00000000-0005-0000-0000-000061CE0000}"/>
    <cellStyle name="Normal 9 2 5 3 3 2 2" xfId="48233" xr:uid="{00000000-0005-0000-0000-000062CE0000}"/>
    <cellStyle name="Normal 9 2 5 3 3 3" xfId="34799" xr:uid="{00000000-0005-0000-0000-000063CE0000}"/>
    <cellStyle name="Normal 9 2 5 3 4" xfId="16842" xr:uid="{00000000-0005-0000-0000-000064CE0000}"/>
    <cellStyle name="Normal 9 2 5 3 4 2" xfId="43754" xr:uid="{00000000-0005-0000-0000-000065CE0000}"/>
    <cellStyle name="Normal 9 2 5 3 5" xfId="30320" xr:uid="{00000000-0005-0000-0000-000066CE0000}"/>
    <cellStyle name="Normal 9 2 5 4" xfId="10128" xr:uid="{00000000-0005-0000-0000-000067CE0000}"/>
    <cellStyle name="Normal 9 2 5 4 2" xfId="23562" xr:uid="{00000000-0005-0000-0000-000068CE0000}"/>
    <cellStyle name="Normal 9 2 5 4 2 2" xfId="50474" xr:uid="{00000000-0005-0000-0000-000069CE0000}"/>
    <cellStyle name="Normal 9 2 5 4 3" xfId="37040" xr:uid="{00000000-0005-0000-0000-00006ACE0000}"/>
    <cellStyle name="Normal 9 2 5 5" xfId="5650" xr:uid="{00000000-0005-0000-0000-00006BCE0000}"/>
    <cellStyle name="Normal 9 2 5 5 2" xfId="19084" xr:uid="{00000000-0005-0000-0000-00006CCE0000}"/>
    <cellStyle name="Normal 9 2 5 5 2 2" xfId="45996" xr:uid="{00000000-0005-0000-0000-00006DCE0000}"/>
    <cellStyle name="Normal 9 2 5 5 3" xfId="32562" xr:uid="{00000000-0005-0000-0000-00006ECE0000}"/>
    <cellStyle name="Normal 9 2 5 6" xfId="14605" xr:uid="{00000000-0005-0000-0000-00006FCE0000}"/>
    <cellStyle name="Normal 9 2 5 6 2" xfId="41517" xr:uid="{00000000-0005-0000-0000-000070CE0000}"/>
    <cellStyle name="Normal 9 2 5 7" xfId="28083" xr:uid="{00000000-0005-0000-0000-000071CE0000}"/>
    <cellStyle name="Normal 9 2 6" xfId="1394" xr:uid="{00000000-0005-0000-0000-000072CE0000}"/>
    <cellStyle name="Normal 9 2 6 2" xfId="2512" xr:uid="{00000000-0005-0000-0000-000073CE0000}"/>
    <cellStyle name="Normal 9 2 6 2 2" xfId="4749" xr:uid="{00000000-0005-0000-0000-000074CE0000}"/>
    <cellStyle name="Normal 9 2 6 2 2 2" xfId="13706" xr:uid="{00000000-0005-0000-0000-000075CE0000}"/>
    <cellStyle name="Normal 9 2 6 2 2 2 2" xfId="27140" xr:uid="{00000000-0005-0000-0000-000076CE0000}"/>
    <cellStyle name="Normal 9 2 6 2 2 2 2 2" xfId="54052" xr:uid="{00000000-0005-0000-0000-000077CE0000}"/>
    <cellStyle name="Normal 9 2 6 2 2 2 3" xfId="40618" xr:uid="{00000000-0005-0000-0000-000078CE0000}"/>
    <cellStyle name="Normal 9 2 6 2 2 3" xfId="9228" xr:uid="{00000000-0005-0000-0000-000079CE0000}"/>
    <cellStyle name="Normal 9 2 6 2 2 3 2" xfId="22662" xr:uid="{00000000-0005-0000-0000-00007ACE0000}"/>
    <cellStyle name="Normal 9 2 6 2 2 3 2 2" xfId="49574" xr:uid="{00000000-0005-0000-0000-00007BCE0000}"/>
    <cellStyle name="Normal 9 2 6 2 2 3 3" xfId="36140" xr:uid="{00000000-0005-0000-0000-00007CCE0000}"/>
    <cellStyle name="Normal 9 2 6 2 2 4" xfId="18183" xr:uid="{00000000-0005-0000-0000-00007DCE0000}"/>
    <cellStyle name="Normal 9 2 6 2 2 4 2" xfId="45095" xr:uid="{00000000-0005-0000-0000-00007ECE0000}"/>
    <cellStyle name="Normal 9 2 6 2 2 5" xfId="31661" xr:uid="{00000000-0005-0000-0000-00007FCE0000}"/>
    <cellStyle name="Normal 9 2 6 2 3" xfId="11469" xr:uid="{00000000-0005-0000-0000-000080CE0000}"/>
    <cellStyle name="Normal 9 2 6 2 3 2" xfId="24903" xr:uid="{00000000-0005-0000-0000-000081CE0000}"/>
    <cellStyle name="Normal 9 2 6 2 3 2 2" xfId="51815" xr:uid="{00000000-0005-0000-0000-000082CE0000}"/>
    <cellStyle name="Normal 9 2 6 2 3 3" xfId="38381" xr:uid="{00000000-0005-0000-0000-000083CE0000}"/>
    <cellStyle name="Normal 9 2 6 2 4" xfId="6991" xr:uid="{00000000-0005-0000-0000-000084CE0000}"/>
    <cellStyle name="Normal 9 2 6 2 4 2" xfId="20425" xr:uid="{00000000-0005-0000-0000-000085CE0000}"/>
    <cellStyle name="Normal 9 2 6 2 4 2 2" xfId="47337" xr:uid="{00000000-0005-0000-0000-000086CE0000}"/>
    <cellStyle name="Normal 9 2 6 2 4 3" xfId="33903" xr:uid="{00000000-0005-0000-0000-000087CE0000}"/>
    <cellStyle name="Normal 9 2 6 2 5" xfId="15946" xr:uid="{00000000-0005-0000-0000-000088CE0000}"/>
    <cellStyle name="Normal 9 2 6 2 5 2" xfId="42858" xr:uid="{00000000-0005-0000-0000-000089CE0000}"/>
    <cellStyle name="Normal 9 2 6 2 6" xfId="29424" xr:uid="{00000000-0005-0000-0000-00008ACE0000}"/>
    <cellStyle name="Normal 9 2 6 3" xfId="3631" xr:uid="{00000000-0005-0000-0000-00008BCE0000}"/>
    <cellStyle name="Normal 9 2 6 3 2" xfId="12588" xr:uid="{00000000-0005-0000-0000-00008CCE0000}"/>
    <cellStyle name="Normal 9 2 6 3 2 2" xfId="26022" xr:uid="{00000000-0005-0000-0000-00008DCE0000}"/>
    <cellStyle name="Normal 9 2 6 3 2 2 2" xfId="52934" xr:uid="{00000000-0005-0000-0000-00008ECE0000}"/>
    <cellStyle name="Normal 9 2 6 3 2 3" xfId="39500" xr:uid="{00000000-0005-0000-0000-00008FCE0000}"/>
    <cellStyle name="Normal 9 2 6 3 3" xfId="8110" xr:uid="{00000000-0005-0000-0000-000090CE0000}"/>
    <cellStyle name="Normal 9 2 6 3 3 2" xfId="21544" xr:uid="{00000000-0005-0000-0000-000091CE0000}"/>
    <cellStyle name="Normal 9 2 6 3 3 2 2" xfId="48456" xr:uid="{00000000-0005-0000-0000-000092CE0000}"/>
    <cellStyle name="Normal 9 2 6 3 3 3" xfId="35022" xr:uid="{00000000-0005-0000-0000-000093CE0000}"/>
    <cellStyle name="Normal 9 2 6 3 4" xfId="17065" xr:uid="{00000000-0005-0000-0000-000094CE0000}"/>
    <cellStyle name="Normal 9 2 6 3 4 2" xfId="43977" xr:uid="{00000000-0005-0000-0000-000095CE0000}"/>
    <cellStyle name="Normal 9 2 6 3 5" xfId="30543" xr:uid="{00000000-0005-0000-0000-000096CE0000}"/>
    <cellStyle name="Normal 9 2 6 4" xfId="10351" xr:uid="{00000000-0005-0000-0000-000097CE0000}"/>
    <cellStyle name="Normal 9 2 6 4 2" xfId="23785" xr:uid="{00000000-0005-0000-0000-000098CE0000}"/>
    <cellStyle name="Normal 9 2 6 4 2 2" xfId="50697" xr:uid="{00000000-0005-0000-0000-000099CE0000}"/>
    <cellStyle name="Normal 9 2 6 4 3" xfId="37263" xr:uid="{00000000-0005-0000-0000-00009ACE0000}"/>
    <cellStyle name="Normal 9 2 6 5" xfId="5873" xr:uid="{00000000-0005-0000-0000-00009BCE0000}"/>
    <cellStyle name="Normal 9 2 6 5 2" xfId="19307" xr:uid="{00000000-0005-0000-0000-00009CCE0000}"/>
    <cellStyle name="Normal 9 2 6 5 2 2" xfId="46219" xr:uid="{00000000-0005-0000-0000-00009DCE0000}"/>
    <cellStyle name="Normal 9 2 6 5 3" xfId="32785" xr:uid="{00000000-0005-0000-0000-00009ECE0000}"/>
    <cellStyle name="Normal 9 2 6 6" xfId="14828" xr:uid="{00000000-0005-0000-0000-00009FCE0000}"/>
    <cellStyle name="Normal 9 2 6 6 2" xfId="41740" xr:uid="{00000000-0005-0000-0000-0000A0CE0000}"/>
    <cellStyle name="Normal 9 2 6 7" xfId="28306" xr:uid="{00000000-0005-0000-0000-0000A1CE0000}"/>
    <cellStyle name="Normal 9 2 7" xfId="1842" xr:uid="{00000000-0005-0000-0000-0000A2CE0000}"/>
    <cellStyle name="Normal 9 2 7 2" xfId="4079" xr:uid="{00000000-0005-0000-0000-0000A3CE0000}"/>
    <cellStyle name="Normal 9 2 7 2 2" xfId="13036" xr:uid="{00000000-0005-0000-0000-0000A4CE0000}"/>
    <cellStyle name="Normal 9 2 7 2 2 2" xfId="26470" xr:uid="{00000000-0005-0000-0000-0000A5CE0000}"/>
    <cellStyle name="Normal 9 2 7 2 2 2 2" xfId="53382" xr:uid="{00000000-0005-0000-0000-0000A6CE0000}"/>
    <cellStyle name="Normal 9 2 7 2 2 3" xfId="39948" xr:uid="{00000000-0005-0000-0000-0000A7CE0000}"/>
    <cellStyle name="Normal 9 2 7 2 3" xfId="8558" xr:uid="{00000000-0005-0000-0000-0000A8CE0000}"/>
    <cellStyle name="Normal 9 2 7 2 3 2" xfId="21992" xr:uid="{00000000-0005-0000-0000-0000A9CE0000}"/>
    <cellStyle name="Normal 9 2 7 2 3 2 2" xfId="48904" xr:uid="{00000000-0005-0000-0000-0000AACE0000}"/>
    <cellStyle name="Normal 9 2 7 2 3 3" xfId="35470" xr:uid="{00000000-0005-0000-0000-0000ABCE0000}"/>
    <cellStyle name="Normal 9 2 7 2 4" xfId="17513" xr:uid="{00000000-0005-0000-0000-0000ACCE0000}"/>
    <cellStyle name="Normal 9 2 7 2 4 2" xfId="44425" xr:uid="{00000000-0005-0000-0000-0000ADCE0000}"/>
    <cellStyle name="Normal 9 2 7 2 5" xfId="30991" xr:uid="{00000000-0005-0000-0000-0000AECE0000}"/>
    <cellStyle name="Normal 9 2 7 3" xfId="10799" xr:uid="{00000000-0005-0000-0000-0000AFCE0000}"/>
    <cellStyle name="Normal 9 2 7 3 2" xfId="24233" xr:uid="{00000000-0005-0000-0000-0000B0CE0000}"/>
    <cellStyle name="Normal 9 2 7 3 2 2" xfId="51145" xr:uid="{00000000-0005-0000-0000-0000B1CE0000}"/>
    <cellStyle name="Normal 9 2 7 3 3" xfId="37711" xr:uid="{00000000-0005-0000-0000-0000B2CE0000}"/>
    <cellStyle name="Normal 9 2 7 4" xfId="6321" xr:uid="{00000000-0005-0000-0000-0000B3CE0000}"/>
    <cellStyle name="Normal 9 2 7 4 2" xfId="19755" xr:uid="{00000000-0005-0000-0000-0000B4CE0000}"/>
    <cellStyle name="Normal 9 2 7 4 2 2" xfId="46667" xr:uid="{00000000-0005-0000-0000-0000B5CE0000}"/>
    <cellStyle name="Normal 9 2 7 4 3" xfId="33233" xr:uid="{00000000-0005-0000-0000-0000B6CE0000}"/>
    <cellStyle name="Normal 9 2 7 5" xfId="15276" xr:uid="{00000000-0005-0000-0000-0000B7CE0000}"/>
    <cellStyle name="Normal 9 2 7 5 2" xfId="42188" xr:uid="{00000000-0005-0000-0000-0000B8CE0000}"/>
    <cellStyle name="Normal 9 2 7 6" xfId="28754" xr:uid="{00000000-0005-0000-0000-0000B9CE0000}"/>
    <cellStyle name="Normal 9 2 8" xfId="2961" xr:uid="{00000000-0005-0000-0000-0000BACE0000}"/>
    <cellStyle name="Normal 9 2 8 2" xfId="11918" xr:uid="{00000000-0005-0000-0000-0000BBCE0000}"/>
    <cellStyle name="Normal 9 2 8 2 2" xfId="25352" xr:uid="{00000000-0005-0000-0000-0000BCCE0000}"/>
    <cellStyle name="Normal 9 2 8 2 2 2" xfId="52264" xr:uid="{00000000-0005-0000-0000-0000BDCE0000}"/>
    <cellStyle name="Normal 9 2 8 2 3" xfId="38830" xr:uid="{00000000-0005-0000-0000-0000BECE0000}"/>
    <cellStyle name="Normal 9 2 8 3" xfId="7440" xr:uid="{00000000-0005-0000-0000-0000BFCE0000}"/>
    <cellStyle name="Normal 9 2 8 3 2" xfId="20874" xr:uid="{00000000-0005-0000-0000-0000C0CE0000}"/>
    <cellStyle name="Normal 9 2 8 3 2 2" xfId="47786" xr:uid="{00000000-0005-0000-0000-0000C1CE0000}"/>
    <cellStyle name="Normal 9 2 8 3 3" xfId="34352" xr:uid="{00000000-0005-0000-0000-0000C2CE0000}"/>
    <cellStyle name="Normal 9 2 8 4" xfId="16395" xr:uid="{00000000-0005-0000-0000-0000C3CE0000}"/>
    <cellStyle name="Normal 9 2 8 4 2" xfId="43307" xr:uid="{00000000-0005-0000-0000-0000C4CE0000}"/>
    <cellStyle name="Normal 9 2 8 5" xfId="29873" xr:uid="{00000000-0005-0000-0000-0000C5CE0000}"/>
    <cellStyle name="Normal 9 2 9" xfId="9681" xr:uid="{00000000-0005-0000-0000-0000C6CE0000}"/>
    <cellStyle name="Normal 9 2 9 2" xfId="23115" xr:uid="{00000000-0005-0000-0000-0000C7CE0000}"/>
    <cellStyle name="Normal 9 2 9 2 2" xfId="50027" xr:uid="{00000000-0005-0000-0000-0000C8CE0000}"/>
    <cellStyle name="Normal 9 2 9 3" xfId="36593" xr:uid="{00000000-0005-0000-0000-0000C9CE0000}"/>
    <cellStyle name="Normal 9 3" xfId="703" xr:uid="{00000000-0005-0000-0000-0000CACE0000}"/>
    <cellStyle name="Normal 9 3 10" xfId="5228" xr:uid="{00000000-0005-0000-0000-0000CBCE0000}"/>
    <cellStyle name="Normal 9 3 10 2" xfId="18662" xr:uid="{00000000-0005-0000-0000-0000CCCE0000}"/>
    <cellStyle name="Normal 9 3 10 2 2" xfId="45574" xr:uid="{00000000-0005-0000-0000-0000CDCE0000}"/>
    <cellStyle name="Normal 9 3 10 3" xfId="32140" xr:uid="{00000000-0005-0000-0000-0000CECE0000}"/>
    <cellStyle name="Normal 9 3 11" xfId="14183" xr:uid="{00000000-0005-0000-0000-0000CFCE0000}"/>
    <cellStyle name="Normal 9 3 11 2" xfId="41095" xr:uid="{00000000-0005-0000-0000-0000D0CE0000}"/>
    <cellStyle name="Normal 9 3 12" xfId="27661" xr:uid="{00000000-0005-0000-0000-0000D1CE0000}"/>
    <cellStyle name="Normal 9 3 2" xfId="847" xr:uid="{00000000-0005-0000-0000-0000D2CE0000}"/>
    <cellStyle name="Normal 9 3 2 10" xfId="27805" xr:uid="{00000000-0005-0000-0000-0000D3CE0000}"/>
    <cellStyle name="Normal 9 3 2 2" xfId="1115" xr:uid="{00000000-0005-0000-0000-0000D4CE0000}"/>
    <cellStyle name="Normal 9 3 2 2 2" xfId="1786" xr:uid="{00000000-0005-0000-0000-0000D5CE0000}"/>
    <cellStyle name="Normal 9 3 2 2 2 2" xfId="2904" xr:uid="{00000000-0005-0000-0000-0000D6CE0000}"/>
    <cellStyle name="Normal 9 3 2 2 2 2 2" xfId="5141" xr:uid="{00000000-0005-0000-0000-0000D7CE0000}"/>
    <cellStyle name="Normal 9 3 2 2 2 2 2 2" xfId="14098" xr:uid="{00000000-0005-0000-0000-0000D8CE0000}"/>
    <cellStyle name="Normal 9 3 2 2 2 2 2 2 2" xfId="27532" xr:uid="{00000000-0005-0000-0000-0000D9CE0000}"/>
    <cellStyle name="Normal 9 3 2 2 2 2 2 2 2 2" xfId="54444" xr:uid="{00000000-0005-0000-0000-0000DACE0000}"/>
    <cellStyle name="Normal 9 3 2 2 2 2 2 2 3" xfId="41010" xr:uid="{00000000-0005-0000-0000-0000DBCE0000}"/>
    <cellStyle name="Normal 9 3 2 2 2 2 2 3" xfId="9620" xr:uid="{00000000-0005-0000-0000-0000DCCE0000}"/>
    <cellStyle name="Normal 9 3 2 2 2 2 2 3 2" xfId="23054" xr:uid="{00000000-0005-0000-0000-0000DDCE0000}"/>
    <cellStyle name="Normal 9 3 2 2 2 2 2 3 2 2" xfId="49966" xr:uid="{00000000-0005-0000-0000-0000DECE0000}"/>
    <cellStyle name="Normal 9 3 2 2 2 2 2 3 3" xfId="36532" xr:uid="{00000000-0005-0000-0000-0000DFCE0000}"/>
    <cellStyle name="Normal 9 3 2 2 2 2 2 4" xfId="18575" xr:uid="{00000000-0005-0000-0000-0000E0CE0000}"/>
    <cellStyle name="Normal 9 3 2 2 2 2 2 4 2" xfId="45487" xr:uid="{00000000-0005-0000-0000-0000E1CE0000}"/>
    <cellStyle name="Normal 9 3 2 2 2 2 2 5" xfId="32053" xr:uid="{00000000-0005-0000-0000-0000E2CE0000}"/>
    <cellStyle name="Normal 9 3 2 2 2 2 3" xfId="11861" xr:uid="{00000000-0005-0000-0000-0000E3CE0000}"/>
    <cellStyle name="Normal 9 3 2 2 2 2 3 2" xfId="25295" xr:uid="{00000000-0005-0000-0000-0000E4CE0000}"/>
    <cellStyle name="Normal 9 3 2 2 2 2 3 2 2" xfId="52207" xr:uid="{00000000-0005-0000-0000-0000E5CE0000}"/>
    <cellStyle name="Normal 9 3 2 2 2 2 3 3" xfId="38773" xr:uid="{00000000-0005-0000-0000-0000E6CE0000}"/>
    <cellStyle name="Normal 9 3 2 2 2 2 4" xfId="7383" xr:uid="{00000000-0005-0000-0000-0000E7CE0000}"/>
    <cellStyle name="Normal 9 3 2 2 2 2 4 2" xfId="20817" xr:uid="{00000000-0005-0000-0000-0000E8CE0000}"/>
    <cellStyle name="Normal 9 3 2 2 2 2 4 2 2" xfId="47729" xr:uid="{00000000-0005-0000-0000-0000E9CE0000}"/>
    <cellStyle name="Normal 9 3 2 2 2 2 4 3" xfId="34295" xr:uid="{00000000-0005-0000-0000-0000EACE0000}"/>
    <cellStyle name="Normal 9 3 2 2 2 2 5" xfId="16338" xr:uid="{00000000-0005-0000-0000-0000EBCE0000}"/>
    <cellStyle name="Normal 9 3 2 2 2 2 5 2" xfId="43250" xr:uid="{00000000-0005-0000-0000-0000ECCE0000}"/>
    <cellStyle name="Normal 9 3 2 2 2 2 6" xfId="29816" xr:uid="{00000000-0005-0000-0000-0000EDCE0000}"/>
    <cellStyle name="Normal 9 3 2 2 2 3" xfId="4023" xr:uid="{00000000-0005-0000-0000-0000EECE0000}"/>
    <cellStyle name="Normal 9 3 2 2 2 3 2" xfId="12980" xr:uid="{00000000-0005-0000-0000-0000EFCE0000}"/>
    <cellStyle name="Normal 9 3 2 2 2 3 2 2" xfId="26414" xr:uid="{00000000-0005-0000-0000-0000F0CE0000}"/>
    <cellStyle name="Normal 9 3 2 2 2 3 2 2 2" xfId="53326" xr:uid="{00000000-0005-0000-0000-0000F1CE0000}"/>
    <cellStyle name="Normal 9 3 2 2 2 3 2 3" xfId="39892" xr:uid="{00000000-0005-0000-0000-0000F2CE0000}"/>
    <cellStyle name="Normal 9 3 2 2 2 3 3" xfId="8502" xr:uid="{00000000-0005-0000-0000-0000F3CE0000}"/>
    <cellStyle name="Normal 9 3 2 2 2 3 3 2" xfId="21936" xr:uid="{00000000-0005-0000-0000-0000F4CE0000}"/>
    <cellStyle name="Normal 9 3 2 2 2 3 3 2 2" xfId="48848" xr:uid="{00000000-0005-0000-0000-0000F5CE0000}"/>
    <cellStyle name="Normal 9 3 2 2 2 3 3 3" xfId="35414" xr:uid="{00000000-0005-0000-0000-0000F6CE0000}"/>
    <cellStyle name="Normal 9 3 2 2 2 3 4" xfId="17457" xr:uid="{00000000-0005-0000-0000-0000F7CE0000}"/>
    <cellStyle name="Normal 9 3 2 2 2 3 4 2" xfId="44369" xr:uid="{00000000-0005-0000-0000-0000F8CE0000}"/>
    <cellStyle name="Normal 9 3 2 2 2 3 5" xfId="30935" xr:uid="{00000000-0005-0000-0000-0000F9CE0000}"/>
    <cellStyle name="Normal 9 3 2 2 2 4" xfId="10743" xr:uid="{00000000-0005-0000-0000-0000FACE0000}"/>
    <cellStyle name="Normal 9 3 2 2 2 4 2" xfId="24177" xr:uid="{00000000-0005-0000-0000-0000FBCE0000}"/>
    <cellStyle name="Normal 9 3 2 2 2 4 2 2" xfId="51089" xr:uid="{00000000-0005-0000-0000-0000FCCE0000}"/>
    <cellStyle name="Normal 9 3 2 2 2 4 3" xfId="37655" xr:uid="{00000000-0005-0000-0000-0000FDCE0000}"/>
    <cellStyle name="Normal 9 3 2 2 2 5" xfId="6265" xr:uid="{00000000-0005-0000-0000-0000FECE0000}"/>
    <cellStyle name="Normal 9 3 2 2 2 5 2" xfId="19699" xr:uid="{00000000-0005-0000-0000-0000FFCE0000}"/>
    <cellStyle name="Normal 9 3 2 2 2 5 2 2" xfId="46611" xr:uid="{00000000-0005-0000-0000-000000CF0000}"/>
    <cellStyle name="Normal 9 3 2 2 2 5 3" xfId="33177" xr:uid="{00000000-0005-0000-0000-000001CF0000}"/>
    <cellStyle name="Normal 9 3 2 2 2 6" xfId="15220" xr:uid="{00000000-0005-0000-0000-000002CF0000}"/>
    <cellStyle name="Normal 9 3 2 2 2 6 2" xfId="42132" xr:uid="{00000000-0005-0000-0000-000003CF0000}"/>
    <cellStyle name="Normal 9 3 2 2 2 7" xfId="28698" xr:uid="{00000000-0005-0000-0000-000004CF0000}"/>
    <cellStyle name="Normal 9 3 2 2 3" xfId="2234" xr:uid="{00000000-0005-0000-0000-000005CF0000}"/>
    <cellStyle name="Normal 9 3 2 2 3 2" xfId="4471" xr:uid="{00000000-0005-0000-0000-000006CF0000}"/>
    <cellStyle name="Normal 9 3 2 2 3 2 2" xfId="13428" xr:uid="{00000000-0005-0000-0000-000007CF0000}"/>
    <cellStyle name="Normal 9 3 2 2 3 2 2 2" xfId="26862" xr:uid="{00000000-0005-0000-0000-000008CF0000}"/>
    <cellStyle name="Normal 9 3 2 2 3 2 2 2 2" xfId="53774" xr:uid="{00000000-0005-0000-0000-000009CF0000}"/>
    <cellStyle name="Normal 9 3 2 2 3 2 2 3" xfId="40340" xr:uid="{00000000-0005-0000-0000-00000ACF0000}"/>
    <cellStyle name="Normal 9 3 2 2 3 2 3" xfId="8950" xr:uid="{00000000-0005-0000-0000-00000BCF0000}"/>
    <cellStyle name="Normal 9 3 2 2 3 2 3 2" xfId="22384" xr:uid="{00000000-0005-0000-0000-00000CCF0000}"/>
    <cellStyle name="Normal 9 3 2 2 3 2 3 2 2" xfId="49296" xr:uid="{00000000-0005-0000-0000-00000DCF0000}"/>
    <cellStyle name="Normal 9 3 2 2 3 2 3 3" xfId="35862" xr:uid="{00000000-0005-0000-0000-00000ECF0000}"/>
    <cellStyle name="Normal 9 3 2 2 3 2 4" xfId="17905" xr:uid="{00000000-0005-0000-0000-00000FCF0000}"/>
    <cellStyle name="Normal 9 3 2 2 3 2 4 2" xfId="44817" xr:uid="{00000000-0005-0000-0000-000010CF0000}"/>
    <cellStyle name="Normal 9 3 2 2 3 2 5" xfId="31383" xr:uid="{00000000-0005-0000-0000-000011CF0000}"/>
    <cellStyle name="Normal 9 3 2 2 3 3" xfId="11191" xr:uid="{00000000-0005-0000-0000-000012CF0000}"/>
    <cellStyle name="Normal 9 3 2 2 3 3 2" xfId="24625" xr:uid="{00000000-0005-0000-0000-000013CF0000}"/>
    <cellStyle name="Normal 9 3 2 2 3 3 2 2" xfId="51537" xr:uid="{00000000-0005-0000-0000-000014CF0000}"/>
    <cellStyle name="Normal 9 3 2 2 3 3 3" xfId="38103" xr:uid="{00000000-0005-0000-0000-000015CF0000}"/>
    <cellStyle name="Normal 9 3 2 2 3 4" xfId="6713" xr:uid="{00000000-0005-0000-0000-000016CF0000}"/>
    <cellStyle name="Normal 9 3 2 2 3 4 2" xfId="20147" xr:uid="{00000000-0005-0000-0000-000017CF0000}"/>
    <cellStyle name="Normal 9 3 2 2 3 4 2 2" xfId="47059" xr:uid="{00000000-0005-0000-0000-000018CF0000}"/>
    <cellStyle name="Normal 9 3 2 2 3 4 3" xfId="33625" xr:uid="{00000000-0005-0000-0000-000019CF0000}"/>
    <cellStyle name="Normal 9 3 2 2 3 5" xfId="15668" xr:uid="{00000000-0005-0000-0000-00001ACF0000}"/>
    <cellStyle name="Normal 9 3 2 2 3 5 2" xfId="42580" xr:uid="{00000000-0005-0000-0000-00001BCF0000}"/>
    <cellStyle name="Normal 9 3 2 2 3 6" xfId="29146" xr:uid="{00000000-0005-0000-0000-00001CCF0000}"/>
    <cellStyle name="Normal 9 3 2 2 4" xfId="3353" xr:uid="{00000000-0005-0000-0000-00001DCF0000}"/>
    <cellStyle name="Normal 9 3 2 2 4 2" xfId="12310" xr:uid="{00000000-0005-0000-0000-00001ECF0000}"/>
    <cellStyle name="Normal 9 3 2 2 4 2 2" xfId="25744" xr:uid="{00000000-0005-0000-0000-00001FCF0000}"/>
    <cellStyle name="Normal 9 3 2 2 4 2 2 2" xfId="52656" xr:uid="{00000000-0005-0000-0000-000020CF0000}"/>
    <cellStyle name="Normal 9 3 2 2 4 2 3" xfId="39222" xr:uid="{00000000-0005-0000-0000-000021CF0000}"/>
    <cellStyle name="Normal 9 3 2 2 4 3" xfId="7832" xr:uid="{00000000-0005-0000-0000-000022CF0000}"/>
    <cellStyle name="Normal 9 3 2 2 4 3 2" xfId="21266" xr:uid="{00000000-0005-0000-0000-000023CF0000}"/>
    <cellStyle name="Normal 9 3 2 2 4 3 2 2" xfId="48178" xr:uid="{00000000-0005-0000-0000-000024CF0000}"/>
    <cellStyle name="Normal 9 3 2 2 4 3 3" xfId="34744" xr:uid="{00000000-0005-0000-0000-000025CF0000}"/>
    <cellStyle name="Normal 9 3 2 2 4 4" xfId="16787" xr:uid="{00000000-0005-0000-0000-000026CF0000}"/>
    <cellStyle name="Normal 9 3 2 2 4 4 2" xfId="43699" xr:uid="{00000000-0005-0000-0000-000027CF0000}"/>
    <cellStyle name="Normal 9 3 2 2 4 5" xfId="30265" xr:uid="{00000000-0005-0000-0000-000028CF0000}"/>
    <cellStyle name="Normal 9 3 2 2 5" xfId="10073" xr:uid="{00000000-0005-0000-0000-000029CF0000}"/>
    <cellStyle name="Normal 9 3 2 2 5 2" xfId="23507" xr:uid="{00000000-0005-0000-0000-00002ACF0000}"/>
    <cellStyle name="Normal 9 3 2 2 5 2 2" xfId="50419" xr:uid="{00000000-0005-0000-0000-00002BCF0000}"/>
    <cellStyle name="Normal 9 3 2 2 5 3" xfId="36985" xr:uid="{00000000-0005-0000-0000-00002CCF0000}"/>
    <cellStyle name="Normal 9 3 2 2 6" xfId="5595" xr:uid="{00000000-0005-0000-0000-00002DCF0000}"/>
    <cellStyle name="Normal 9 3 2 2 6 2" xfId="19029" xr:uid="{00000000-0005-0000-0000-00002ECF0000}"/>
    <cellStyle name="Normal 9 3 2 2 6 2 2" xfId="45941" xr:uid="{00000000-0005-0000-0000-00002FCF0000}"/>
    <cellStyle name="Normal 9 3 2 2 6 3" xfId="32507" xr:uid="{00000000-0005-0000-0000-000030CF0000}"/>
    <cellStyle name="Normal 9 3 2 2 7" xfId="14550" xr:uid="{00000000-0005-0000-0000-000031CF0000}"/>
    <cellStyle name="Normal 9 3 2 2 7 2" xfId="41462" xr:uid="{00000000-0005-0000-0000-000032CF0000}"/>
    <cellStyle name="Normal 9 3 2 2 8" xfId="28028" xr:uid="{00000000-0005-0000-0000-000033CF0000}"/>
    <cellStyle name="Normal 9 3 2 3" xfId="1340" xr:uid="{00000000-0005-0000-0000-000034CF0000}"/>
    <cellStyle name="Normal 9 3 2 3 2" xfId="2458" xr:uid="{00000000-0005-0000-0000-000035CF0000}"/>
    <cellStyle name="Normal 9 3 2 3 2 2" xfId="4695" xr:uid="{00000000-0005-0000-0000-000036CF0000}"/>
    <cellStyle name="Normal 9 3 2 3 2 2 2" xfId="13652" xr:uid="{00000000-0005-0000-0000-000037CF0000}"/>
    <cellStyle name="Normal 9 3 2 3 2 2 2 2" xfId="27086" xr:uid="{00000000-0005-0000-0000-000038CF0000}"/>
    <cellStyle name="Normal 9 3 2 3 2 2 2 2 2" xfId="53998" xr:uid="{00000000-0005-0000-0000-000039CF0000}"/>
    <cellStyle name="Normal 9 3 2 3 2 2 2 3" xfId="40564" xr:uid="{00000000-0005-0000-0000-00003ACF0000}"/>
    <cellStyle name="Normal 9 3 2 3 2 2 3" xfId="9174" xr:uid="{00000000-0005-0000-0000-00003BCF0000}"/>
    <cellStyle name="Normal 9 3 2 3 2 2 3 2" xfId="22608" xr:uid="{00000000-0005-0000-0000-00003CCF0000}"/>
    <cellStyle name="Normal 9 3 2 3 2 2 3 2 2" xfId="49520" xr:uid="{00000000-0005-0000-0000-00003DCF0000}"/>
    <cellStyle name="Normal 9 3 2 3 2 2 3 3" xfId="36086" xr:uid="{00000000-0005-0000-0000-00003ECF0000}"/>
    <cellStyle name="Normal 9 3 2 3 2 2 4" xfId="18129" xr:uid="{00000000-0005-0000-0000-00003FCF0000}"/>
    <cellStyle name="Normal 9 3 2 3 2 2 4 2" xfId="45041" xr:uid="{00000000-0005-0000-0000-000040CF0000}"/>
    <cellStyle name="Normal 9 3 2 3 2 2 5" xfId="31607" xr:uid="{00000000-0005-0000-0000-000041CF0000}"/>
    <cellStyle name="Normal 9 3 2 3 2 3" xfId="11415" xr:uid="{00000000-0005-0000-0000-000042CF0000}"/>
    <cellStyle name="Normal 9 3 2 3 2 3 2" xfId="24849" xr:uid="{00000000-0005-0000-0000-000043CF0000}"/>
    <cellStyle name="Normal 9 3 2 3 2 3 2 2" xfId="51761" xr:uid="{00000000-0005-0000-0000-000044CF0000}"/>
    <cellStyle name="Normal 9 3 2 3 2 3 3" xfId="38327" xr:uid="{00000000-0005-0000-0000-000045CF0000}"/>
    <cellStyle name="Normal 9 3 2 3 2 4" xfId="6937" xr:uid="{00000000-0005-0000-0000-000046CF0000}"/>
    <cellStyle name="Normal 9 3 2 3 2 4 2" xfId="20371" xr:uid="{00000000-0005-0000-0000-000047CF0000}"/>
    <cellStyle name="Normal 9 3 2 3 2 4 2 2" xfId="47283" xr:uid="{00000000-0005-0000-0000-000048CF0000}"/>
    <cellStyle name="Normal 9 3 2 3 2 4 3" xfId="33849" xr:uid="{00000000-0005-0000-0000-000049CF0000}"/>
    <cellStyle name="Normal 9 3 2 3 2 5" xfId="15892" xr:uid="{00000000-0005-0000-0000-00004ACF0000}"/>
    <cellStyle name="Normal 9 3 2 3 2 5 2" xfId="42804" xr:uid="{00000000-0005-0000-0000-00004BCF0000}"/>
    <cellStyle name="Normal 9 3 2 3 2 6" xfId="29370" xr:uid="{00000000-0005-0000-0000-00004CCF0000}"/>
    <cellStyle name="Normal 9 3 2 3 3" xfId="3577" xr:uid="{00000000-0005-0000-0000-00004DCF0000}"/>
    <cellStyle name="Normal 9 3 2 3 3 2" xfId="12534" xr:uid="{00000000-0005-0000-0000-00004ECF0000}"/>
    <cellStyle name="Normal 9 3 2 3 3 2 2" xfId="25968" xr:uid="{00000000-0005-0000-0000-00004FCF0000}"/>
    <cellStyle name="Normal 9 3 2 3 3 2 2 2" xfId="52880" xr:uid="{00000000-0005-0000-0000-000050CF0000}"/>
    <cellStyle name="Normal 9 3 2 3 3 2 3" xfId="39446" xr:uid="{00000000-0005-0000-0000-000051CF0000}"/>
    <cellStyle name="Normal 9 3 2 3 3 3" xfId="8056" xr:uid="{00000000-0005-0000-0000-000052CF0000}"/>
    <cellStyle name="Normal 9 3 2 3 3 3 2" xfId="21490" xr:uid="{00000000-0005-0000-0000-000053CF0000}"/>
    <cellStyle name="Normal 9 3 2 3 3 3 2 2" xfId="48402" xr:uid="{00000000-0005-0000-0000-000054CF0000}"/>
    <cellStyle name="Normal 9 3 2 3 3 3 3" xfId="34968" xr:uid="{00000000-0005-0000-0000-000055CF0000}"/>
    <cellStyle name="Normal 9 3 2 3 3 4" xfId="17011" xr:uid="{00000000-0005-0000-0000-000056CF0000}"/>
    <cellStyle name="Normal 9 3 2 3 3 4 2" xfId="43923" xr:uid="{00000000-0005-0000-0000-000057CF0000}"/>
    <cellStyle name="Normal 9 3 2 3 3 5" xfId="30489" xr:uid="{00000000-0005-0000-0000-000058CF0000}"/>
    <cellStyle name="Normal 9 3 2 3 4" xfId="10297" xr:uid="{00000000-0005-0000-0000-000059CF0000}"/>
    <cellStyle name="Normal 9 3 2 3 4 2" xfId="23731" xr:uid="{00000000-0005-0000-0000-00005ACF0000}"/>
    <cellStyle name="Normal 9 3 2 3 4 2 2" xfId="50643" xr:uid="{00000000-0005-0000-0000-00005BCF0000}"/>
    <cellStyle name="Normal 9 3 2 3 4 3" xfId="37209" xr:uid="{00000000-0005-0000-0000-00005CCF0000}"/>
    <cellStyle name="Normal 9 3 2 3 5" xfId="5819" xr:uid="{00000000-0005-0000-0000-00005DCF0000}"/>
    <cellStyle name="Normal 9 3 2 3 5 2" xfId="19253" xr:uid="{00000000-0005-0000-0000-00005ECF0000}"/>
    <cellStyle name="Normal 9 3 2 3 5 2 2" xfId="46165" xr:uid="{00000000-0005-0000-0000-00005FCF0000}"/>
    <cellStyle name="Normal 9 3 2 3 5 3" xfId="32731" xr:uid="{00000000-0005-0000-0000-000060CF0000}"/>
    <cellStyle name="Normal 9 3 2 3 6" xfId="14774" xr:uid="{00000000-0005-0000-0000-000061CF0000}"/>
    <cellStyle name="Normal 9 3 2 3 6 2" xfId="41686" xr:uid="{00000000-0005-0000-0000-000062CF0000}"/>
    <cellStyle name="Normal 9 3 2 3 7" xfId="28252" xr:uid="{00000000-0005-0000-0000-000063CF0000}"/>
    <cellStyle name="Normal 9 3 2 4" xfId="1563" xr:uid="{00000000-0005-0000-0000-000064CF0000}"/>
    <cellStyle name="Normal 9 3 2 4 2" xfId="2681" xr:uid="{00000000-0005-0000-0000-000065CF0000}"/>
    <cellStyle name="Normal 9 3 2 4 2 2" xfId="4918" xr:uid="{00000000-0005-0000-0000-000066CF0000}"/>
    <cellStyle name="Normal 9 3 2 4 2 2 2" xfId="13875" xr:uid="{00000000-0005-0000-0000-000067CF0000}"/>
    <cellStyle name="Normal 9 3 2 4 2 2 2 2" xfId="27309" xr:uid="{00000000-0005-0000-0000-000068CF0000}"/>
    <cellStyle name="Normal 9 3 2 4 2 2 2 2 2" xfId="54221" xr:uid="{00000000-0005-0000-0000-000069CF0000}"/>
    <cellStyle name="Normal 9 3 2 4 2 2 2 3" xfId="40787" xr:uid="{00000000-0005-0000-0000-00006ACF0000}"/>
    <cellStyle name="Normal 9 3 2 4 2 2 3" xfId="9397" xr:uid="{00000000-0005-0000-0000-00006BCF0000}"/>
    <cellStyle name="Normal 9 3 2 4 2 2 3 2" xfId="22831" xr:uid="{00000000-0005-0000-0000-00006CCF0000}"/>
    <cellStyle name="Normal 9 3 2 4 2 2 3 2 2" xfId="49743" xr:uid="{00000000-0005-0000-0000-00006DCF0000}"/>
    <cellStyle name="Normal 9 3 2 4 2 2 3 3" xfId="36309" xr:uid="{00000000-0005-0000-0000-00006ECF0000}"/>
    <cellStyle name="Normal 9 3 2 4 2 2 4" xfId="18352" xr:uid="{00000000-0005-0000-0000-00006FCF0000}"/>
    <cellStyle name="Normal 9 3 2 4 2 2 4 2" xfId="45264" xr:uid="{00000000-0005-0000-0000-000070CF0000}"/>
    <cellStyle name="Normal 9 3 2 4 2 2 5" xfId="31830" xr:uid="{00000000-0005-0000-0000-000071CF0000}"/>
    <cellStyle name="Normal 9 3 2 4 2 3" xfId="11638" xr:uid="{00000000-0005-0000-0000-000072CF0000}"/>
    <cellStyle name="Normal 9 3 2 4 2 3 2" xfId="25072" xr:uid="{00000000-0005-0000-0000-000073CF0000}"/>
    <cellStyle name="Normal 9 3 2 4 2 3 2 2" xfId="51984" xr:uid="{00000000-0005-0000-0000-000074CF0000}"/>
    <cellStyle name="Normal 9 3 2 4 2 3 3" xfId="38550" xr:uid="{00000000-0005-0000-0000-000075CF0000}"/>
    <cellStyle name="Normal 9 3 2 4 2 4" xfId="7160" xr:uid="{00000000-0005-0000-0000-000076CF0000}"/>
    <cellStyle name="Normal 9 3 2 4 2 4 2" xfId="20594" xr:uid="{00000000-0005-0000-0000-000077CF0000}"/>
    <cellStyle name="Normal 9 3 2 4 2 4 2 2" xfId="47506" xr:uid="{00000000-0005-0000-0000-000078CF0000}"/>
    <cellStyle name="Normal 9 3 2 4 2 4 3" xfId="34072" xr:uid="{00000000-0005-0000-0000-000079CF0000}"/>
    <cellStyle name="Normal 9 3 2 4 2 5" xfId="16115" xr:uid="{00000000-0005-0000-0000-00007ACF0000}"/>
    <cellStyle name="Normal 9 3 2 4 2 5 2" xfId="43027" xr:uid="{00000000-0005-0000-0000-00007BCF0000}"/>
    <cellStyle name="Normal 9 3 2 4 2 6" xfId="29593" xr:uid="{00000000-0005-0000-0000-00007CCF0000}"/>
    <cellStyle name="Normal 9 3 2 4 3" xfId="3800" xr:uid="{00000000-0005-0000-0000-00007DCF0000}"/>
    <cellStyle name="Normal 9 3 2 4 3 2" xfId="12757" xr:uid="{00000000-0005-0000-0000-00007ECF0000}"/>
    <cellStyle name="Normal 9 3 2 4 3 2 2" xfId="26191" xr:uid="{00000000-0005-0000-0000-00007FCF0000}"/>
    <cellStyle name="Normal 9 3 2 4 3 2 2 2" xfId="53103" xr:uid="{00000000-0005-0000-0000-000080CF0000}"/>
    <cellStyle name="Normal 9 3 2 4 3 2 3" xfId="39669" xr:uid="{00000000-0005-0000-0000-000081CF0000}"/>
    <cellStyle name="Normal 9 3 2 4 3 3" xfId="8279" xr:uid="{00000000-0005-0000-0000-000082CF0000}"/>
    <cellStyle name="Normal 9 3 2 4 3 3 2" xfId="21713" xr:uid="{00000000-0005-0000-0000-000083CF0000}"/>
    <cellStyle name="Normal 9 3 2 4 3 3 2 2" xfId="48625" xr:uid="{00000000-0005-0000-0000-000084CF0000}"/>
    <cellStyle name="Normal 9 3 2 4 3 3 3" xfId="35191" xr:uid="{00000000-0005-0000-0000-000085CF0000}"/>
    <cellStyle name="Normal 9 3 2 4 3 4" xfId="17234" xr:uid="{00000000-0005-0000-0000-000086CF0000}"/>
    <cellStyle name="Normal 9 3 2 4 3 4 2" xfId="44146" xr:uid="{00000000-0005-0000-0000-000087CF0000}"/>
    <cellStyle name="Normal 9 3 2 4 3 5" xfId="30712" xr:uid="{00000000-0005-0000-0000-000088CF0000}"/>
    <cellStyle name="Normal 9 3 2 4 4" xfId="10520" xr:uid="{00000000-0005-0000-0000-000089CF0000}"/>
    <cellStyle name="Normal 9 3 2 4 4 2" xfId="23954" xr:uid="{00000000-0005-0000-0000-00008ACF0000}"/>
    <cellStyle name="Normal 9 3 2 4 4 2 2" xfId="50866" xr:uid="{00000000-0005-0000-0000-00008BCF0000}"/>
    <cellStyle name="Normal 9 3 2 4 4 3" xfId="37432" xr:uid="{00000000-0005-0000-0000-00008CCF0000}"/>
    <cellStyle name="Normal 9 3 2 4 5" xfId="6042" xr:uid="{00000000-0005-0000-0000-00008DCF0000}"/>
    <cellStyle name="Normal 9 3 2 4 5 2" xfId="19476" xr:uid="{00000000-0005-0000-0000-00008ECF0000}"/>
    <cellStyle name="Normal 9 3 2 4 5 2 2" xfId="46388" xr:uid="{00000000-0005-0000-0000-00008FCF0000}"/>
    <cellStyle name="Normal 9 3 2 4 5 3" xfId="32954" xr:uid="{00000000-0005-0000-0000-000090CF0000}"/>
    <cellStyle name="Normal 9 3 2 4 6" xfId="14997" xr:uid="{00000000-0005-0000-0000-000091CF0000}"/>
    <cellStyle name="Normal 9 3 2 4 6 2" xfId="41909" xr:uid="{00000000-0005-0000-0000-000092CF0000}"/>
    <cellStyle name="Normal 9 3 2 4 7" xfId="28475" xr:uid="{00000000-0005-0000-0000-000093CF0000}"/>
    <cellStyle name="Normal 9 3 2 5" xfId="2011" xr:uid="{00000000-0005-0000-0000-000094CF0000}"/>
    <cellStyle name="Normal 9 3 2 5 2" xfId="4248" xr:uid="{00000000-0005-0000-0000-000095CF0000}"/>
    <cellStyle name="Normal 9 3 2 5 2 2" xfId="13205" xr:uid="{00000000-0005-0000-0000-000096CF0000}"/>
    <cellStyle name="Normal 9 3 2 5 2 2 2" xfId="26639" xr:uid="{00000000-0005-0000-0000-000097CF0000}"/>
    <cellStyle name="Normal 9 3 2 5 2 2 2 2" xfId="53551" xr:uid="{00000000-0005-0000-0000-000098CF0000}"/>
    <cellStyle name="Normal 9 3 2 5 2 2 3" xfId="40117" xr:uid="{00000000-0005-0000-0000-000099CF0000}"/>
    <cellStyle name="Normal 9 3 2 5 2 3" xfId="8727" xr:uid="{00000000-0005-0000-0000-00009ACF0000}"/>
    <cellStyle name="Normal 9 3 2 5 2 3 2" xfId="22161" xr:uid="{00000000-0005-0000-0000-00009BCF0000}"/>
    <cellStyle name="Normal 9 3 2 5 2 3 2 2" xfId="49073" xr:uid="{00000000-0005-0000-0000-00009CCF0000}"/>
    <cellStyle name="Normal 9 3 2 5 2 3 3" xfId="35639" xr:uid="{00000000-0005-0000-0000-00009DCF0000}"/>
    <cellStyle name="Normal 9 3 2 5 2 4" xfId="17682" xr:uid="{00000000-0005-0000-0000-00009ECF0000}"/>
    <cellStyle name="Normal 9 3 2 5 2 4 2" xfId="44594" xr:uid="{00000000-0005-0000-0000-00009FCF0000}"/>
    <cellStyle name="Normal 9 3 2 5 2 5" xfId="31160" xr:uid="{00000000-0005-0000-0000-0000A0CF0000}"/>
    <cellStyle name="Normal 9 3 2 5 3" xfId="10968" xr:uid="{00000000-0005-0000-0000-0000A1CF0000}"/>
    <cellStyle name="Normal 9 3 2 5 3 2" xfId="24402" xr:uid="{00000000-0005-0000-0000-0000A2CF0000}"/>
    <cellStyle name="Normal 9 3 2 5 3 2 2" xfId="51314" xr:uid="{00000000-0005-0000-0000-0000A3CF0000}"/>
    <cellStyle name="Normal 9 3 2 5 3 3" xfId="37880" xr:uid="{00000000-0005-0000-0000-0000A4CF0000}"/>
    <cellStyle name="Normal 9 3 2 5 4" xfId="6490" xr:uid="{00000000-0005-0000-0000-0000A5CF0000}"/>
    <cellStyle name="Normal 9 3 2 5 4 2" xfId="19924" xr:uid="{00000000-0005-0000-0000-0000A6CF0000}"/>
    <cellStyle name="Normal 9 3 2 5 4 2 2" xfId="46836" xr:uid="{00000000-0005-0000-0000-0000A7CF0000}"/>
    <cellStyle name="Normal 9 3 2 5 4 3" xfId="33402" xr:uid="{00000000-0005-0000-0000-0000A8CF0000}"/>
    <cellStyle name="Normal 9 3 2 5 5" xfId="15445" xr:uid="{00000000-0005-0000-0000-0000A9CF0000}"/>
    <cellStyle name="Normal 9 3 2 5 5 2" xfId="42357" xr:uid="{00000000-0005-0000-0000-0000AACF0000}"/>
    <cellStyle name="Normal 9 3 2 5 6" xfId="28923" xr:uid="{00000000-0005-0000-0000-0000ABCF0000}"/>
    <cellStyle name="Normal 9 3 2 6" xfId="3130" xr:uid="{00000000-0005-0000-0000-0000ACCF0000}"/>
    <cellStyle name="Normal 9 3 2 6 2" xfId="12087" xr:uid="{00000000-0005-0000-0000-0000ADCF0000}"/>
    <cellStyle name="Normal 9 3 2 6 2 2" xfId="25521" xr:uid="{00000000-0005-0000-0000-0000AECF0000}"/>
    <cellStyle name="Normal 9 3 2 6 2 2 2" xfId="52433" xr:uid="{00000000-0005-0000-0000-0000AFCF0000}"/>
    <cellStyle name="Normal 9 3 2 6 2 3" xfId="38999" xr:uid="{00000000-0005-0000-0000-0000B0CF0000}"/>
    <cellStyle name="Normal 9 3 2 6 3" xfId="7609" xr:uid="{00000000-0005-0000-0000-0000B1CF0000}"/>
    <cellStyle name="Normal 9 3 2 6 3 2" xfId="21043" xr:uid="{00000000-0005-0000-0000-0000B2CF0000}"/>
    <cellStyle name="Normal 9 3 2 6 3 2 2" xfId="47955" xr:uid="{00000000-0005-0000-0000-0000B3CF0000}"/>
    <cellStyle name="Normal 9 3 2 6 3 3" xfId="34521" xr:uid="{00000000-0005-0000-0000-0000B4CF0000}"/>
    <cellStyle name="Normal 9 3 2 6 4" xfId="16564" xr:uid="{00000000-0005-0000-0000-0000B5CF0000}"/>
    <cellStyle name="Normal 9 3 2 6 4 2" xfId="43476" xr:uid="{00000000-0005-0000-0000-0000B6CF0000}"/>
    <cellStyle name="Normal 9 3 2 6 5" xfId="30042" xr:uid="{00000000-0005-0000-0000-0000B7CF0000}"/>
    <cellStyle name="Normal 9 3 2 7" xfId="9850" xr:uid="{00000000-0005-0000-0000-0000B8CF0000}"/>
    <cellStyle name="Normal 9 3 2 7 2" xfId="23284" xr:uid="{00000000-0005-0000-0000-0000B9CF0000}"/>
    <cellStyle name="Normal 9 3 2 7 2 2" xfId="50196" xr:uid="{00000000-0005-0000-0000-0000BACF0000}"/>
    <cellStyle name="Normal 9 3 2 7 3" xfId="36762" xr:uid="{00000000-0005-0000-0000-0000BBCF0000}"/>
    <cellStyle name="Normal 9 3 2 8" xfId="5372" xr:uid="{00000000-0005-0000-0000-0000BCCF0000}"/>
    <cellStyle name="Normal 9 3 2 8 2" xfId="18806" xr:uid="{00000000-0005-0000-0000-0000BDCF0000}"/>
    <cellStyle name="Normal 9 3 2 8 2 2" xfId="45718" xr:uid="{00000000-0005-0000-0000-0000BECF0000}"/>
    <cellStyle name="Normal 9 3 2 8 3" xfId="32284" xr:uid="{00000000-0005-0000-0000-0000BFCF0000}"/>
    <cellStyle name="Normal 9 3 2 9" xfId="14327" xr:uid="{00000000-0005-0000-0000-0000C0CF0000}"/>
    <cellStyle name="Normal 9 3 2 9 2" xfId="41239" xr:uid="{00000000-0005-0000-0000-0000C1CF0000}"/>
    <cellStyle name="Normal 9 3 3" xfId="775" xr:uid="{00000000-0005-0000-0000-0000C2CF0000}"/>
    <cellStyle name="Normal 9 3 3 10" xfId="27733" xr:uid="{00000000-0005-0000-0000-0000C3CF0000}"/>
    <cellStyle name="Normal 9 3 3 2" xfId="1043" xr:uid="{00000000-0005-0000-0000-0000C4CF0000}"/>
    <cellStyle name="Normal 9 3 3 2 2" xfId="1714" xr:uid="{00000000-0005-0000-0000-0000C5CF0000}"/>
    <cellStyle name="Normal 9 3 3 2 2 2" xfId="2832" xr:uid="{00000000-0005-0000-0000-0000C6CF0000}"/>
    <cellStyle name="Normal 9 3 3 2 2 2 2" xfId="5069" xr:uid="{00000000-0005-0000-0000-0000C7CF0000}"/>
    <cellStyle name="Normal 9 3 3 2 2 2 2 2" xfId="14026" xr:uid="{00000000-0005-0000-0000-0000C8CF0000}"/>
    <cellStyle name="Normal 9 3 3 2 2 2 2 2 2" xfId="27460" xr:uid="{00000000-0005-0000-0000-0000C9CF0000}"/>
    <cellStyle name="Normal 9 3 3 2 2 2 2 2 2 2" xfId="54372" xr:uid="{00000000-0005-0000-0000-0000CACF0000}"/>
    <cellStyle name="Normal 9 3 3 2 2 2 2 2 3" xfId="40938" xr:uid="{00000000-0005-0000-0000-0000CBCF0000}"/>
    <cellStyle name="Normal 9 3 3 2 2 2 2 3" xfId="9548" xr:uid="{00000000-0005-0000-0000-0000CCCF0000}"/>
    <cellStyle name="Normal 9 3 3 2 2 2 2 3 2" xfId="22982" xr:uid="{00000000-0005-0000-0000-0000CDCF0000}"/>
    <cellStyle name="Normal 9 3 3 2 2 2 2 3 2 2" xfId="49894" xr:uid="{00000000-0005-0000-0000-0000CECF0000}"/>
    <cellStyle name="Normal 9 3 3 2 2 2 2 3 3" xfId="36460" xr:uid="{00000000-0005-0000-0000-0000CFCF0000}"/>
    <cellStyle name="Normal 9 3 3 2 2 2 2 4" xfId="18503" xr:uid="{00000000-0005-0000-0000-0000D0CF0000}"/>
    <cellStyle name="Normal 9 3 3 2 2 2 2 4 2" xfId="45415" xr:uid="{00000000-0005-0000-0000-0000D1CF0000}"/>
    <cellStyle name="Normal 9 3 3 2 2 2 2 5" xfId="31981" xr:uid="{00000000-0005-0000-0000-0000D2CF0000}"/>
    <cellStyle name="Normal 9 3 3 2 2 2 3" xfId="11789" xr:uid="{00000000-0005-0000-0000-0000D3CF0000}"/>
    <cellStyle name="Normal 9 3 3 2 2 2 3 2" xfId="25223" xr:uid="{00000000-0005-0000-0000-0000D4CF0000}"/>
    <cellStyle name="Normal 9 3 3 2 2 2 3 2 2" xfId="52135" xr:uid="{00000000-0005-0000-0000-0000D5CF0000}"/>
    <cellStyle name="Normal 9 3 3 2 2 2 3 3" xfId="38701" xr:uid="{00000000-0005-0000-0000-0000D6CF0000}"/>
    <cellStyle name="Normal 9 3 3 2 2 2 4" xfId="7311" xr:uid="{00000000-0005-0000-0000-0000D7CF0000}"/>
    <cellStyle name="Normal 9 3 3 2 2 2 4 2" xfId="20745" xr:uid="{00000000-0005-0000-0000-0000D8CF0000}"/>
    <cellStyle name="Normal 9 3 3 2 2 2 4 2 2" xfId="47657" xr:uid="{00000000-0005-0000-0000-0000D9CF0000}"/>
    <cellStyle name="Normal 9 3 3 2 2 2 4 3" xfId="34223" xr:uid="{00000000-0005-0000-0000-0000DACF0000}"/>
    <cellStyle name="Normal 9 3 3 2 2 2 5" xfId="16266" xr:uid="{00000000-0005-0000-0000-0000DBCF0000}"/>
    <cellStyle name="Normal 9 3 3 2 2 2 5 2" xfId="43178" xr:uid="{00000000-0005-0000-0000-0000DCCF0000}"/>
    <cellStyle name="Normal 9 3 3 2 2 2 6" xfId="29744" xr:uid="{00000000-0005-0000-0000-0000DDCF0000}"/>
    <cellStyle name="Normal 9 3 3 2 2 3" xfId="3951" xr:uid="{00000000-0005-0000-0000-0000DECF0000}"/>
    <cellStyle name="Normal 9 3 3 2 2 3 2" xfId="12908" xr:uid="{00000000-0005-0000-0000-0000DFCF0000}"/>
    <cellStyle name="Normal 9 3 3 2 2 3 2 2" xfId="26342" xr:uid="{00000000-0005-0000-0000-0000E0CF0000}"/>
    <cellStyle name="Normal 9 3 3 2 2 3 2 2 2" xfId="53254" xr:uid="{00000000-0005-0000-0000-0000E1CF0000}"/>
    <cellStyle name="Normal 9 3 3 2 2 3 2 3" xfId="39820" xr:uid="{00000000-0005-0000-0000-0000E2CF0000}"/>
    <cellStyle name="Normal 9 3 3 2 2 3 3" xfId="8430" xr:uid="{00000000-0005-0000-0000-0000E3CF0000}"/>
    <cellStyle name="Normal 9 3 3 2 2 3 3 2" xfId="21864" xr:uid="{00000000-0005-0000-0000-0000E4CF0000}"/>
    <cellStyle name="Normal 9 3 3 2 2 3 3 2 2" xfId="48776" xr:uid="{00000000-0005-0000-0000-0000E5CF0000}"/>
    <cellStyle name="Normal 9 3 3 2 2 3 3 3" xfId="35342" xr:uid="{00000000-0005-0000-0000-0000E6CF0000}"/>
    <cellStyle name="Normal 9 3 3 2 2 3 4" xfId="17385" xr:uid="{00000000-0005-0000-0000-0000E7CF0000}"/>
    <cellStyle name="Normal 9 3 3 2 2 3 4 2" xfId="44297" xr:uid="{00000000-0005-0000-0000-0000E8CF0000}"/>
    <cellStyle name="Normal 9 3 3 2 2 3 5" xfId="30863" xr:uid="{00000000-0005-0000-0000-0000E9CF0000}"/>
    <cellStyle name="Normal 9 3 3 2 2 4" xfId="10671" xr:uid="{00000000-0005-0000-0000-0000EACF0000}"/>
    <cellStyle name="Normal 9 3 3 2 2 4 2" xfId="24105" xr:uid="{00000000-0005-0000-0000-0000EBCF0000}"/>
    <cellStyle name="Normal 9 3 3 2 2 4 2 2" xfId="51017" xr:uid="{00000000-0005-0000-0000-0000ECCF0000}"/>
    <cellStyle name="Normal 9 3 3 2 2 4 3" xfId="37583" xr:uid="{00000000-0005-0000-0000-0000EDCF0000}"/>
    <cellStyle name="Normal 9 3 3 2 2 5" xfId="6193" xr:uid="{00000000-0005-0000-0000-0000EECF0000}"/>
    <cellStyle name="Normal 9 3 3 2 2 5 2" xfId="19627" xr:uid="{00000000-0005-0000-0000-0000EFCF0000}"/>
    <cellStyle name="Normal 9 3 3 2 2 5 2 2" xfId="46539" xr:uid="{00000000-0005-0000-0000-0000F0CF0000}"/>
    <cellStyle name="Normal 9 3 3 2 2 5 3" xfId="33105" xr:uid="{00000000-0005-0000-0000-0000F1CF0000}"/>
    <cellStyle name="Normal 9 3 3 2 2 6" xfId="15148" xr:uid="{00000000-0005-0000-0000-0000F2CF0000}"/>
    <cellStyle name="Normal 9 3 3 2 2 6 2" xfId="42060" xr:uid="{00000000-0005-0000-0000-0000F3CF0000}"/>
    <cellStyle name="Normal 9 3 3 2 2 7" xfId="28626" xr:uid="{00000000-0005-0000-0000-0000F4CF0000}"/>
    <cellStyle name="Normal 9 3 3 2 3" xfId="2162" xr:uid="{00000000-0005-0000-0000-0000F5CF0000}"/>
    <cellStyle name="Normal 9 3 3 2 3 2" xfId="4399" xr:uid="{00000000-0005-0000-0000-0000F6CF0000}"/>
    <cellStyle name="Normal 9 3 3 2 3 2 2" xfId="13356" xr:uid="{00000000-0005-0000-0000-0000F7CF0000}"/>
    <cellStyle name="Normal 9 3 3 2 3 2 2 2" xfId="26790" xr:uid="{00000000-0005-0000-0000-0000F8CF0000}"/>
    <cellStyle name="Normal 9 3 3 2 3 2 2 2 2" xfId="53702" xr:uid="{00000000-0005-0000-0000-0000F9CF0000}"/>
    <cellStyle name="Normal 9 3 3 2 3 2 2 3" xfId="40268" xr:uid="{00000000-0005-0000-0000-0000FACF0000}"/>
    <cellStyle name="Normal 9 3 3 2 3 2 3" xfId="8878" xr:uid="{00000000-0005-0000-0000-0000FBCF0000}"/>
    <cellStyle name="Normal 9 3 3 2 3 2 3 2" xfId="22312" xr:uid="{00000000-0005-0000-0000-0000FCCF0000}"/>
    <cellStyle name="Normal 9 3 3 2 3 2 3 2 2" xfId="49224" xr:uid="{00000000-0005-0000-0000-0000FDCF0000}"/>
    <cellStyle name="Normal 9 3 3 2 3 2 3 3" xfId="35790" xr:uid="{00000000-0005-0000-0000-0000FECF0000}"/>
    <cellStyle name="Normal 9 3 3 2 3 2 4" xfId="17833" xr:uid="{00000000-0005-0000-0000-0000FFCF0000}"/>
    <cellStyle name="Normal 9 3 3 2 3 2 4 2" xfId="44745" xr:uid="{00000000-0005-0000-0000-000000D00000}"/>
    <cellStyle name="Normal 9 3 3 2 3 2 5" xfId="31311" xr:uid="{00000000-0005-0000-0000-000001D00000}"/>
    <cellStyle name="Normal 9 3 3 2 3 3" xfId="11119" xr:uid="{00000000-0005-0000-0000-000002D00000}"/>
    <cellStyle name="Normal 9 3 3 2 3 3 2" xfId="24553" xr:uid="{00000000-0005-0000-0000-000003D00000}"/>
    <cellStyle name="Normal 9 3 3 2 3 3 2 2" xfId="51465" xr:uid="{00000000-0005-0000-0000-000004D00000}"/>
    <cellStyle name="Normal 9 3 3 2 3 3 3" xfId="38031" xr:uid="{00000000-0005-0000-0000-000005D00000}"/>
    <cellStyle name="Normal 9 3 3 2 3 4" xfId="6641" xr:uid="{00000000-0005-0000-0000-000006D00000}"/>
    <cellStyle name="Normal 9 3 3 2 3 4 2" xfId="20075" xr:uid="{00000000-0005-0000-0000-000007D00000}"/>
    <cellStyle name="Normal 9 3 3 2 3 4 2 2" xfId="46987" xr:uid="{00000000-0005-0000-0000-000008D00000}"/>
    <cellStyle name="Normal 9 3 3 2 3 4 3" xfId="33553" xr:uid="{00000000-0005-0000-0000-000009D00000}"/>
    <cellStyle name="Normal 9 3 3 2 3 5" xfId="15596" xr:uid="{00000000-0005-0000-0000-00000AD00000}"/>
    <cellStyle name="Normal 9 3 3 2 3 5 2" xfId="42508" xr:uid="{00000000-0005-0000-0000-00000BD00000}"/>
    <cellStyle name="Normal 9 3 3 2 3 6" xfId="29074" xr:uid="{00000000-0005-0000-0000-00000CD00000}"/>
    <cellStyle name="Normal 9 3 3 2 4" xfId="3281" xr:uid="{00000000-0005-0000-0000-00000DD00000}"/>
    <cellStyle name="Normal 9 3 3 2 4 2" xfId="12238" xr:uid="{00000000-0005-0000-0000-00000ED00000}"/>
    <cellStyle name="Normal 9 3 3 2 4 2 2" xfId="25672" xr:uid="{00000000-0005-0000-0000-00000FD00000}"/>
    <cellStyle name="Normal 9 3 3 2 4 2 2 2" xfId="52584" xr:uid="{00000000-0005-0000-0000-000010D00000}"/>
    <cellStyle name="Normal 9 3 3 2 4 2 3" xfId="39150" xr:uid="{00000000-0005-0000-0000-000011D00000}"/>
    <cellStyle name="Normal 9 3 3 2 4 3" xfId="7760" xr:uid="{00000000-0005-0000-0000-000012D00000}"/>
    <cellStyle name="Normal 9 3 3 2 4 3 2" xfId="21194" xr:uid="{00000000-0005-0000-0000-000013D00000}"/>
    <cellStyle name="Normal 9 3 3 2 4 3 2 2" xfId="48106" xr:uid="{00000000-0005-0000-0000-000014D00000}"/>
    <cellStyle name="Normal 9 3 3 2 4 3 3" xfId="34672" xr:uid="{00000000-0005-0000-0000-000015D00000}"/>
    <cellStyle name="Normal 9 3 3 2 4 4" xfId="16715" xr:uid="{00000000-0005-0000-0000-000016D00000}"/>
    <cellStyle name="Normal 9 3 3 2 4 4 2" xfId="43627" xr:uid="{00000000-0005-0000-0000-000017D00000}"/>
    <cellStyle name="Normal 9 3 3 2 4 5" xfId="30193" xr:uid="{00000000-0005-0000-0000-000018D00000}"/>
    <cellStyle name="Normal 9 3 3 2 5" xfId="10001" xr:uid="{00000000-0005-0000-0000-000019D00000}"/>
    <cellStyle name="Normal 9 3 3 2 5 2" xfId="23435" xr:uid="{00000000-0005-0000-0000-00001AD00000}"/>
    <cellStyle name="Normal 9 3 3 2 5 2 2" xfId="50347" xr:uid="{00000000-0005-0000-0000-00001BD00000}"/>
    <cellStyle name="Normal 9 3 3 2 5 3" xfId="36913" xr:uid="{00000000-0005-0000-0000-00001CD00000}"/>
    <cellStyle name="Normal 9 3 3 2 6" xfId="5523" xr:uid="{00000000-0005-0000-0000-00001DD00000}"/>
    <cellStyle name="Normal 9 3 3 2 6 2" xfId="18957" xr:uid="{00000000-0005-0000-0000-00001ED00000}"/>
    <cellStyle name="Normal 9 3 3 2 6 2 2" xfId="45869" xr:uid="{00000000-0005-0000-0000-00001FD00000}"/>
    <cellStyle name="Normal 9 3 3 2 6 3" xfId="32435" xr:uid="{00000000-0005-0000-0000-000020D00000}"/>
    <cellStyle name="Normal 9 3 3 2 7" xfId="14478" xr:uid="{00000000-0005-0000-0000-000021D00000}"/>
    <cellStyle name="Normal 9 3 3 2 7 2" xfId="41390" xr:uid="{00000000-0005-0000-0000-000022D00000}"/>
    <cellStyle name="Normal 9 3 3 2 8" xfId="27956" xr:uid="{00000000-0005-0000-0000-000023D00000}"/>
    <cellStyle name="Normal 9 3 3 3" xfId="1268" xr:uid="{00000000-0005-0000-0000-000024D00000}"/>
    <cellStyle name="Normal 9 3 3 3 2" xfId="2386" xr:uid="{00000000-0005-0000-0000-000025D00000}"/>
    <cellStyle name="Normal 9 3 3 3 2 2" xfId="4623" xr:uid="{00000000-0005-0000-0000-000026D00000}"/>
    <cellStyle name="Normal 9 3 3 3 2 2 2" xfId="13580" xr:uid="{00000000-0005-0000-0000-000027D00000}"/>
    <cellStyle name="Normal 9 3 3 3 2 2 2 2" xfId="27014" xr:uid="{00000000-0005-0000-0000-000028D00000}"/>
    <cellStyle name="Normal 9 3 3 3 2 2 2 2 2" xfId="53926" xr:uid="{00000000-0005-0000-0000-000029D00000}"/>
    <cellStyle name="Normal 9 3 3 3 2 2 2 3" xfId="40492" xr:uid="{00000000-0005-0000-0000-00002AD00000}"/>
    <cellStyle name="Normal 9 3 3 3 2 2 3" xfId="9102" xr:uid="{00000000-0005-0000-0000-00002BD00000}"/>
    <cellStyle name="Normal 9 3 3 3 2 2 3 2" xfId="22536" xr:uid="{00000000-0005-0000-0000-00002CD00000}"/>
    <cellStyle name="Normal 9 3 3 3 2 2 3 2 2" xfId="49448" xr:uid="{00000000-0005-0000-0000-00002DD00000}"/>
    <cellStyle name="Normal 9 3 3 3 2 2 3 3" xfId="36014" xr:uid="{00000000-0005-0000-0000-00002ED00000}"/>
    <cellStyle name="Normal 9 3 3 3 2 2 4" xfId="18057" xr:uid="{00000000-0005-0000-0000-00002FD00000}"/>
    <cellStyle name="Normal 9 3 3 3 2 2 4 2" xfId="44969" xr:uid="{00000000-0005-0000-0000-000030D00000}"/>
    <cellStyle name="Normal 9 3 3 3 2 2 5" xfId="31535" xr:uid="{00000000-0005-0000-0000-000031D00000}"/>
    <cellStyle name="Normal 9 3 3 3 2 3" xfId="11343" xr:uid="{00000000-0005-0000-0000-000032D00000}"/>
    <cellStyle name="Normal 9 3 3 3 2 3 2" xfId="24777" xr:uid="{00000000-0005-0000-0000-000033D00000}"/>
    <cellStyle name="Normal 9 3 3 3 2 3 2 2" xfId="51689" xr:uid="{00000000-0005-0000-0000-000034D00000}"/>
    <cellStyle name="Normal 9 3 3 3 2 3 3" xfId="38255" xr:uid="{00000000-0005-0000-0000-000035D00000}"/>
    <cellStyle name="Normal 9 3 3 3 2 4" xfId="6865" xr:uid="{00000000-0005-0000-0000-000036D00000}"/>
    <cellStyle name="Normal 9 3 3 3 2 4 2" xfId="20299" xr:uid="{00000000-0005-0000-0000-000037D00000}"/>
    <cellStyle name="Normal 9 3 3 3 2 4 2 2" xfId="47211" xr:uid="{00000000-0005-0000-0000-000038D00000}"/>
    <cellStyle name="Normal 9 3 3 3 2 4 3" xfId="33777" xr:uid="{00000000-0005-0000-0000-000039D00000}"/>
    <cellStyle name="Normal 9 3 3 3 2 5" xfId="15820" xr:uid="{00000000-0005-0000-0000-00003AD00000}"/>
    <cellStyle name="Normal 9 3 3 3 2 5 2" xfId="42732" xr:uid="{00000000-0005-0000-0000-00003BD00000}"/>
    <cellStyle name="Normal 9 3 3 3 2 6" xfId="29298" xr:uid="{00000000-0005-0000-0000-00003CD00000}"/>
    <cellStyle name="Normal 9 3 3 3 3" xfId="3505" xr:uid="{00000000-0005-0000-0000-00003DD00000}"/>
    <cellStyle name="Normal 9 3 3 3 3 2" xfId="12462" xr:uid="{00000000-0005-0000-0000-00003ED00000}"/>
    <cellStyle name="Normal 9 3 3 3 3 2 2" xfId="25896" xr:uid="{00000000-0005-0000-0000-00003FD00000}"/>
    <cellStyle name="Normal 9 3 3 3 3 2 2 2" xfId="52808" xr:uid="{00000000-0005-0000-0000-000040D00000}"/>
    <cellStyle name="Normal 9 3 3 3 3 2 3" xfId="39374" xr:uid="{00000000-0005-0000-0000-000041D00000}"/>
    <cellStyle name="Normal 9 3 3 3 3 3" xfId="7984" xr:uid="{00000000-0005-0000-0000-000042D00000}"/>
    <cellStyle name="Normal 9 3 3 3 3 3 2" xfId="21418" xr:uid="{00000000-0005-0000-0000-000043D00000}"/>
    <cellStyle name="Normal 9 3 3 3 3 3 2 2" xfId="48330" xr:uid="{00000000-0005-0000-0000-000044D00000}"/>
    <cellStyle name="Normal 9 3 3 3 3 3 3" xfId="34896" xr:uid="{00000000-0005-0000-0000-000045D00000}"/>
    <cellStyle name="Normal 9 3 3 3 3 4" xfId="16939" xr:uid="{00000000-0005-0000-0000-000046D00000}"/>
    <cellStyle name="Normal 9 3 3 3 3 4 2" xfId="43851" xr:uid="{00000000-0005-0000-0000-000047D00000}"/>
    <cellStyle name="Normal 9 3 3 3 3 5" xfId="30417" xr:uid="{00000000-0005-0000-0000-000048D00000}"/>
    <cellStyle name="Normal 9 3 3 3 4" xfId="10225" xr:uid="{00000000-0005-0000-0000-000049D00000}"/>
    <cellStyle name="Normal 9 3 3 3 4 2" xfId="23659" xr:uid="{00000000-0005-0000-0000-00004AD00000}"/>
    <cellStyle name="Normal 9 3 3 3 4 2 2" xfId="50571" xr:uid="{00000000-0005-0000-0000-00004BD00000}"/>
    <cellStyle name="Normal 9 3 3 3 4 3" xfId="37137" xr:uid="{00000000-0005-0000-0000-00004CD00000}"/>
    <cellStyle name="Normal 9 3 3 3 5" xfId="5747" xr:uid="{00000000-0005-0000-0000-00004DD00000}"/>
    <cellStyle name="Normal 9 3 3 3 5 2" xfId="19181" xr:uid="{00000000-0005-0000-0000-00004ED00000}"/>
    <cellStyle name="Normal 9 3 3 3 5 2 2" xfId="46093" xr:uid="{00000000-0005-0000-0000-00004FD00000}"/>
    <cellStyle name="Normal 9 3 3 3 5 3" xfId="32659" xr:uid="{00000000-0005-0000-0000-000050D00000}"/>
    <cellStyle name="Normal 9 3 3 3 6" xfId="14702" xr:uid="{00000000-0005-0000-0000-000051D00000}"/>
    <cellStyle name="Normal 9 3 3 3 6 2" xfId="41614" xr:uid="{00000000-0005-0000-0000-000052D00000}"/>
    <cellStyle name="Normal 9 3 3 3 7" xfId="28180" xr:uid="{00000000-0005-0000-0000-000053D00000}"/>
    <cellStyle name="Normal 9 3 3 4" xfId="1491" xr:uid="{00000000-0005-0000-0000-000054D00000}"/>
    <cellStyle name="Normal 9 3 3 4 2" xfId="2609" xr:uid="{00000000-0005-0000-0000-000055D00000}"/>
    <cellStyle name="Normal 9 3 3 4 2 2" xfId="4846" xr:uid="{00000000-0005-0000-0000-000056D00000}"/>
    <cellStyle name="Normal 9 3 3 4 2 2 2" xfId="13803" xr:uid="{00000000-0005-0000-0000-000057D00000}"/>
    <cellStyle name="Normal 9 3 3 4 2 2 2 2" xfId="27237" xr:uid="{00000000-0005-0000-0000-000058D00000}"/>
    <cellStyle name="Normal 9 3 3 4 2 2 2 2 2" xfId="54149" xr:uid="{00000000-0005-0000-0000-000059D00000}"/>
    <cellStyle name="Normal 9 3 3 4 2 2 2 3" xfId="40715" xr:uid="{00000000-0005-0000-0000-00005AD00000}"/>
    <cellStyle name="Normal 9 3 3 4 2 2 3" xfId="9325" xr:uid="{00000000-0005-0000-0000-00005BD00000}"/>
    <cellStyle name="Normal 9 3 3 4 2 2 3 2" xfId="22759" xr:uid="{00000000-0005-0000-0000-00005CD00000}"/>
    <cellStyle name="Normal 9 3 3 4 2 2 3 2 2" xfId="49671" xr:uid="{00000000-0005-0000-0000-00005DD00000}"/>
    <cellStyle name="Normal 9 3 3 4 2 2 3 3" xfId="36237" xr:uid="{00000000-0005-0000-0000-00005ED00000}"/>
    <cellStyle name="Normal 9 3 3 4 2 2 4" xfId="18280" xr:uid="{00000000-0005-0000-0000-00005FD00000}"/>
    <cellStyle name="Normal 9 3 3 4 2 2 4 2" xfId="45192" xr:uid="{00000000-0005-0000-0000-000060D00000}"/>
    <cellStyle name="Normal 9 3 3 4 2 2 5" xfId="31758" xr:uid="{00000000-0005-0000-0000-000061D00000}"/>
    <cellStyle name="Normal 9 3 3 4 2 3" xfId="11566" xr:uid="{00000000-0005-0000-0000-000062D00000}"/>
    <cellStyle name="Normal 9 3 3 4 2 3 2" xfId="25000" xr:uid="{00000000-0005-0000-0000-000063D00000}"/>
    <cellStyle name="Normal 9 3 3 4 2 3 2 2" xfId="51912" xr:uid="{00000000-0005-0000-0000-000064D00000}"/>
    <cellStyle name="Normal 9 3 3 4 2 3 3" xfId="38478" xr:uid="{00000000-0005-0000-0000-000065D00000}"/>
    <cellStyle name="Normal 9 3 3 4 2 4" xfId="7088" xr:uid="{00000000-0005-0000-0000-000066D00000}"/>
    <cellStyle name="Normal 9 3 3 4 2 4 2" xfId="20522" xr:uid="{00000000-0005-0000-0000-000067D00000}"/>
    <cellStyle name="Normal 9 3 3 4 2 4 2 2" xfId="47434" xr:uid="{00000000-0005-0000-0000-000068D00000}"/>
    <cellStyle name="Normal 9 3 3 4 2 4 3" xfId="34000" xr:uid="{00000000-0005-0000-0000-000069D00000}"/>
    <cellStyle name="Normal 9 3 3 4 2 5" xfId="16043" xr:uid="{00000000-0005-0000-0000-00006AD00000}"/>
    <cellStyle name="Normal 9 3 3 4 2 5 2" xfId="42955" xr:uid="{00000000-0005-0000-0000-00006BD00000}"/>
    <cellStyle name="Normal 9 3 3 4 2 6" xfId="29521" xr:uid="{00000000-0005-0000-0000-00006CD00000}"/>
    <cellStyle name="Normal 9 3 3 4 3" xfId="3728" xr:uid="{00000000-0005-0000-0000-00006DD00000}"/>
    <cellStyle name="Normal 9 3 3 4 3 2" xfId="12685" xr:uid="{00000000-0005-0000-0000-00006ED00000}"/>
    <cellStyle name="Normal 9 3 3 4 3 2 2" xfId="26119" xr:uid="{00000000-0005-0000-0000-00006FD00000}"/>
    <cellStyle name="Normal 9 3 3 4 3 2 2 2" xfId="53031" xr:uid="{00000000-0005-0000-0000-000070D00000}"/>
    <cellStyle name="Normal 9 3 3 4 3 2 3" xfId="39597" xr:uid="{00000000-0005-0000-0000-000071D00000}"/>
    <cellStyle name="Normal 9 3 3 4 3 3" xfId="8207" xr:uid="{00000000-0005-0000-0000-000072D00000}"/>
    <cellStyle name="Normal 9 3 3 4 3 3 2" xfId="21641" xr:uid="{00000000-0005-0000-0000-000073D00000}"/>
    <cellStyle name="Normal 9 3 3 4 3 3 2 2" xfId="48553" xr:uid="{00000000-0005-0000-0000-000074D00000}"/>
    <cellStyle name="Normal 9 3 3 4 3 3 3" xfId="35119" xr:uid="{00000000-0005-0000-0000-000075D00000}"/>
    <cellStyle name="Normal 9 3 3 4 3 4" xfId="17162" xr:uid="{00000000-0005-0000-0000-000076D00000}"/>
    <cellStyle name="Normal 9 3 3 4 3 4 2" xfId="44074" xr:uid="{00000000-0005-0000-0000-000077D00000}"/>
    <cellStyle name="Normal 9 3 3 4 3 5" xfId="30640" xr:uid="{00000000-0005-0000-0000-000078D00000}"/>
    <cellStyle name="Normal 9 3 3 4 4" xfId="10448" xr:uid="{00000000-0005-0000-0000-000079D00000}"/>
    <cellStyle name="Normal 9 3 3 4 4 2" xfId="23882" xr:uid="{00000000-0005-0000-0000-00007AD00000}"/>
    <cellStyle name="Normal 9 3 3 4 4 2 2" xfId="50794" xr:uid="{00000000-0005-0000-0000-00007BD00000}"/>
    <cellStyle name="Normal 9 3 3 4 4 3" xfId="37360" xr:uid="{00000000-0005-0000-0000-00007CD00000}"/>
    <cellStyle name="Normal 9 3 3 4 5" xfId="5970" xr:uid="{00000000-0005-0000-0000-00007DD00000}"/>
    <cellStyle name="Normal 9 3 3 4 5 2" xfId="19404" xr:uid="{00000000-0005-0000-0000-00007ED00000}"/>
    <cellStyle name="Normal 9 3 3 4 5 2 2" xfId="46316" xr:uid="{00000000-0005-0000-0000-00007FD00000}"/>
    <cellStyle name="Normal 9 3 3 4 5 3" xfId="32882" xr:uid="{00000000-0005-0000-0000-000080D00000}"/>
    <cellStyle name="Normal 9 3 3 4 6" xfId="14925" xr:uid="{00000000-0005-0000-0000-000081D00000}"/>
    <cellStyle name="Normal 9 3 3 4 6 2" xfId="41837" xr:uid="{00000000-0005-0000-0000-000082D00000}"/>
    <cellStyle name="Normal 9 3 3 4 7" xfId="28403" xr:uid="{00000000-0005-0000-0000-000083D00000}"/>
    <cellStyle name="Normal 9 3 3 5" xfId="1939" xr:uid="{00000000-0005-0000-0000-000084D00000}"/>
    <cellStyle name="Normal 9 3 3 5 2" xfId="4176" xr:uid="{00000000-0005-0000-0000-000085D00000}"/>
    <cellStyle name="Normal 9 3 3 5 2 2" xfId="13133" xr:uid="{00000000-0005-0000-0000-000086D00000}"/>
    <cellStyle name="Normal 9 3 3 5 2 2 2" xfId="26567" xr:uid="{00000000-0005-0000-0000-000087D00000}"/>
    <cellStyle name="Normal 9 3 3 5 2 2 2 2" xfId="53479" xr:uid="{00000000-0005-0000-0000-000088D00000}"/>
    <cellStyle name="Normal 9 3 3 5 2 2 3" xfId="40045" xr:uid="{00000000-0005-0000-0000-000089D00000}"/>
    <cellStyle name="Normal 9 3 3 5 2 3" xfId="8655" xr:uid="{00000000-0005-0000-0000-00008AD00000}"/>
    <cellStyle name="Normal 9 3 3 5 2 3 2" xfId="22089" xr:uid="{00000000-0005-0000-0000-00008BD00000}"/>
    <cellStyle name="Normal 9 3 3 5 2 3 2 2" xfId="49001" xr:uid="{00000000-0005-0000-0000-00008CD00000}"/>
    <cellStyle name="Normal 9 3 3 5 2 3 3" xfId="35567" xr:uid="{00000000-0005-0000-0000-00008DD00000}"/>
    <cellStyle name="Normal 9 3 3 5 2 4" xfId="17610" xr:uid="{00000000-0005-0000-0000-00008ED00000}"/>
    <cellStyle name="Normal 9 3 3 5 2 4 2" xfId="44522" xr:uid="{00000000-0005-0000-0000-00008FD00000}"/>
    <cellStyle name="Normal 9 3 3 5 2 5" xfId="31088" xr:uid="{00000000-0005-0000-0000-000090D00000}"/>
    <cellStyle name="Normal 9 3 3 5 3" xfId="10896" xr:uid="{00000000-0005-0000-0000-000091D00000}"/>
    <cellStyle name="Normal 9 3 3 5 3 2" xfId="24330" xr:uid="{00000000-0005-0000-0000-000092D00000}"/>
    <cellStyle name="Normal 9 3 3 5 3 2 2" xfId="51242" xr:uid="{00000000-0005-0000-0000-000093D00000}"/>
    <cellStyle name="Normal 9 3 3 5 3 3" xfId="37808" xr:uid="{00000000-0005-0000-0000-000094D00000}"/>
    <cellStyle name="Normal 9 3 3 5 4" xfId="6418" xr:uid="{00000000-0005-0000-0000-000095D00000}"/>
    <cellStyle name="Normal 9 3 3 5 4 2" xfId="19852" xr:uid="{00000000-0005-0000-0000-000096D00000}"/>
    <cellStyle name="Normal 9 3 3 5 4 2 2" xfId="46764" xr:uid="{00000000-0005-0000-0000-000097D00000}"/>
    <cellStyle name="Normal 9 3 3 5 4 3" xfId="33330" xr:uid="{00000000-0005-0000-0000-000098D00000}"/>
    <cellStyle name="Normal 9 3 3 5 5" xfId="15373" xr:uid="{00000000-0005-0000-0000-000099D00000}"/>
    <cellStyle name="Normal 9 3 3 5 5 2" xfId="42285" xr:uid="{00000000-0005-0000-0000-00009AD00000}"/>
    <cellStyle name="Normal 9 3 3 5 6" xfId="28851" xr:uid="{00000000-0005-0000-0000-00009BD00000}"/>
    <cellStyle name="Normal 9 3 3 6" xfId="3058" xr:uid="{00000000-0005-0000-0000-00009CD00000}"/>
    <cellStyle name="Normal 9 3 3 6 2" xfId="12015" xr:uid="{00000000-0005-0000-0000-00009DD00000}"/>
    <cellStyle name="Normal 9 3 3 6 2 2" xfId="25449" xr:uid="{00000000-0005-0000-0000-00009ED00000}"/>
    <cellStyle name="Normal 9 3 3 6 2 2 2" xfId="52361" xr:uid="{00000000-0005-0000-0000-00009FD00000}"/>
    <cellStyle name="Normal 9 3 3 6 2 3" xfId="38927" xr:uid="{00000000-0005-0000-0000-0000A0D00000}"/>
    <cellStyle name="Normal 9 3 3 6 3" xfId="7537" xr:uid="{00000000-0005-0000-0000-0000A1D00000}"/>
    <cellStyle name="Normal 9 3 3 6 3 2" xfId="20971" xr:uid="{00000000-0005-0000-0000-0000A2D00000}"/>
    <cellStyle name="Normal 9 3 3 6 3 2 2" xfId="47883" xr:uid="{00000000-0005-0000-0000-0000A3D00000}"/>
    <cellStyle name="Normal 9 3 3 6 3 3" xfId="34449" xr:uid="{00000000-0005-0000-0000-0000A4D00000}"/>
    <cellStyle name="Normal 9 3 3 6 4" xfId="16492" xr:uid="{00000000-0005-0000-0000-0000A5D00000}"/>
    <cellStyle name="Normal 9 3 3 6 4 2" xfId="43404" xr:uid="{00000000-0005-0000-0000-0000A6D00000}"/>
    <cellStyle name="Normal 9 3 3 6 5" xfId="29970" xr:uid="{00000000-0005-0000-0000-0000A7D00000}"/>
    <cellStyle name="Normal 9 3 3 7" xfId="9778" xr:uid="{00000000-0005-0000-0000-0000A8D00000}"/>
    <cellStyle name="Normal 9 3 3 7 2" xfId="23212" xr:uid="{00000000-0005-0000-0000-0000A9D00000}"/>
    <cellStyle name="Normal 9 3 3 7 2 2" xfId="50124" xr:uid="{00000000-0005-0000-0000-0000AAD00000}"/>
    <cellStyle name="Normal 9 3 3 7 3" xfId="36690" xr:uid="{00000000-0005-0000-0000-0000ABD00000}"/>
    <cellStyle name="Normal 9 3 3 8" xfId="5300" xr:uid="{00000000-0005-0000-0000-0000ACD00000}"/>
    <cellStyle name="Normal 9 3 3 8 2" xfId="18734" xr:uid="{00000000-0005-0000-0000-0000ADD00000}"/>
    <cellStyle name="Normal 9 3 3 8 2 2" xfId="45646" xr:uid="{00000000-0005-0000-0000-0000AED00000}"/>
    <cellStyle name="Normal 9 3 3 8 3" xfId="32212" xr:uid="{00000000-0005-0000-0000-0000AFD00000}"/>
    <cellStyle name="Normal 9 3 3 9" xfId="14255" xr:uid="{00000000-0005-0000-0000-0000B0D00000}"/>
    <cellStyle name="Normal 9 3 3 9 2" xfId="41167" xr:uid="{00000000-0005-0000-0000-0000B1D00000}"/>
    <cellStyle name="Normal 9 3 4" xfId="971" xr:uid="{00000000-0005-0000-0000-0000B2D00000}"/>
    <cellStyle name="Normal 9 3 4 2" xfId="1642" xr:uid="{00000000-0005-0000-0000-0000B3D00000}"/>
    <cellStyle name="Normal 9 3 4 2 2" xfId="2760" xr:uid="{00000000-0005-0000-0000-0000B4D00000}"/>
    <cellStyle name="Normal 9 3 4 2 2 2" xfId="4997" xr:uid="{00000000-0005-0000-0000-0000B5D00000}"/>
    <cellStyle name="Normal 9 3 4 2 2 2 2" xfId="13954" xr:uid="{00000000-0005-0000-0000-0000B6D00000}"/>
    <cellStyle name="Normal 9 3 4 2 2 2 2 2" xfId="27388" xr:uid="{00000000-0005-0000-0000-0000B7D00000}"/>
    <cellStyle name="Normal 9 3 4 2 2 2 2 2 2" xfId="54300" xr:uid="{00000000-0005-0000-0000-0000B8D00000}"/>
    <cellStyle name="Normal 9 3 4 2 2 2 2 3" xfId="40866" xr:uid="{00000000-0005-0000-0000-0000B9D00000}"/>
    <cellStyle name="Normal 9 3 4 2 2 2 3" xfId="9476" xr:uid="{00000000-0005-0000-0000-0000BAD00000}"/>
    <cellStyle name="Normal 9 3 4 2 2 2 3 2" xfId="22910" xr:uid="{00000000-0005-0000-0000-0000BBD00000}"/>
    <cellStyle name="Normal 9 3 4 2 2 2 3 2 2" xfId="49822" xr:uid="{00000000-0005-0000-0000-0000BCD00000}"/>
    <cellStyle name="Normal 9 3 4 2 2 2 3 3" xfId="36388" xr:uid="{00000000-0005-0000-0000-0000BDD00000}"/>
    <cellStyle name="Normal 9 3 4 2 2 2 4" xfId="18431" xr:uid="{00000000-0005-0000-0000-0000BED00000}"/>
    <cellStyle name="Normal 9 3 4 2 2 2 4 2" xfId="45343" xr:uid="{00000000-0005-0000-0000-0000BFD00000}"/>
    <cellStyle name="Normal 9 3 4 2 2 2 5" xfId="31909" xr:uid="{00000000-0005-0000-0000-0000C0D00000}"/>
    <cellStyle name="Normal 9 3 4 2 2 3" xfId="11717" xr:uid="{00000000-0005-0000-0000-0000C1D00000}"/>
    <cellStyle name="Normal 9 3 4 2 2 3 2" xfId="25151" xr:uid="{00000000-0005-0000-0000-0000C2D00000}"/>
    <cellStyle name="Normal 9 3 4 2 2 3 2 2" xfId="52063" xr:uid="{00000000-0005-0000-0000-0000C3D00000}"/>
    <cellStyle name="Normal 9 3 4 2 2 3 3" xfId="38629" xr:uid="{00000000-0005-0000-0000-0000C4D00000}"/>
    <cellStyle name="Normal 9 3 4 2 2 4" xfId="7239" xr:uid="{00000000-0005-0000-0000-0000C5D00000}"/>
    <cellStyle name="Normal 9 3 4 2 2 4 2" xfId="20673" xr:uid="{00000000-0005-0000-0000-0000C6D00000}"/>
    <cellStyle name="Normal 9 3 4 2 2 4 2 2" xfId="47585" xr:uid="{00000000-0005-0000-0000-0000C7D00000}"/>
    <cellStyle name="Normal 9 3 4 2 2 4 3" xfId="34151" xr:uid="{00000000-0005-0000-0000-0000C8D00000}"/>
    <cellStyle name="Normal 9 3 4 2 2 5" xfId="16194" xr:uid="{00000000-0005-0000-0000-0000C9D00000}"/>
    <cellStyle name="Normal 9 3 4 2 2 5 2" xfId="43106" xr:uid="{00000000-0005-0000-0000-0000CAD00000}"/>
    <cellStyle name="Normal 9 3 4 2 2 6" xfId="29672" xr:uid="{00000000-0005-0000-0000-0000CBD00000}"/>
    <cellStyle name="Normal 9 3 4 2 3" xfId="3879" xr:uid="{00000000-0005-0000-0000-0000CCD00000}"/>
    <cellStyle name="Normal 9 3 4 2 3 2" xfId="12836" xr:uid="{00000000-0005-0000-0000-0000CDD00000}"/>
    <cellStyle name="Normal 9 3 4 2 3 2 2" xfId="26270" xr:uid="{00000000-0005-0000-0000-0000CED00000}"/>
    <cellStyle name="Normal 9 3 4 2 3 2 2 2" xfId="53182" xr:uid="{00000000-0005-0000-0000-0000CFD00000}"/>
    <cellStyle name="Normal 9 3 4 2 3 2 3" xfId="39748" xr:uid="{00000000-0005-0000-0000-0000D0D00000}"/>
    <cellStyle name="Normal 9 3 4 2 3 3" xfId="8358" xr:uid="{00000000-0005-0000-0000-0000D1D00000}"/>
    <cellStyle name="Normal 9 3 4 2 3 3 2" xfId="21792" xr:uid="{00000000-0005-0000-0000-0000D2D00000}"/>
    <cellStyle name="Normal 9 3 4 2 3 3 2 2" xfId="48704" xr:uid="{00000000-0005-0000-0000-0000D3D00000}"/>
    <cellStyle name="Normal 9 3 4 2 3 3 3" xfId="35270" xr:uid="{00000000-0005-0000-0000-0000D4D00000}"/>
    <cellStyle name="Normal 9 3 4 2 3 4" xfId="17313" xr:uid="{00000000-0005-0000-0000-0000D5D00000}"/>
    <cellStyle name="Normal 9 3 4 2 3 4 2" xfId="44225" xr:uid="{00000000-0005-0000-0000-0000D6D00000}"/>
    <cellStyle name="Normal 9 3 4 2 3 5" xfId="30791" xr:uid="{00000000-0005-0000-0000-0000D7D00000}"/>
    <cellStyle name="Normal 9 3 4 2 4" xfId="10599" xr:uid="{00000000-0005-0000-0000-0000D8D00000}"/>
    <cellStyle name="Normal 9 3 4 2 4 2" xfId="24033" xr:uid="{00000000-0005-0000-0000-0000D9D00000}"/>
    <cellStyle name="Normal 9 3 4 2 4 2 2" xfId="50945" xr:uid="{00000000-0005-0000-0000-0000DAD00000}"/>
    <cellStyle name="Normal 9 3 4 2 4 3" xfId="37511" xr:uid="{00000000-0005-0000-0000-0000DBD00000}"/>
    <cellStyle name="Normal 9 3 4 2 5" xfId="6121" xr:uid="{00000000-0005-0000-0000-0000DCD00000}"/>
    <cellStyle name="Normal 9 3 4 2 5 2" xfId="19555" xr:uid="{00000000-0005-0000-0000-0000DDD00000}"/>
    <cellStyle name="Normal 9 3 4 2 5 2 2" xfId="46467" xr:uid="{00000000-0005-0000-0000-0000DED00000}"/>
    <cellStyle name="Normal 9 3 4 2 5 3" xfId="33033" xr:uid="{00000000-0005-0000-0000-0000DFD00000}"/>
    <cellStyle name="Normal 9 3 4 2 6" xfId="15076" xr:uid="{00000000-0005-0000-0000-0000E0D00000}"/>
    <cellStyle name="Normal 9 3 4 2 6 2" xfId="41988" xr:uid="{00000000-0005-0000-0000-0000E1D00000}"/>
    <cellStyle name="Normal 9 3 4 2 7" xfId="28554" xr:uid="{00000000-0005-0000-0000-0000E2D00000}"/>
    <cellStyle name="Normal 9 3 4 3" xfId="2090" xr:uid="{00000000-0005-0000-0000-0000E3D00000}"/>
    <cellStyle name="Normal 9 3 4 3 2" xfId="4327" xr:uid="{00000000-0005-0000-0000-0000E4D00000}"/>
    <cellStyle name="Normal 9 3 4 3 2 2" xfId="13284" xr:uid="{00000000-0005-0000-0000-0000E5D00000}"/>
    <cellStyle name="Normal 9 3 4 3 2 2 2" xfId="26718" xr:uid="{00000000-0005-0000-0000-0000E6D00000}"/>
    <cellStyle name="Normal 9 3 4 3 2 2 2 2" xfId="53630" xr:uid="{00000000-0005-0000-0000-0000E7D00000}"/>
    <cellStyle name="Normal 9 3 4 3 2 2 3" xfId="40196" xr:uid="{00000000-0005-0000-0000-0000E8D00000}"/>
    <cellStyle name="Normal 9 3 4 3 2 3" xfId="8806" xr:uid="{00000000-0005-0000-0000-0000E9D00000}"/>
    <cellStyle name="Normal 9 3 4 3 2 3 2" xfId="22240" xr:uid="{00000000-0005-0000-0000-0000EAD00000}"/>
    <cellStyle name="Normal 9 3 4 3 2 3 2 2" xfId="49152" xr:uid="{00000000-0005-0000-0000-0000EBD00000}"/>
    <cellStyle name="Normal 9 3 4 3 2 3 3" xfId="35718" xr:uid="{00000000-0005-0000-0000-0000ECD00000}"/>
    <cellStyle name="Normal 9 3 4 3 2 4" xfId="17761" xr:uid="{00000000-0005-0000-0000-0000EDD00000}"/>
    <cellStyle name="Normal 9 3 4 3 2 4 2" xfId="44673" xr:uid="{00000000-0005-0000-0000-0000EED00000}"/>
    <cellStyle name="Normal 9 3 4 3 2 5" xfId="31239" xr:uid="{00000000-0005-0000-0000-0000EFD00000}"/>
    <cellStyle name="Normal 9 3 4 3 3" xfId="11047" xr:uid="{00000000-0005-0000-0000-0000F0D00000}"/>
    <cellStyle name="Normal 9 3 4 3 3 2" xfId="24481" xr:uid="{00000000-0005-0000-0000-0000F1D00000}"/>
    <cellStyle name="Normal 9 3 4 3 3 2 2" xfId="51393" xr:uid="{00000000-0005-0000-0000-0000F2D00000}"/>
    <cellStyle name="Normal 9 3 4 3 3 3" xfId="37959" xr:uid="{00000000-0005-0000-0000-0000F3D00000}"/>
    <cellStyle name="Normal 9 3 4 3 4" xfId="6569" xr:uid="{00000000-0005-0000-0000-0000F4D00000}"/>
    <cellStyle name="Normal 9 3 4 3 4 2" xfId="20003" xr:uid="{00000000-0005-0000-0000-0000F5D00000}"/>
    <cellStyle name="Normal 9 3 4 3 4 2 2" xfId="46915" xr:uid="{00000000-0005-0000-0000-0000F6D00000}"/>
    <cellStyle name="Normal 9 3 4 3 4 3" xfId="33481" xr:uid="{00000000-0005-0000-0000-0000F7D00000}"/>
    <cellStyle name="Normal 9 3 4 3 5" xfId="15524" xr:uid="{00000000-0005-0000-0000-0000F8D00000}"/>
    <cellStyle name="Normal 9 3 4 3 5 2" xfId="42436" xr:uid="{00000000-0005-0000-0000-0000F9D00000}"/>
    <cellStyle name="Normal 9 3 4 3 6" xfId="29002" xr:uid="{00000000-0005-0000-0000-0000FAD00000}"/>
    <cellStyle name="Normal 9 3 4 4" xfId="3209" xr:uid="{00000000-0005-0000-0000-0000FBD00000}"/>
    <cellStyle name="Normal 9 3 4 4 2" xfId="12166" xr:uid="{00000000-0005-0000-0000-0000FCD00000}"/>
    <cellStyle name="Normal 9 3 4 4 2 2" xfId="25600" xr:uid="{00000000-0005-0000-0000-0000FDD00000}"/>
    <cellStyle name="Normal 9 3 4 4 2 2 2" xfId="52512" xr:uid="{00000000-0005-0000-0000-0000FED00000}"/>
    <cellStyle name="Normal 9 3 4 4 2 3" xfId="39078" xr:uid="{00000000-0005-0000-0000-0000FFD00000}"/>
    <cellStyle name="Normal 9 3 4 4 3" xfId="7688" xr:uid="{00000000-0005-0000-0000-000000D10000}"/>
    <cellStyle name="Normal 9 3 4 4 3 2" xfId="21122" xr:uid="{00000000-0005-0000-0000-000001D10000}"/>
    <cellStyle name="Normal 9 3 4 4 3 2 2" xfId="48034" xr:uid="{00000000-0005-0000-0000-000002D10000}"/>
    <cellStyle name="Normal 9 3 4 4 3 3" xfId="34600" xr:uid="{00000000-0005-0000-0000-000003D10000}"/>
    <cellStyle name="Normal 9 3 4 4 4" xfId="16643" xr:uid="{00000000-0005-0000-0000-000004D10000}"/>
    <cellStyle name="Normal 9 3 4 4 4 2" xfId="43555" xr:uid="{00000000-0005-0000-0000-000005D10000}"/>
    <cellStyle name="Normal 9 3 4 4 5" xfId="30121" xr:uid="{00000000-0005-0000-0000-000006D10000}"/>
    <cellStyle name="Normal 9 3 4 5" xfId="9929" xr:uid="{00000000-0005-0000-0000-000007D10000}"/>
    <cellStyle name="Normal 9 3 4 5 2" xfId="23363" xr:uid="{00000000-0005-0000-0000-000008D10000}"/>
    <cellStyle name="Normal 9 3 4 5 2 2" xfId="50275" xr:uid="{00000000-0005-0000-0000-000009D10000}"/>
    <cellStyle name="Normal 9 3 4 5 3" xfId="36841" xr:uid="{00000000-0005-0000-0000-00000AD10000}"/>
    <cellStyle name="Normal 9 3 4 6" xfId="5451" xr:uid="{00000000-0005-0000-0000-00000BD10000}"/>
    <cellStyle name="Normal 9 3 4 6 2" xfId="18885" xr:uid="{00000000-0005-0000-0000-00000CD10000}"/>
    <cellStyle name="Normal 9 3 4 6 2 2" xfId="45797" xr:uid="{00000000-0005-0000-0000-00000DD10000}"/>
    <cellStyle name="Normal 9 3 4 6 3" xfId="32363" xr:uid="{00000000-0005-0000-0000-00000ED10000}"/>
    <cellStyle name="Normal 9 3 4 7" xfId="14406" xr:uid="{00000000-0005-0000-0000-00000FD10000}"/>
    <cellStyle name="Normal 9 3 4 7 2" xfId="41318" xr:uid="{00000000-0005-0000-0000-000010D10000}"/>
    <cellStyle name="Normal 9 3 4 8" xfId="27884" xr:uid="{00000000-0005-0000-0000-000011D10000}"/>
    <cellStyle name="Normal 9 3 5" xfId="1196" xr:uid="{00000000-0005-0000-0000-000012D10000}"/>
    <cellStyle name="Normal 9 3 5 2" xfId="2314" xr:uid="{00000000-0005-0000-0000-000013D10000}"/>
    <cellStyle name="Normal 9 3 5 2 2" xfId="4551" xr:uid="{00000000-0005-0000-0000-000014D10000}"/>
    <cellStyle name="Normal 9 3 5 2 2 2" xfId="13508" xr:uid="{00000000-0005-0000-0000-000015D10000}"/>
    <cellStyle name="Normal 9 3 5 2 2 2 2" xfId="26942" xr:uid="{00000000-0005-0000-0000-000016D10000}"/>
    <cellStyle name="Normal 9 3 5 2 2 2 2 2" xfId="53854" xr:uid="{00000000-0005-0000-0000-000017D10000}"/>
    <cellStyle name="Normal 9 3 5 2 2 2 3" xfId="40420" xr:uid="{00000000-0005-0000-0000-000018D10000}"/>
    <cellStyle name="Normal 9 3 5 2 2 3" xfId="9030" xr:uid="{00000000-0005-0000-0000-000019D10000}"/>
    <cellStyle name="Normal 9 3 5 2 2 3 2" xfId="22464" xr:uid="{00000000-0005-0000-0000-00001AD10000}"/>
    <cellStyle name="Normal 9 3 5 2 2 3 2 2" xfId="49376" xr:uid="{00000000-0005-0000-0000-00001BD10000}"/>
    <cellStyle name="Normal 9 3 5 2 2 3 3" xfId="35942" xr:uid="{00000000-0005-0000-0000-00001CD10000}"/>
    <cellStyle name="Normal 9 3 5 2 2 4" xfId="17985" xr:uid="{00000000-0005-0000-0000-00001DD10000}"/>
    <cellStyle name="Normal 9 3 5 2 2 4 2" xfId="44897" xr:uid="{00000000-0005-0000-0000-00001ED10000}"/>
    <cellStyle name="Normal 9 3 5 2 2 5" xfId="31463" xr:uid="{00000000-0005-0000-0000-00001FD10000}"/>
    <cellStyle name="Normal 9 3 5 2 3" xfId="11271" xr:uid="{00000000-0005-0000-0000-000020D10000}"/>
    <cellStyle name="Normal 9 3 5 2 3 2" xfId="24705" xr:uid="{00000000-0005-0000-0000-000021D10000}"/>
    <cellStyle name="Normal 9 3 5 2 3 2 2" xfId="51617" xr:uid="{00000000-0005-0000-0000-000022D10000}"/>
    <cellStyle name="Normal 9 3 5 2 3 3" xfId="38183" xr:uid="{00000000-0005-0000-0000-000023D10000}"/>
    <cellStyle name="Normal 9 3 5 2 4" xfId="6793" xr:uid="{00000000-0005-0000-0000-000024D10000}"/>
    <cellStyle name="Normal 9 3 5 2 4 2" xfId="20227" xr:uid="{00000000-0005-0000-0000-000025D10000}"/>
    <cellStyle name="Normal 9 3 5 2 4 2 2" xfId="47139" xr:uid="{00000000-0005-0000-0000-000026D10000}"/>
    <cellStyle name="Normal 9 3 5 2 4 3" xfId="33705" xr:uid="{00000000-0005-0000-0000-000027D10000}"/>
    <cellStyle name="Normal 9 3 5 2 5" xfId="15748" xr:uid="{00000000-0005-0000-0000-000028D10000}"/>
    <cellStyle name="Normal 9 3 5 2 5 2" xfId="42660" xr:uid="{00000000-0005-0000-0000-000029D10000}"/>
    <cellStyle name="Normal 9 3 5 2 6" xfId="29226" xr:uid="{00000000-0005-0000-0000-00002AD10000}"/>
    <cellStyle name="Normal 9 3 5 3" xfId="3433" xr:uid="{00000000-0005-0000-0000-00002BD10000}"/>
    <cellStyle name="Normal 9 3 5 3 2" xfId="12390" xr:uid="{00000000-0005-0000-0000-00002CD10000}"/>
    <cellStyle name="Normal 9 3 5 3 2 2" xfId="25824" xr:uid="{00000000-0005-0000-0000-00002DD10000}"/>
    <cellStyle name="Normal 9 3 5 3 2 2 2" xfId="52736" xr:uid="{00000000-0005-0000-0000-00002ED10000}"/>
    <cellStyle name="Normal 9 3 5 3 2 3" xfId="39302" xr:uid="{00000000-0005-0000-0000-00002FD10000}"/>
    <cellStyle name="Normal 9 3 5 3 3" xfId="7912" xr:uid="{00000000-0005-0000-0000-000030D10000}"/>
    <cellStyle name="Normal 9 3 5 3 3 2" xfId="21346" xr:uid="{00000000-0005-0000-0000-000031D10000}"/>
    <cellStyle name="Normal 9 3 5 3 3 2 2" xfId="48258" xr:uid="{00000000-0005-0000-0000-000032D10000}"/>
    <cellStyle name="Normal 9 3 5 3 3 3" xfId="34824" xr:uid="{00000000-0005-0000-0000-000033D10000}"/>
    <cellStyle name="Normal 9 3 5 3 4" xfId="16867" xr:uid="{00000000-0005-0000-0000-000034D10000}"/>
    <cellStyle name="Normal 9 3 5 3 4 2" xfId="43779" xr:uid="{00000000-0005-0000-0000-000035D10000}"/>
    <cellStyle name="Normal 9 3 5 3 5" xfId="30345" xr:uid="{00000000-0005-0000-0000-000036D10000}"/>
    <cellStyle name="Normal 9 3 5 4" xfId="10153" xr:uid="{00000000-0005-0000-0000-000037D10000}"/>
    <cellStyle name="Normal 9 3 5 4 2" xfId="23587" xr:uid="{00000000-0005-0000-0000-000038D10000}"/>
    <cellStyle name="Normal 9 3 5 4 2 2" xfId="50499" xr:uid="{00000000-0005-0000-0000-000039D10000}"/>
    <cellStyle name="Normal 9 3 5 4 3" xfId="37065" xr:uid="{00000000-0005-0000-0000-00003AD10000}"/>
    <cellStyle name="Normal 9 3 5 5" xfId="5675" xr:uid="{00000000-0005-0000-0000-00003BD10000}"/>
    <cellStyle name="Normal 9 3 5 5 2" xfId="19109" xr:uid="{00000000-0005-0000-0000-00003CD10000}"/>
    <cellStyle name="Normal 9 3 5 5 2 2" xfId="46021" xr:uid="{00000000-0005-0000-0000-00003DD10000}"/>
    <cellStyle name="Normal 9 3 5 5 3" xfId="32587" xr:uid="{00000000-0005-0000-0000-00003ED10000}"/>
    <cellStyle name="Normal 9 3 5 6" xfId="14630" xr:uid="{00000000-0005-0000-0000-00003FD10000}"/>
    <cellStyle name="Normal 9 3 5 6 2" xfId="41542" xr:uid="{00000000-0005-0000-0000-000040D10000}"/>
    <cellStyle name="Normal 9 3 5 7" xfId="28108" xr:uid="{00000000-0005-0000-0000-000041D10000}"/>
    <cellStyle name="Normal 9 3 6" xfId="1419" xr:uid="{00000000-0005-0000-0000-000042D10000}"/>
    <cellStyle name="Normal 9 3 6 2" xfId="2537" xr:uid="{00000000-0005-0000-0000-000043D10000}"/>
    <cellStyle name="Normal 9 3 6 2 2" xfId="4774" xr:uid="{00000000-0005-0000-0000-000044D10000}"/>
    <cellStyle name="Normal 9 3 6 2 2 2" xfId="13731" xr:uid="{00000000-0005-0000-0000-000045D10000}"/>
    <cellStyle name="Normal 9 3 6 2 2 2 2" xfId="27165" xr:uid="{00000000-0005-0000-0000-000046D10000}"/>
    <cellStyle name="Normal 9 3 6 2 2 2 2 2" xfId="54077" xr:uid="{00000000-0005-0000-0000-000047D10000}"/>
    <cellStyle name="Normal 9 3 6 2 2 2 3" xfId="40643" xr:uid="{00000000-0005-0000-0000-000048D10000}"/>
    <cellStyle name="Normal 9 3 6 2 2 3" xfId="9253" xr:uid="{00000000-0005-0000-0000-000049D10000}"/>
    <cellStyle name="Normal 9 3 6 2 2 3 2" xfId="22687" xr:uid="{00000000-0005-0000-0000-00004AD10000}"/>
    <cellStyle name="Normal 9 3 6 2 2 3 2 2" xfId="49599" xr:uid="{00000000-0005-0000-0000-00004BD10000}"/>
    <cellStyle name="Normal 9 3 6 2 2 3 3" xfId="36165" xr:uid="{00000000-0005-0000-0000-00004CD10000}"/>
    <cellStyle name="Normal 9 3 6 2 2 4" xfId="18208" xr:uid="{00000000-0005-0000-0000-00004DD10000}"/>
    <cellStyle name="Normal 9 3 6 2 2 4 2" xfId="45120" xr:uid="{00000000-0005-0000-0000-00004ED10000}"/>
    <cellStyle name="Normal 9 3 6 2 2 5" xfId="31686" xr:uid="{00000000-0005-0000-0000-00004FD10000}"/>
    <cellStyle name="Normal 9 3 6 2 3" xfId="11494" xr:uid="{00000000-0005-0000-0000-000050D10000}"/>
    <cellStyle name="Normal 9 3 6 2 3 2" xfId="24928" xr:uid="{00000000-0005-0000-0000-000051D10000}"/>
    <cellStyle name="Normal 9 3 6 2 3 2 2" xfId="51840" xr:uid="{00000000-0005-0000-0000-000052D10000}"/>
    <cellStyle name="Normal 9 3 6 2 3 3" xfId="38406" xr:uid="{00000000-0005-0000-0000-000053D10000}"/>
    <cellStyle name="Normal 9 3 6 2 4" xfId="7016" xr:uid="{00000000-0005-0000-0000-000054D10000}"/>
    <cellStyle name="Normal 9 3 6 2 4 2" xfId="20450" xr:uid="{00000000-0005-0000-0000-000055D10000}"/>
    <cellStyle name="Normal 9 3 6 2 4 2 2" xfId="47362" xr:uid="{00000000-0005-0000-0000-000056D10000}"/>
    <cellStyle name="Normal 9 3 6 2 4 3" xfId="33928" xr:uid="{00000000-0005-0000-0000-000057D10000}"/>
    <cellStyle name="Normal 9 3 6 2 5" xfId="15971" xr:uid="{00000000-0005-0000-0000-000058D10000}"/>
    <cellStyle name="Normal 9 3 6 2 5 2" xfId="42883" xr:uid="{00000000-0005-0000-0000-000059D10000}"/>
    <cellStyle name="Normal 9 3 6 2 6" xfId="29449" xr:uid="{00000000-0005-0000-0000-00005AD10000}"/>
    <cellStyle name="Normal 9 3 6 3" xfId="3656" xr:uid="{00000000-0005-0000-0000-00005BD10000}"/>
    <cellStyle name="Normal 9 3 6 3 2" xfId="12613" xr:uid="{00000000-0005-0000-0000-00005CD10000}"/>
    <cellStyle name="Normal 9 3 6 3 2 2" xfId="26047" xr:uid="{00000000-0005-0000-0000-00005DD10000}"/>
    <cellStyle name="Normal 9 3 6 3 2 2 2" xfId="52959" xr:uid="{00000000-0005-0000-0000-00005ED10000}"/>
    <cellStyle name="Normal 9 3 6 3 2 3" xfId="39525" xr:uid="{00000000-0005-0000-0000-00005FD10000}"/>
    <cellStyle name="Normal 9 3 6 3 3" xfId="8135" xr:uid="{00000000-0005-0000-0000-000060D10000}"/>
    <cellStyle name="Normal 9 3 6 3 3 2" xfId="21569" xr:uid="{00000000-0005-0000-0000-000061D10000}"/>
    <cellStyle name="Normal 9 3 6 3 3 2 2" xfId="48481" xr:uid="{00000000-0005-0000-0000-000062D10000}"/>
    <cellStyle name="Normal 9 3 6 3 3 3" xfId="35047" xr:uid="{00000000-0005-0000-0000-000063D10000}"/>
    <cellStyle name="Normal 9 3 6 3 4" xfId="17090" xr:uid="{00000000-0005-0000-0000-000064D10000}"/>
    <cellStyle name="Normal 9 3 6 3 4 2" xfId="44002" xr:uid="{00000000-0005-0000-0000-000065D10000}"/>
    <cellStyle name="Normal 9 3 6 3 5" xfId="30568" xr:uid="{00000000-0005-0000-0000-000066D10000}"/>
    <cellStyle name="Normal 9 3 6 4" xfId="10376" xr:uid="{00000000-0005-0000-0000-000067D10000}"/>
    <cellStyle name="Normal 9 3 6 4 2" xfId="23810" xr:uid="{00000000-0005-0000-0000-000068D10000}"/>
    <cellStyle name="Normal 9 3 6 4 2 2" xfId="50722" xr:uid="{00000000-0005-0000-0000-000069D10000}"/>
    <cellStyle name="Normal 9 3 6 4 3" xfId="37288" xr:uid="{00000000-0005-0000-0000-00006AD10000}"/>
    <cellStyle name="Normal 9 3 6 5" xfId="5898" xr:uid="{00000000-0005-0000-0000-00006BD10000}"/>
    <cellStyle name="Normal 9 3 6 5 2" xfId="19332" xr:uid="{00000000-0005-0000-0000-00006CD10000}"/>
    <cellStyle name="Normal 9 3 6 5 2 2" xfId="46244" xr:uid="{00000000-0005-0000-0000-00006DD10000}"/>
    <cellStyle name="Normal 9 3 6 5 3" xfId="32810" xr:uid="{00000000-0005-0000-0000-00006ED10000}"/>
    <cellStyle name="Normal 9 3 6 6" xfId="14853" xr:uid="{00000000-0005-0000-0000-00006FD10000}"/>
    <cellStyle name="Normal 9 3 6 6 2" xfId="41765" xr:uid="{00000000-0005-0000-0000-000070D10000}"/>
    <cellStyle name="Normal 9 3 6 7" xfId="28331" xr:uid="{00000000-0005-0000-0000-000071D10000}"/>
    <cellStyle name="Normal 9 3 7" xfId="1867" xr:uid="{00000000-0005-0000-0000-000072D10000}"/>
    <cellStyle name="Normal 9 3 7 2" xfId="4104" xr:uid="{00000000-0005-0000-0000-000073D10000}"/>
    <cellStyle name="Normal 9 3 7 2 2" xfId="13061" xr:uid="{00000000-0005-0000-0000-000074D10000}"/>
    <cellStyle name="Normal 9 3 7 2 2 2" xfId="26495" xr:uid="{00000000-0005-0000-0000-000075D10000}"/>
    <cellStyle name="Normal 9 3 7 2 2 2 2" xfId="53407" xr:uid="{00000000-0005-0000-0000-000076D10000}"/>
    <cellStyle name="Normal 9 3 7 2 2 3" xfId="39973" xr:uid="{00000000-0005-0000-0000-000077D10000}"/>
    <cellStyle name="Normal 9 3 7 2 3" xfId="8583" xr:uid="{00000000-0005-0000-0000-000078D10000}"/>
    <cellStyle name="Normal 9 3 7 2 3 2" xfId="22017" xr:uid="{00000000-0005-0000-0000-000079D10000}"/>
    <cellStyle name="Normal 9 3 7 2 3 2 2" xfId="48929" xr:uid="{00000000-0005-0000-0000-00007AD10000}"/>
    <cellStyle name="Normal 9 3 7 2 3 3" xfId="35495" xr:uid="{00000000-0005-0000-0000-00007BD10000}"/>
    <cellStyle name="Normal 9 3 7 2 4" xfId="17538" xr:uid="{00000000-0005-0000-0000-00007CD10000}"/>
    <cellStyle name="Normal 9 3 7 2 4 2" xfId="44450" xr:uid="{00000000-0005-0000-0000-00007DD10000}"/>
    <cellStyle name="Normal 9 3 7 2 5" xfId="31016" xr:uid="{00000000-0005-0000-0000-00007ED10000}"/>
    <cellStyle name="Normal 9 3 7 3" xfId="10824" xr:uid="{00000000-0005-0000-0000-00007FD10000}"/>
    <cellStyle name="Normal 9 3 7 3 2" xfId="24258" xr:uid="{00000000-0005-0000-0000-000080D10000}"/>
    <cellStyle name="Normal 9 3 7 3 2 2" xfId="51170" xr:uid="{00000000-0005-0000-0000-000081D10000}"/>
    <cellStyle name="Normal 9 3 7 3 3" xfId="37736" xr:uid="{00000000-0005-0000-0000-000082D10000}"/>
    <cellStyle name="Normal 9 3 7 4" xfId="6346" xr:uid="{00000000-0005-0000-0000-000083D10000}"/>
    <cellStyle name="Normal 9 3 7 4 2" xfId="19780" xr:uid="{00000000-0005-0000-0000-000084D10000}"/>
    <cellStyle name="Normal 9 3 7 4 2 2" xfId="46692" xr:uid="{00000000-0005-0000-0000-000085D10000}"/>
    <cellStyle name="Normal 9 3 7 4 3" xfId="33258" xr:uid="{00000000-0005-0000-0000-000086D10000}"/>
    <cellStyle name="Normal 9 3 7 5" xfId="15301" xr:uid="{00000000-0005-0000-0000-000087D10000}"/>
    <cellStyle name="Normal 9 3 7 5 2" xfId="42213" xr:uid="{00000000-0005-0000-0000-000088D10000}"/>
    <cellStyle name="Normal 9 3 7 6" xfId="28779" xr:uid="{00000000-0005-0000-0000-000089D10000}"/>
    <cellStyle name="Normal 9 3 8" xfId="2986" xr:uid="{00000000-0005-0000-0000-00008AD10000}"/>
    <cellStyle name="Normal 9 3 8 2" xfId="11943" xr:uid="{00000000-0005-0000-0000-00008BD10000}"/>
    <cellStyle name="Normal 9 3 8 2 2" xfId="25377" xr:uid="{00000000-0005-0000-0000-00008CD10000}"/>
    <cellStyle name="Normal 9 3 8 2 2 2" xfId="52289" xr:uid="{00000000-0005-0000-0000-00008DD10000}"/>
    <cellStyle name="Normal 9 3 8 2 3" xfId="38855" xr:uid="{00000000-0005-0000-0000-00008ED10000}"/>
    <cellStyle name="Normal 9 3 8 3" xfId="7465" xr:uid="{00000000-0005-0000-0000-00008FD10000}"/>
    <cellStyle name="Normal 9 3 8 3 2" xfId="20899" xr:uid="{00000000-0005-0000-0000-000090D10000}"/>
    <cellStyle name="Normal 9 3 8 3 2 2" xfId="47811" xr:uid="{00000000-0005-0000-0000-000091D10000}"/>
    <cellStyle name="Normal 9 3 8 3 3" xfId="34377" xr:uid="{00000000-0005-0000-0000-000092D10000}"/>
    <cellStyle name="Normal 9 3 8 4" xfId="16420" xr:uid="{00000000-0005-0000-0000-000093D10000}"/>
    <cellStyle name="Normal 9 3 8 4 2" xfId="43332" xr:uid="{00000000-0005-0000-0000-000094D10000}"/>
    <cellStyle name="Normal 9 3 8 5" xfId="29898" xr:uid="{00000000-0005-0000-0000-000095D10000}"/>
    <cellStyle name="Normal 9 3 9" xfId="9706" xr:uid="{00000000-0005-0000-0000-000096D10000}"/>
    <cellStyle name="Normal 9 3 9 2" xfId="23140" xr:uid="{00000000-0005-0000-0000-000097D10000}"/>
    <cellStyle name="Normal 9 3 9 2 2" xfId="50052" xr:uid="{00000000-0005-0000-0000-000098D10000}"/>
    <cellStyle name="Normal 9 3 9 3" xfId="36618" xr:uid="{00000000-0005-0000-0000-000099D10000}"/>
    <cellStyle name="Normal 9 4" xfId="802" xr:uid="{00000000-0005-0000-0000-00009AD10000}"/>
    <cellStyle name="Normal 9 4 10" xfId="27760" xr:uid="{00000000-0005-0000-0000-00009BD10000}"/>
    <cellStyle name="Normal 9 4 2" xfId="1070" xr:uid="{00000000-0005-0000-0000-00009CD10000}"/>
    <cellStyle name="Normal 9 4 2 2" xfId="1741" xr:uid="{00000000-0005-0000-0000-00009DD10000}"/>
    <cellStyle name="Normal 9 4 2 2 2" xfId="2859" xr:uid="{00000000-0005-0000-0000-00009ED10000}"/>
    <cellStyle name="Normal 9 4 2 2 2 2" xfId="5096" xr:uid="{00000000-0005-0000-0000-00009FD10000}"/>
    <cellStyle name="Normal 9 4 2 2 2 2 2" xfId="14053" xr:uid="{00000000-0005-0000-0000-0000A0D10000}"/>
    <cellStyle name="Normal 9 4 2 2 2 2 2 2" xfId="27487" xr:uid="{00000000-0005-0000-0000-0000A1D10000}"/>
    <cellStyle name="Normal 9 4 2 2 2 2 2 2 2" xfId="54399" xr:uid="{00000000-0005-0000-0000-0000A2D10000}"/>
    <cellStyle name="Normal 9 4 2 2 2 2 2 3" xfId="40965" xr:uid="{00000000-0005-0000-0000-0000A3D10000}"/>
    <cellStyle name="Normal 9 4 2 2 2 2 3" xfId="9575" xr:uid="{00000000-0005-0000-0000-0000A4D10000}"/>
    <cellStyle name="Normal 9 4 2 2 2 2 3 2" xfId="23009" xr:uid="{00000000-0005-0000-0000-0000A5D10000}"/>
    <cellStyle name="Normal 9 4 2 2 2 2 3 2 2" xfId="49921" xr:uid="{00000000-0005-0000-0000-0000A6D10000}"/>
    <cellStyle name="Normal 9 4 2 2 2 2 3 3" xfId="36487" xr:uid="{00000000-0005-0000-0000-0000A7D10000}"/>
    <cellStyle name="Normal 9 4 2 2 2 2 4" xfId="18530" xr:uid="{00000000-0005-0000-0000-0000A8D10000}"/>
    <cellStyle name="Normal 9 4 2 2 2 2 4 2" xfId="45442" xr:uid="{00000000-0005-0000-0000-0000A9D10000}"/>
    <cellStyle name="Normal 9 4 2 2 2 2 5" xfId="32008" xr:uid="{00000000-0005-0000-0000-0000AAD10000}"/>
    <cellStyle name="Normal 9 4 2 2 2 3" xfId="11816" xr:uid="{00000000-0005-0000-0000-0000ABD10000}"/>
    <cellStyle name="Normal 9 4 2 2 2 3 2" xfId="25250" xr:uid="{00000000-0005-0000-0000-0000ACD10000}"/>
    <cellStyle name="Normal 9 4 2 2 2 3 2 2" xfId="52162" xr:uid="{00000000-0005-0000-0000-0000ADD10000}"/>
    <cellStyle name="Normal 9 4 2 2 2 3 3" xfId="38728" xr:uid="{00000000-0005-0000-0000-0000AED10000}"/>
    <cellStyle name="Normal 9 4 2 2 2 4" xfId="7338" xr:uid="{00000000-0005-0000-0000-0000AFD10000}"/>
    <cellStyle name="Normal 9 4 2 2 2 4 2" xfId="20772" xr:uid="{00000000-0005-0000-0000-0000B0D10000}"/>
    <cellStyle name="Normal 9 4 2 2 2 4 2 2" xfId="47684" xr:uid="{00000000-0005-0000-0000-0000B1D10000}"/>
    <cellStyle name="Normal 9 4 2 2 2 4 3" xfId="34250" xr:uid="{00000000-0005-0000-0000-0000B2D10000}"/>
    <cellStyle name="Normal 9 4 2 2 2 5" xfId="16293" xr:uid="{00000000-0005-0000-0000-0000B3D10000}"/>
    <cellStyle name="Normal 9 4 2 2 2 5 2" xfId="43205" xr:uid="{00000000-0005-0000-0000-0000B4D10000}"/>
    <cellStyle name="Normal 9 4 2 2 2 6" xfId="29771" xr:uid="{00000000-0005-0000-0000-0000B5D10000}"/>
    <cellStyle name="Normal 9 4 2 2 3" xfId="3978" xr:uid="{00000000-0005-0000-0000-0000B6D10000}"/>
    <cellStyle name="Normal 9 4 2 2 3 2" xfId="12935" xr:uid="{00000000-0005-0000-0000-0000B7D10000}"/>
    <cellStyle name="Normal 9 4 2 2 3 2 2" xfId="26369" xr:uid="{00000000-0005-0000-0000-0000B8D10000}"/>
    <cellStyle name="Normal 9 4 2 2 3 2 2 2" xfId="53281" xr:uid="{00000000-0005-0000-0000-0000B9D10000}"/>
    <cellStyle name="Normal 9 4 2 2 3 2 3" xfId="39847" xr:uid="{00000000-0005-0000-0000-0000BAD10000}"/>
    <cellStyle name="Normal 9 4 2 2 3 3" xfId="8457" xr:uid="{00000000-0005-0000-0000-0000BBD10000}"/>
    <cellStyle name="Normal 9 4 2 2 3 3 2" xfId="21891" xr:uid="{00000000-0005-0000-0000-0000BCD10000}"/>
    <cellStyle name="Normal 9 4 2 2 3 3 2 2" xfId="48803" xr:uid="{00000000-0005-0000-0000-0000BDD10000}"/>
    <cellStyle name="Normal 9 4 2 2 3 3 3" xfId="35369" xr:uid="{00000000-0005-0000-0000-0000BED10000}"/>
    <cellStyle name="Normal 9 4 2 2 3 4" xfId="17412" xr:uid="{00000000-0005-0000-0000-0000BFD10000}"/>
    <cellStyle name="Normal 9 4 2 2 3 4 2" xfId="44324" xr:uid="{00000000-0005-0000-0000-0000C0D10000}"/>
    <cellStyle name="Normal 9 4 2 2 3 5" xfId="30890" xr:uid="{00000000-0005-0000-0000-0000C1D10000}"/>
    <cellStyle name="Normal 9 4 2 2 4" xfId="10698" xr:uid="{00000000-0005-0000-0000-0000C2D10000}"/>
    <cellStyle name="Normal 9 4 2 2 4 2" xfId="24132" xr:uid="{00000000-0005-0000-0000-0000C3D10000}"/>
    <cellStyle name="Normal 9 4 2 2 4 2 2" xfId="51044" xr:uid="{00000000-0005-0000-0000-0000C4D10000}"/>
    <cellStyle name="Normal 9 4 2 2 4 3" xfId="37610" xr:uid="{00000000-0005-0000-0000-0000C5D10000}"/>
    <cellStyle name="Normal 9 4 2 2 5" xfId="6220" xr:uid="{00000000-0005-0000-0000-0000C6D10000}"/>
    <cellStyle name="Normal 9 4 2 2 5 2" xfId="19654" xr:uid="{00000000-0005-0000-0000-0000C7D10000}"/>
    <cellStyle name="Normal 9 4 2 2 5 2 2" xfId="46566" xr:uid="{00000000-0005-0000-0000-0000C8D10000}"/>
    <cellStyle name="Normal 9 4 2 2 5 3" xfId="33132" xr:uid="{00000000-0005-0000-0000-0000C9D10000}"/>
    <cellStyle name="Normal 9 4 2 2 6" xfId="15175" xr:uid="{00000000-0005-0000-0000-0000CAD10000}"/>
    <cellStyle name="Normal 9 4 2 2 6 2" xfId="42087" xr:uid="{00000000-0005-0000-0000-0000CBD10000}"/>
    <cellStyle name="Normal 9 4 2 2 7" xfId="28653" xr:uid="{00000000-0005-0000-0000-0000CCD10000}"/>
    <cellStyle name="Normal 9 4 2 3" xfId="2189" xr:uid="{00000000-0005-0000-0000-0000CDD10000}"/>
    <cellStyle name="Normal 9 4 2 3 2" xfId="4426" xr:uid="{00000000-0005-0000-0000-0000CED10000}"/>
    <cellStyle name="Normal 9 4 2 3 2 2" xfId="13383" xr:uid="{00000000-0005-0000-0000-0000CFD10000}"/>
    <cellStyle name="Normal 9 4 2 3 2 2 2" xfId="26817" xr:uid="{00000000-0005-0000-0000-0000D0D10000}"/>
    <cellStyle name="Normal 9 4 2 3 2 2 2 2" xfId="53729" xr:uid="{00000000-0005-0000-0000-0000D1D10000}"/>
    <cellStyle name="Normal 9 4 2 3 2 2 3" xfId="40295" xr:uid="{00000000-0005-0000-0000-0000D2D10000}"/>
    <cellStyle name="Normal 9 4 2 3 2 3" xfId="8905" xr:uid="{00000000-0005-0000-0000-0000D3D10000}"/>
    <cellStyle name="Normal 9 4 2 3 2 3 2" xfId="22339" xr:uid="{00000000-0005-0000-0000-0000D4D10000}"/>
    <cellStyle name="Normal 9 4 2 3 2 3 2 2" xfId="49251" xr:uid="{00000000-0005-0000-0000-0000D5D10000}"/>
    <cellStyle name="Normal 9 4 2 3 2 3 3" xfId="35817" xr:uid="{00000000-0005-0000-0000-0000D6D10000}"/>
    <cellStyle name="Normal 9 4 2 3 2 4" xfId="17860" xr:uid="{00000000-0005-0000-0000-0000D7D10000}"/>
    <cellStyle name="Normal 9 4 2 3 2 4 2" xfId="44772" xr:uid="{00000000-0005-0000-0000-0000D8D10000}"/>
    <cellStyle name="Normal 9 4 2 3 2 5" xfId="31338" xr:uid="{00000000-0005-0000-0000-0000D9D10000}"/>
    <cellStyle name="Normal 9 4 2 3 3" xfId="11146" xr:uid="{00000000-0005-0000-0000-0000DAD10000}"/>
    <cellStyle name="Normal 9 4 2 3 3 2" xfId="24580" xr:uid="{00000000-0005-0000-0000-0000DBD10000}"/>
    <cellStyle name="Normal 9 4 2 3 3 2 2" xfId="51492" xr:uid="{00000000-0005-0000-0000-0000DCD10000}"/>
    <cellStyle name="Normal 9 4 2 3 3 3" xfId="38058" xr:uid="{00000000-0005-0000-0000-0000DDD10000}"/>
    <cellStyle name="Normal 9 4 2 3 4" xfId="6668" xr:uid="{00000000-0005-0000-0000-0000DED10000}"/>
    <cellStyle name="Normal 9 4 2 3 4 2" xfId="20102" xr:uid="{00000000-0005-0000-0000-0000DFD10000}"/>
    <cellStyle name="Normal 9 4 2 3 4 2 2" xfId="47014" xr:uid="{00000000-0005-0000-0000-0000E0D10000}"/>
    <cellStyle name="Normal 9 4 2 3 4 3" xfId="33580" xr:uid="{00000000-0005-0000-0000-0000E1D10000}"/>
    <cellStyle name="Normal 9 4 2 3 5" xfId="15623" xr:uid="{00000000-0005-0000-0000-0000E2D10000}"/>
    <cellStyle name="Normal 9 4 2 3 5 2" xfId="42535" xr:uid="{00000000-0005-0000-0000-0000E3D10000}"/>
    <cellStyle name="Normal 9 4 2 3 6" xfId="29101" xr:uid="{00000000-0005-0000-0000-0000E4D10000}"/>
    <cellStyle name="Normal 9 4 2 4" xfId="3308" xr:uid="{00000000-0005-0000-0000-0000E5D10000}"/>
    <cellStyle name="Normal 9 4 2 4 2" xfId="12265" xr:uid="{00000000-0005-0000-0000-0000E6D10000}"/>
    <cellStyle name="Normal 9 4 2 4 2 2" xfId="25699" xr:uid="{00000000-0005-0000-0000-0000E7D10000}"/>
    <cellStyle name="Normal 9 4 2 4 2 2 2" xfId="52611" xr:uid="{00000000-0005-0000-0000-0000E8D10000}"/>
    <cellStyle name="Normal 9 4 2 4 2 3" xfId="39177" xr:uid="{00000000-0005-0000-0000-0000E9D10000}"/>
    <cellStyle name="Normal 9 4 2 4 3" xfId="7787" xr:uid="{00000000-0005-0000-0000-0000EAD10000}"/>
    <cellStyle name="Normal 9 4 2 4 3 2" xfId="21221" xr:uid="{00000000-0005-0000-0000-0000EBD10000}"/>
    <cellStyle name="Normal 9 4 2 4 3 2 2" xfId="48133" xr:uid="{00000000-0005-0000-0000-0000ECD10000}"/>
    <cellStyle name="Normal 9 4 2 4 3 3" xfId="34699" xr:uid="{00000000-0005-0000-0000-0000EDD10000}"/>
    <cellStyle name="Normal 9 4 2 4 4" xfId="16742" xr:uid="{00000000-0005-0000-0000-0000EED10000}"/>
    <cellStyle name="Normal 9 4 2 4 4 2" xfId="43654" xr:uid="{00000000-0005-0000-0000-0000EFD10000}"/>
    <cellStyle name="Normal 9 4 2 4 5" xfId="30220" xr:uid="{00000000-0005-0000-0000-0000F0D10000}"/>
    <cellStyle name="Normal 9 4 2 5" xfId="10028" xr:uid="{00000000-0005-0000-0000-0000F1D10000}"/>
    <cellStyle name="Normal 9 4 2 5 2" xfId="23462" xr:uid="{00000000-0005-0000-0000-0000F2D10000}"/>
    <cellStyle name="Normal 9 4 2 5 2 2" xfId="50374" xr:uid="{00000000-0005-0000-0000-0000F3D10000}"/>
    <cellStyle name="Normal 9 4 2 5 3" xfId="36940" xr:uid="{00000000-0005-0000-0000-0000F4D10000}"/>
    <cellStyle name="Normal 9 4 2 6" xfId="5550" xr:uid="{00000000-0005-0000-0000-0000F5D10000}"/>
    <cellStyle name="Normal 9 4 2 6 2" xfId="18984" xr:uid="{00000000-0005-0000-0000-0000F6D10000}"/>
    <cellStyle name="Normal 9 4 2 6 2 2" xfId="45896" xr:uid="{00000000-0005-0000-0000-0000F7D10000}"/>
    <cellStyle name="Normal 9 4 2 6 3" xfId="32462" xr:uid="{00000000-0005-0000-0000-0000F8D10000}"/>
    <cellStyle name="Normal 9 4 2 7" xfId="14505" xr:uid="{00000000-0005-0000-0000-0000F9D10000}"/>
    <cellStyle name="Normal 9 4 2 7 2" xfId="41417" xr:uid="{00000000-0005-0000-0000-0000FAD10000}"/>
    <cellStyle name="Normal 9 4 2 8" xfId="27983" xr:uid="{00000000-0005-0000-0000-0000FBD10000}"/>
    <cellStyle name="Normal 9 4 3" xfId="1295" xr:uid="{00000000-0005-0000-0000-0000FCD10000}"/>
    <cellStyle name="Normal 9 4 3 2" xfId="2413" xr:uid="{00000000-0005-0000-0000-0000FDD10000}"/>
    <cellStyle name="Normal 9 4 3 2 2" xfId="4650" xr:uid="{00000000-0005-0000-0000-0000FED10000}"/>
    <cellStyle name="Normal 9 4 3 2 2 2" xfId="13607" xr:uid="{00000000-0005-0000-0000-0000FFD10000}"/>
    <cellStyle name="Normal 9 4 3 2 2 2 2" xfId="27041" xr:uid="{00000000-0005-0000-0000-000000D20000}"/>
    <cellStyle name="Normal 9 4 3 2 2 2 2 2" xfId="53953" xr:uid="{00000000-0005-0000-0000-000001D20000}"/>
    <cellStyle name="Normal 9 4 3 2 2 2 3" xfId="40519" xr:uid="{00000000-0005-0000-0000-000002D20000}"/>
    <cellStyle name="Normal 9 4 3 2 2 3" xfId="9129" xr:uid="{00000000-0005-0000-0000-000003D20000}"/>
    <cellStyle name="Normal 9 4 3 2 2 3 2" xfId="22563" xr:uid="{00000000-0005-0000-0000-000004D20000}"/>
    <cellStyle name="Normal 9 4 3 2 2 3 2 2" xfId="49475" xr:uid="{00000000-0005-0000-0000-000005D20000}"/>
    <cellStyle name="Normal 9 4 3 2 2 3 3" xfId="36041" xr:uid="{00000000-0005-0000-0000-000006D20000}"/>
    <cellStyle name="Normal 9 4 3 2 2 4" xfId="18084" xr:uid="{00000000-0005-0000-0000-000007D20000}"/>
    <cellStyle name="Normal 9 4 3 2 2 4 2" xfId="44996" xr:uid="{00000000-0005-0000-0000-000008D20000}"/>
    <cellStyle name="Normal 9 4 3 2 2 5" xfId="31562" xr:uid="{00000000-0005-0000-0000-000009D20000}"/>
    <cellStyle name="Normal 9 4 3 2 3" xfId="11370" xr:uid="{00000000-0005-0000-0000-00000AD20000}"/>
    <cellStyle name="Normal 9 4 3 2 3 2" xfId="24804" xr:uid="{00000000-0005-0000-0000-00000BD20000}"/>
    <cellStyle name="Normal 9 4 3 2 3 2 2" xfId="51716" xr:uid="{00000000-0005-0000-0000-00000CD20000}"/>
    <cellStyle name="Normal 9 4 3 2 3 3" xfId="38282" xr:uid="{00000000-0005-0000-0000-00000DD20000}"/>
    <cellStyle name="Normal 9 4 3 2 4" xfId="6892" xr:uid="{00000000-0005-0000-0000-00000ED20000}"/>
    <cellStyle name="Normal 9 4 3 2 4 2" xfId="20326" xr:uid="{00000000-0005-0000-0000-00000FD20000}"/>
    <cellStyle name="Normal 9 4 3 2 4 2 2" xfId="47238" xr:uid="{00000000-0005-0000-0000-000010D20000}"/>
    <cellStyle name="Normal 9 4 3 2 4 3" xfId="33804" xr:uid="{00000000-0005-0000-0000-000011D20000}"/>
    <cellStyle name="Normal 9 4 3 2 5" xfId="15847" xr:uid="{00000000-0005-0000-0000-000012D20000}"/>
    <cellStyle name="Normal 9 4 3 2 5 2" xfId="42759" xr:uid="{00000000-0005-0000-0000-000013D20000}"/>
    <cellStyle name="Normal 9 4 3 2 6" xfId="29325" xr:uid="{00000000-0005-0000-0000-000014D20000}"/>
    <cellStyle name="Normal 9 4 3 3" xfId="3532" xr:uid="{00000000-0005-0000-0000-000015D20000}"/>
    <cellStyle name="Normal 9 4 3 3 2" xfId="12489" xr:uid="{00000000-0005-0000-0000-000016D20000}"/>
    <cellStyle name="Normal 9 4 3 3 2 2" xfId="25923" xr:uid="{00000000-0005-0000-0000-000017D20000}"/>
    <cellStyle name="Normal 9 4 3 3 2 2 2" xfId="52835" xr:uid="{00000000-0005-0000-0000-000018D20000}"/>
    <cellStyle name="Normal 9 4 3 3 2 3" xfId="39401" xr:uid="{00000000-0005-0000-0000-000019D20000}"/>
    <cellStyle name="Normal 9 4 3 3 3" xfId="8011" xr:uid="{00000000-0005-0000-0000-00001AD20000}"/>
    <cellStyle name="Normal 9 4 3 3 3 2" xfId="21445" xr:uid="{00000000-0005-0000-0000-00001BD20000}"/>
    <cellStyle name="Normal 9 4 3 3 3 2 2" xfId="48357" xr:uid="{00000000-0005-0000-0000-00001CD20000}"/>
    <cellStyle name="Normal 9 4 3 3 3 3" xfId="34923" xr:uid="{00000000-0005-0000-0000-00001DD20000}"/>
    <cellStyle name="Normal 9 4 3 3 4" xfId="16966" xr:uid="{00000000-0005-0000-0000-00001ED20000}"/>
    <cellStyle name="Normal 9 4 3 3 4 2" xfId="43878" xr:uid="{00000000-0005-0000-0000-00001FD20000}"/>
    <cellStyle name="Normal 9 4 3 3 5" xfId="30444" xr:uid="{00000000-0005-0000-0000-000020D20000}"/>
    <cellStyle name="Normal 9 4 3 4" xfId="10252" xr:uid="{00000000-0005-0000-0000-000021D20000}"/>
    <cellStyle name="Normal 9 4 3 4 2" xfId="23686" xr:uid="{00000000-0005-0000-0000-000022D20000}"/>
    <cellStyle name="Normal 9 4 3 4 2 2" xfId="50598" xr:uid="{00000000-0005-0000-0000-000023D20000}"/>
    <cellStyle name="Normal 9 4 3 4 3" xfId="37164" xr:uid="{00000000-0005-0000-0000-000024D20000}"/>
    <cellStyle name="Normal 9 4 3 5" xfId="5774" xr:uid="{00000000-0005-0000-0000-000025D20000}"/>
    <cellStyle name="Normal 9 4 3 5 2" xfId="19208" xr:uid="{00000000-0005-0000-0000-000026D20000}"/>
    <cellStyle name="Normal 9 4 3 5 2 2" xfId="46120" xr:uid="{00000000-0005-0000-0000-000027D20000}"/>
    <cellStyle name="Normal 9 4 3 5 3" xfId="32686" xr:uid="{00000000-0005-0000-0000-000028D20000}"/>
    <cellStyle name="Normal 9 4 3 6" xfId="14729" xr:uid="{00000000-0005-0000-0000-000029D20000}"/>
    <cellStyle name="Normal 9 4 3 6 2" xfId="41641" xr:uid="{00000000-0005-0000-0000-00002AD20000}"/>
    <cellStyle name="Normal 9 4 3 7" xfId="28207" xr:uid="{00000000-0005-0000-0000-00002BD20000}"/>
    <cellStyle name="Normal 9 4 4" xfId="1518" xr:uid="{00000000-0005-0000-0000-00002CD20000}"/>
    <cellStyle name="Normal 9 4 4 2" xfId="2636" xr:uid="{00000000-0005-0000-0000-00002DD20000}"/>
    <cellStyle name="Normal 9 4 4 2 2" xfId="4873" xr:uid="{00000000-0005-0000-0000-00002ED20000}"/>
    <cellStyle name="Normal 9 4 4 2 2 2" xfId="13830" xr:uid="{00000000-0005-0000-0000-00002FD20000}"/>
    <cellStyle name="Normal 9 4 4 2 2 2 2" xfId="27264" xr:uid="{00000000-0005-0000-0000-000030D20000}"/>
    <cellStyle name="Normal 9 4 4 2 2 2 2 2" xfId="54176" xr:uid="{00000000-0005-0000-0000-000031D20000}"/>
    <cellStyle name="Normal 9 4 4 2 2 2 3" xfId="40742" xr:uid="{00000000-0005-0000-0000-000032D20000}"/>
    <cellStyle name="Normal 9 4 4 2 2 3" xfId="9352" xr:uid="{00000000-0005-0000-0000-000033D20000}"/>
    <cellStyle name="Normal 9 4 4 2 2 3 2" xfId="22786" xr:uid="{00000000-0005-0000-0000-000034D20000}"/>
    <cellStyle name="Normal 9 4 4 2 2 3 2 2" xfId="49698" xr:uid="{00000000-0005-0000-0000-000035D20000}"/>
    <cellStyle name="Normal 9 4 4 2 2 3 3" xfId="36264" xr:uid="{00000000-0005-0000-0000-000036D20000}"/>
    <cellStyle name="Normal 9 4 4 2 2 4" xfId="18307" xr:uid="{00000000-0005-0000-0000-000037D20000}"/>
    <cellStyle name="Normal 9 4 4 2 2 4 2" xfId="45219" xr:uid="{00000000-0005-0000-0000-000038D20000}"/>
    <cellStyle name="Normal 9 4 4 2 2 5" xfId="31785" xr:uid="{00000000-0005-0000-0000-000039D20000}"/>
    <cellStyle name="Normal 9 4 4 2 3" xfId="11593" xr:uid="{00000000-0005-0000-0000-00003AD20000}"/>
    <cellStyle name="Normal 9 4 4 2 3 2" xfId="25027" xr:uid="{00000000-0005-0000-0000-00003BD20000}"/>
    <cellStyle name="Normal 9 4 4 2 3 2 2" xfId="51939" xr:uid="{00000000-0005-0000-0000-00003CD20000}"/>
    <cellStyle name="Normal 9 4 4 2 3 3" xfId="38505" xr:uid="{00000000-0005-0000-0000-00003DD20000}"/>
    <cellStyle name="Normal 9 4 4 2 4" xfId="7115" xr:uid="{00000000-0005-0000-0000-00003ED20000}"/>
    <cellStyle name="Normal 9 4 4 2 4 2" xfId="20549" xr:uid="{00000000-0005-0000-0000-00003FD20000}"/>
    <cellStyle name="Normal 9 4 4 2 4 2 2" xfId="47461" xr:uid="{00000000-0005-0000-0000-000040D20000}"/>
    <cellStyle name="Normal 9 4 4 2 4 3" xfId="34027" xr:uid="{00000000-0005-0000-0000-000041D20000}"/>
    <cellStyle name="Normal 9 4 4 2 5" xfId="16070" xr:uid="{00000000-0005-0000-0000-000042D20000}"/>
    <cellStyle name="Normal 9 4 4 2 5 2" xfId="42982" xr:uid="{00000000-0005-0000-0000-000043D20000}"/>
    <cellStyle name="Normal 9 4 4 2 6" xfId="29548" xr:uid="{00000000-0005-0000-0000-000044D20000}"/>
    <cellStyle name="Normal 9 4 4 3" xfId="3755" xr:uid="{00000000-0005-0000-0000-000045D20000}"/>
    <cellStyle name="Normal 9 4 4 3 2" xfId="12712" xr:uid="{00000000-0005-0000-0000-000046D20000}"/>
    <cellStyle name="Normal 9 4 4 3 2 2" xfId="26146" xr:uid="{00000000-0005-0000-0000-000047D20000}"/>
    <cellStyle name="Normal 9 4 4 3 2 2 2" xfId="53058" xr:uid="{00000000-0005-0000-0000-000048D20000}"/>
    <cellStyle name="Normal 9 4 4 3 2 3" xfId="39624" xr:uid="{00000000-0005-0000-0000-000049D20000}"/>
    <cellStyle name="Normal 9 4 4 3 3" xfId="8234" xr:uid="{00000000-0005-0000-0000-00004AD20000}"/>
    <cellStyle name="Normal 9 4 4 3 3 2" xfId="21668" xr:uid="{00000000-0005-0000-0000-00004BD20000}"/>
    <cellStyle name="Normal 9 4 4 3 3 2 2" xfId="48580" xr:uid="{00000000-0005-0000-0000-00004CD20000}"/>
    <cellStyle name="Normal 9 4 4 3 3 3" xfId="35146" xr:uid="{00000000-0005-0000-0000-00004DD20000}"/>
    <cellStyle name="Normal 9 4 4 3 4" xfId="17189" xr:uid="{00000000-0005-0000-0000-00004ED20000}"/>
    <cellStyle name="Normal 9 4 4 3 4 2" xfId="44101" xr:uid="{00000000-0005-0000-0000-00004FD20000}"/>
    <cellStyle name="Normal 9 4 4 3 5" xfId="30667" xr:uid="{00000000-0005-0000-0000-000050D20000}"/>
    <cellStyle name="Normal 9 4 4 4" xfId="10475" xr:uid="{00000000-0005-0000-0000-000051D20000}"/>
    <cellStyle name="Normal 9 4 4 4 2" xfId="23909" xr:uid="{00000000-0005-0000-0000-000052D20000}"/>
    <cellStyle name="Normal 9 4 4 4 2 2" xfId="50821" xr:uid="{00000000-0005-0000-0000-000053D20000}"/>
    <cellStyle name="Normal 9 4 4 4 3" xfId="37387" xr:uid="{00000000-0005-0000-0000-000054D20000}"/>
    <cellStyle name="Normal 9 4 4 5" xfId="5997" xr:uid="{00000000-0005-0000-0000-000055D20000}"/>
    <cellStyle name="Normal 9 4 4 5 2" xfId="19431" xr:uid="{00000000-0005-0000-0000-000056D20000}"/>
    <cellStyle name="Normal 9 4 4 5 2 2" xfId="46343" xr:uid="{00000000-0005-0000-0000-000057D20000}"/>
    <cellStyle name="Normal 9 4 4 5 3" xfId="32909" xr:uid="{00000000-0005-0000-0000-000058D20000}"/>
    <cellStyle name="Normal 9 4 4 6" xfId="14952" xr:uid="{00000000-0005-0000-0000-000059D20000}"/>
    <cellStyle name="Normal 9 4 4 6 2" xfId="41864" xr:uid="{00000000-0005-0000-0000-00005AD20000}"/>
    <cellStyle name="Normal 9 4 4 7" xfId="28430" xr:uid="{00000000-0005-0000-0000-00005BD20000}"/>
    <cellStyle name="Normal 9 4 5" xfId="1966" xr:uid="{00000000-0005-0000-0000-00005CD20000}"/>
    <cellStyle name="Normal 9 4 5 2" xfId="4203" xr:uid="{00000000-0005-0000-0000-00005DD20000}"/>
    <cellStyle name="Normal 9 4 5 2 2" xfId="13160" xr:uid="{00000000-0005-0000-0000-00005ED20000}"/>
    <cellStyle name="Normal 9 4 5 2 2 2" xfId="26594" xr:uid="{00000000-0005-0000-0000-00005FD20000}"/>
    <cellStyle name="Normal 9 4 5 2 2 2 2" xfId="53506" xr:uid="{00000000-0005-0000-0000-000060D20000}"/>
    <cellStyle name="Normal 9 4 5 2 2 3" xfId="40072" xr:uid="{00000000-0005-0000-0000-000061D20000}"/>
    <cellStyle name="Normal 9 4 5 2 3" xfId="8682" xr:uid="{00000000-0005-0000-0000-000062D20000}"/>
    <cellStyle name="Normal 9 4 5 2 3 2" xfId="22116" xr:uid="{00000000-0005-0000-0000-000063D20000}"/>
    <cellStyle name="Normal 9 4 5 2 3 2 2" xfId="49028" xr:uid="{00000000-0005-0000-0000-000064D20000}"/>
    <cellStyle name="Normal 9 4 5 2 3 3" xfId="35594" xr:uid="{00000000-0005-0000-0000-000065D20000}"/>
    <cellStyle name="Normal 9 4 5 2 4" xfId="17637" xr:uid="{00000000-0005-0000-0000-000066D20000}"/>
    <cellStyle name="Normal 9 4 5 2 4 2" xfId="44549" xr:uid="{00000000-0005-0000-0000-000067D20000}"/>
    <cellStyle name="Normal 9 4 5 2 5" xfId="31115" xr:uid="{00000000-0005-0000-0000-000068D20000}"/>
    <cellStyle name="Normal 9 4 5 3" xfId="10923" xr:uid="{00000000-0005-0000-0000-000069D20000}"/>
    <cellStyle name="Normal 9 4 5 3 2" xfId="24357" xr:uid="{00000000-0005-0000-0000-00006AD20000}"/>
    <cellStyle name="Normal 9 4 5 3 2 2" xfId="51269" xr:uid="{00000000-0005-0000-0000-00006BD20000}"/>
    <cellStyle name="Normal 9 4 5 3 3" xfId="37835" xr:uid="{00000000-0005-0000-0000-00006CD20000}"/>
    <cellStyle name="Normal 9 4 5 4" xfId="6445" xr:uid="{00000000-0005-0000-0000-00006DD20000}"/>
    <cellStyle name="Normal 9 4 5 4 2" xfId="19879" xr:uid="{00000000-0005-0000-0000-00006ED20000}"/>
    <cellStyle name="Normal 9 4 5 4 2 2" xfId="46791" xr:uid="{00000000-0005-0000-0000-00006FD20000}"/>
    <cellStyle name="Normal 9 4 5 4 3" xfId="33357" xr:uid="{00000000-0005-0000-0000-000070D20000}"/>
    <cellStyle name="Normal 9 4 5 5" xfId="15400" xr:uid="{00000000-0005-0000-0000-000071D20000}"/>
    <cellStyle name="Normal 9 4 5 5 2" xfId="42312" xr:uid="{00000000-0005-0000-0000-000072D20000}"/>
    <cellStyle name="Normal 9 4 5 6" xfId="28878" xr:uid="{00000000-0005-0000-0000-000073D20000}"/>
    <cellStyle name="Normal 9 4 6" xfId="3085" xr:uid="{00000000-0005-0000-0000-000074D20000}"/>
    <cellStyle name="Normal 9 4 6 2" xfId="12042" xr:uid="{00000000-0005-0000-0000-000075D20000}"/>
    <cellStyle name="Normal 9 4 6 2 2" xfId="25476" xr:uid="{00000000-0005-0000-0000-000076D20000}"/>
    <cellStyle name="Normal 9 4 6 2 2 2" xfId="52388" xr:uid="{00000000-0005-0000-0000-000077D20000}"/>
    <cellStyle name="Normal 9 4 6 2 3" xfId="38954" xr:uid="{00000000-0005-0000-0000-000078D20000}"/>
    <cellStyle name="Normal 9 4 6 3" xfId="7564" xr:uid="{00000000-0005-0000-0000-000079D20000}"/>
    <cellStyle name="Normal 9 4 6 3 2" xfId="20998" xr:uid="{00000000-0005-0000-0000-00007AD20000}"/>
    <cellStyle name="Normal 9 4 6 3 2 2" xfId="47910" xr:uid="{00000000-0005-0000-0000-00007BD20000}"/>
    <cellStyle name="Normal 9 4 6 3 3" xfId="34476" xr:uid="{00000000-0005-0000-0000-00007CD20000}"/>
    <cellStyle name="Normal 9 4 6 4" xfId="16519" xr:uid="{00000000-0005-0000-0000-00007DD20000}"/>
    <cellStyle name="Normal 9 4 6 4 2" xfId="43431" xr:uid="{00000000-0005-0000-0000-00007ED20000}"/>
    <cellStyle name="Normal 9 4 6 5" xfId="29997" xr:uid="{00000000-0005-0000-0000-00007FD20000}"/>
    <cellStyle name="Normal 9 4 7" xfId="9805" xr:uid="{00000000-0005-0000-0000-000080D20000}"/>
    <cellStyle name="Normal 9 4 7 2" xfId="23239" xr:uid="{00000000-0005-0000-0000-000081D20000}"/>
    <cellStyle name="Normal 9 4 7 2 2" xfId="50151" xr:uid="{00000000-0005-0000-0000-000082D20000}"/>
    <cellStyle name="Normal 9 4 7 3" xfId="36717" xr:uid="{00000000-0005-0000-0000-000083D20000}"/>
    <cellStyle name="Normal 9 4 8" xfId="5327" xr:uid="{00000000-0005-0000-0000-000084D20000}"/>
    <cellStyle name="Normal 9 4 8 2" xfId="18761" xr:uid="{00000000-0005-0000-0000-000085D20000}"/>
    <cellStyle name="Normal 9 4 8 2 2" xfId="45673" xr:uid="{00000000-0005-0000-0000-000086D20000}"/>
    <cellStyle name="Normal 9 4 8 3" xfId="32239" xr:uid="{00000000-0005-0000-0000-000087D20000}"/>
    <cellStyle name="Normal 9 4 9" xfId="14282" xr:uid="{00000000-0005-0000-0000-000088D20000}"/>
    <cellStyle name="Normal 9 4 9 2" xfId="41194" xr:uid="{00000000-0005-0000-0000-000089D20000}"/>
    <cellStyle name="Normal 9 5" xfId="730" xr:uid="{00000000-0005-0000-0000-00008AD20000}"/>
    <cellStyle name="Normal 9 5 10" xfId="27688" xr:uid="{00000000-0005-0000-0000-00008BD20000}"/>
    <cellStyle name="Normal 9 5 2" xfId="998" xr:uid="{00000000-0005-0000-0000-00008CD20000}"/>
    <cellStyle name="Normal 9 5 2 2" xfId="1669" xr:uid="{00000000-0005-0000-0000-00008DD20000}"/>
    <cellStyle name="Normal 9 5 2 2 2" xfId="2787" xr:uid="{00000000-0005-0000-0000-00008ED20000}"/>
    <cellStyle name="Normal 9 5 2 2 2 2" xfId="5024" xr:uid="{00000000-0005-0000-0000-00008FD20000}"/>
    <cellStyle name="Normal 9 5 2 2 2 2 2" xfId="13981" xr:uid="{00000000-0005-0000-0000-000090D20000}"/>
    <cellStyle name="Normal 9 5 2 2 2 2 2 2" xfId="27415" xr:uid="{00000000-0005-0000-0000-000091D20000}"/>
    <cellStyle name="Normal 9 5 2 2 2 2 2 2 2" xfId="54327" xr:uid="{00000000-0005-0000-0000-000092D20000}"/>
    <cellStyle name="Normal 9 5 2 2 2 2 2 3" xfId="40893" xr:uid="{00000000-0005-0000-0000-000093D20000}"/>
    <cellStyle name="Normal 9 5 2 2 2 2 3" xfId="9503" xr:uid="{00000000-0005-0000-0000-000094D20000}"/>
    <cellStyle name="Normal 9 5 2 2 2 2 3 2" xfId="22937" xr:uid="{00000000-0005-0000-0000-000095D20000}"/>
    <cellStyle name="Normal 9 5 2 2 2 2 3 2 2" xfId="49849" xr:uid="{00000000-0005-0000-0000-000096D20000}"/>
    <cellStyle name="Normal 9 5 2 2 2 2 3 3" xfId="36415" xr:uid="{00000000-0005-0000-0000-000097D20000}"/>
    <cellStyle name="Normal 9 5 2 2 2 2 4" xfId="18458" xr:uid="{00000000-0005-0000-0000-000098D20000}"/>
    <cellStyle name="Normal 9 5 2 2 2 2 4 2" xfId="45370" xr:uid="{00000000-0005-0000-0000-000099D20000}"/>
    <cellStyle name="Normal 9 5 2 2 2 2 5" xfId="31936" xr:uid="{00000000-0005-0000-0000-00009AD20000}"/>
    <cellStyle name="Normal 9 5 2 2 2 3" xfId="11744" xr:uid="{00000000-0005-0000-0000-00009BD20000}"/>
    <cellStyle name="Normal 9 5 2 2 2 3 2" xfId="25178" xr:uid="{00000000-0005-0000-0000-00009CD20000}"/>
    <cellStyle name="Normal 9 5 2 2 2 3 2 2" xfId="52090" xr:uid="{00000000-0005-0000-0000-00009DD20000}"/>
    <cellStyle name="Normal 9 5 2 2 2 3 3" xfId="38656" xr:uid="{00000000-0005-0000-0000-00009ED20000}"/>
    <cellStyle name="Normal 9 5 2 2 2 4" xfId="7266" xr:uid="{00000000-0005-0000-0000-00009FD20000}"/>
    <cellStyle name="Normal 9 5 2 2 2 4 2" xfId="20700" xr:uid="{00000000-0005-0000-0000-0000A0D20000}"/>
    <cellStyle name="Normal 9 5 2 2 2 4 2 2" xfId="47612" xr:uid="{00000000-0005-0000-0000-0000A1D20000}"/>
    <cellStyle name="Normal 9 5 2 2 2 4 3" xfId="34178" xr:uid="{00000000-0005-0000-0000-0000A2D20000}"/>
    <cellStyle name="Normal 9 5 2 2 2 5" xfId="16221" xr:uid="{00000000-0005-0000-0000-0000A3D20000}"/>
    <cellStyle name="Normal 9 5 2 2 2 5 2" xfId="43133" xr:uid="{00000000-0005-0000-0000-0000A4D20000}"/>
    <cellStyle name="Normal 9 5 2 2 2 6" xfId="29699" xr:uid="{00000000-0005-0000-0000-0000A5D20000}"/>
    <cellStyle name="Normal 9 5 2 2 3" xfId="3906" xr:uid="{00000000-0005-0000-0000-0000A6D20000}"/>
    <cellStyle name="Normal 9 5 2 2 3 2" xfId="12863" xr:uid="{00000000-0005-0000-0000-0000A7D20000}"/>
    <cellStyle name="Normal 9 5 2 2 3 2 2" xfId="26297" xr:uid="{00000000-0005-0000-0000-0000A8D20000}"/>
    <cellStyle name="Normal 9 5 2 2 3 2 2 2" xfId="53209" xr:uid="{00000000-0005-0000-0000-0000A9D20000}"/>
    <cellStyle name="Normal 9 5 2 2 3 2 3" xfId="39775" xr:uid="{00000000-0005-0000-0000-0000AAD20000}"/>
    <cellStyle name="Normal 9 5 2 2 3 3" xfId="8385" xr:uid="{00000000-0005-0000-0000-0000ABD20000}"/>
    <cellStyle name="Normal 9 5 2 2 3 3 2" xfId="21819" xr:uid="{00000000-0005-0000-0000-0000ACD20000}"/>
    <cellStyle name="Normal 9 5 2 2 3 3 2 2" xfId="48731" xr:uid="{00000000-0005-0000-0000-0000ADD20000}"/>
    <cellStyle name="Normal 9 5 2 2 3 3 3" xfId="35297" xr:uid="{00000000-0005-0000-0000-0000AED20000}"/>
    <cellStyle name="Normal 9 5 2 2 3 4" xfId="17340" xr:uid="{00000000-0005-0000-0000-0000AFD20000}"/>
    <cellStyle name="Normal 9 5 2 2 3 4 2" xfId="44252" xr:uid="{00000000-0005-0000-0000-0000B0D20000}"/>
    <cellStyle name="Normal 9 5 2 2 3 5" xfId="30818" xr:uid="{00000000-0005-0000-0000-0000B1D20000}"/>
    <cellStyle name="Normal 9 5 2 2 4" xfId="10626" xr:uid="{00000000-0005-0000-0000-0000B2D20000}"/>
    <cellStyle name="Normal 9 5 2 2 4 2" xfId="24060" xr:uid="{00000000-0005-0000-0000-0000B3D20000}"/>
    <cellStyle name="Normal 9 5 2 2 4 2 2" xfId="50972" xr:uid="{00000000-0005-0000-0000-0000B4D20000}"/>
    <cellStyle name="Normal 9 5 2 2 4 3" xfId="37538" xr:uid="{00000000-0005-0000-0000-0000B5D20000}"/>
    <cellStyle name="Normal 9 5 2 2 5" xfId="6148" xr:uid="{00000000-0005-0000-0000-0000B6D20000}"/>
    <cellStyle name="Normal 9 5 2 2 5 2" xfId="19582" xr:uid="{00000000-0005-0000-0000-0000B7D20000}"/>
    <cellStyle name="Normal 9 5 2 2 5 2 2" xfId="46494" xr:uid="{00000000-0005-0000-0000-0000B8D20000}"/>
    <cellStyle name="Normal 9 5 2 2 5 3" xfId="33060" xr:uid="{00000000-0005-0000-0000-0000B9D20000}"/>
    <cellStyle name="Normal 9 5 2 2 6" xfId="15103" xr:uid="{00000000-0005-0000-0000-0000BAD20000}"/>
    <cellStyle name="Normal 9 5 2 2 6 2" xfId="42015" xr:uid="{00000000-0005-0000-0000-0000BBD20000}"/>
    <cellStyle name="Normal 9 5 2 2 7" xfId="28581" xr:uid="{00000000-0005-0000-0000-0000BCD20000}"/>
    <cellStyle name="Normal 9 5 2 3" xfId="2117" xr:uid="{00000000-0005-0000-0000-0000BDD20000}"/>
    <cellStyle name="Normal 9 5 2 3 2" xfId="4354" xr:uid="{00000000-0005-0000-0000-0000BED20000}"/>
    <cellStyle name="Normal 9 5 2 3 2 2" xfId="13311" xr:uid="{00000000-0005-0000-0000-0000BFD20000}"/>
    <cellStyle name="Normal 9 5 2 3 2 2 2" xfId="26745" xr:uid="{00000000-0005-0000-0000-0000C0D20000}"/>
    <cellStyle name="Normal 9 5 2 3 2 2 2 2" xfId="53657" xr:uid="{00000000-0005-0000-0000-0000C1D20000}"/>
    <cellStyle name="Normal 9 5 2 3 2 2 3" xfId="40223" xr:uid="{00000000-0005-0000-0000-0000C2D20000}"/>
    <cellStyle name="Normal 9 5 2 3 2 3" xfId="8833" xr:uid="{00000000-0005-0000-0000-0000C3D20000}"/>
    <cellStyle name="Normal 9 5 2 3 2 3 2" xfId="22267" xr:uid="{00000000-0005-0000-0000-0000C4D20000}"/>
    <cellStyle name="Normal 9 5 2 3 2 3 2 2" xfId="49179" xr:uid="{00000000-0005-0000-0000-0000C5D20000}"/>
    <cellStyle name="Normal 9 5 2 3 2 3 3" xfId="35745" xr:uid="{00000000-0005-0000-0000-0000C6D20000}"/>
    <cellStyle name="Normal 9 5 2 3 2 4" xfId="17788" xr:uid="{00000000-0005-0000-0000-0000C7D20000}"/>
    <cellStyle name="Normal 9 5 2 3 2 4 2" xfId="44700" xr:uid="{00000000-0005-0000-0000-0000C8D20000}"/>
    <cellStyle name="Normal 9 5 2 3 2 5" xfId="31266" xr:uid="{00000000-0005-0000-0000-0000C9D20000}"/>
    <cellStyle name="Normal 9 5 2 3 3" xfId="11074" xr:uid="{00000000-0005-0000-0000-0000CAD20000}"/>
    <cellStyle name="Normal 9 5 2 3 3 2" xfId="24508" xr:uid="{00000000-0005-0000-0000-0000CBD20000}"/>
    <cellStyle name="Normal 9 5 2 3 3 2 2" xfId="51420" xr:uid="{00000000-0005-0000-0000-0000CCD20000}"/>
    <cellStyle name="Normal 9 5 2 3 3 3" xfId="37986" xr:uid="{00000000-0005-0000-0000-0000CDD20000}"/>
    <cellStyle name="Normal 9 5 2 3 4" xfId="6596" xr:uid="{00000000-0005-0000-0000-0000CED20000}"/>
    <cellStyle name="Normal 9 5 2 3 4 2" xfId="20030" xr:uid="{00000000-0005-0000-0000-0000CFD20000}"/>
    <cellStyle name="Normal 9 5 2 3 4 2 2" xfId="46942" xr:uid="{00000000-0005-0000-0000-0000D0D20000}"/>
    <cellStyle name="Normal 9 5 2 3 4 3" xfId="33508" xr:uid="{00000000-0005-0000-0000-0000D1D20000}"/>
    <cellStyle name="Normal 9 5 2 3 5" xfId="15551" xr:uid="{00000000-0005-0000-0000-0000D2D20000}"/>
    <cellStyle name="Normal 9 5 2 3 5 2" xfId="42463" xr:uid="{00000000-0005-0000-0000-0000D3D20000}"/>
    <cellStyle name="Normal 9 5 2 3 6" xfId="29029" xr:uid="{00000000-0005-0000-0000-0000D4D20000}"/>
    <cellStyle name="Normal 9 5 2 4" xfId="3236" xr:uid="{00000000-0005-0000-0000-0000D5D20000}"/>
    <cellStyle name="Normal 9 5 2 4 2" xfId="12193" xr:uid="{00000000-0005-0000-0000-0000D6D20000}"/>
    <cellStyle name="Normal 9 5 2 4 2 2" xfId="25627" xr:uid="{00000000-0005-0000-0000-0000D7D20000}"/>
    <cellStyle name="Normal 9 5 2 4 2 2 2" xfId="52539" xr:uid="{00000000-0005-0000-0000-0000D8D20000}"/>
    <cellStyle name="Normal 9 5 2 4 2 3" xfId="39105" xr:uid="{00000000-0005-0000-0000-0000D9D20000}"/>
    <cellStyle name="Normal 9 5 2 4 3" xfId="7715" xr:uid="{00000000-0005-0000-0000-0000DAD20000}"/>
    <cellStyle name="Normal 9 5 2 4 3 2" xfId="21149" xr:uid="{00000000-0005-0000-0000-0000DBD20000}"/>
    <cellStyle name="Normal 9 5 2 4 3 2 2" xfId="48061" xr:uid="{00000000-0005-0000-0000-0000DCD20000}"/>
    <cellStyle name="Normal 9 5 2 4 3 3" xfId="34627" xr:uid="{00000000-0005-0000-0000-0000DDD20000}"/>
    <cellStyle name="Normal 9 5 2 4 4" xfId="16670" xr:uid="{00000000-0005-0000-0000-0000DED20000}"/>
    <cellStyle name="Normal 9 5 2 4 4 2" xfId="43582" xr:uid="{00000000-0005-0000-0000-0000DFD20000}"/>
    <cellStyle name="Normal 9 5 2 4 5" xfId="30148" xr:uid="{00000000-0005-0000-0000-0000E0D20000}"/>
    <cellStyle name="Normal 9 5 2 5" xfId="9956" xr:uid="{00000000-0005-0000-0000-0000E1D20000}"/>
    <cellStyle name="Normal 9 5 2 5 2" xfId="23390" xr:uid="{00000000-0005-0000-0000-0000E2D20000}"/>
    <cellStyle name="Normal 9 5 2 5 2 2" xfId="50302" xr:uid="{00000000-0005-0000-0000-0000E3D20000}"/>
    <cellStyle name="Normal 9 5 2 5 3" xfId="36868" xr:uid="{00000000-0005-0000-0000-0000E4D20000}"/>
    <cellStyle name="Normal 9 5 2 6" xfId="5478" xr:uid="{00000000-0005-0000-0000-0000E5D20000}"/>
    <cellStyle name="Normal 9 5 2 6 2" xfId="18912" xr:uid="{00000000-0005-0000-0000-0000E6D20000}"/>
    <cellStyle name="Normal 9 5 2 6 2 2" xfId="45824" xr:uid="{00000000-0005-0000-0000-0000E7D20000}"/>
    <cellStyle name="Normal 9 5 2 6 3" xfId="32390" xr:uid="{00000000-0005-0000-0000-0000E8D20000}"/>
    <cellStyle name="Normal 9 5 2 7" xfId="14433" xr:uid="{00000000-0005-0000-0000-0000E9D20000}"/>
    <cellStyle name="Normal 9 5 2 7 2" xfId="41345" xr:uid="{00000000-0005-0000-0000-0000EAD20000}"/>
    <cellStyle name="Normal 9 5 2 8" xfId="27911" xr:uid="{00000000-0005-0000-0000-0000EBD20000}"/>
    <cellStyle name="Normal 9 5 3" xfId="1223" xr:uid="{00000000-0005-0000-0000-0000ECD20000}"/>
    <cellStyle name="Normal 9 5 3 2" xfId="2341" xr:uid="{00000000-0005-0000-0000-0000EDD20000}"/>
    <cellStyle name="Normal 9 5 3 2 2" xfId="4578" xr:uid="{00000000-0005-0000-0000-0000EED20000}"/>
    <cellStyle name="Normal 9 5 3 2 2 2" xfId="13535" xr:uid="{00000000-0005-0000-0000-0000EFD20000}"/>
    <cellStyle name="Normal 9 5 3 2 2 2 2" xfId="26969" xr:uid="{00000000-0005-0000-0000-0000F0D20000}"/>
    <cellStyle name="Normal 9 5 3 2 2 2 2 2" xfId="53881" xr:uid="{00000000-0005-0000-0000-0000F1D20000}"/>
    <cellStyle name="Normal 9 5 3 2 2 2 3" xfId="40447" xr:uid="{00000000-0005-0000-0000-0000F2D20000}"/>
    <cellStyle name="Normal 9 5 3 2 2 3" xfId="9057" xr:uid="{00000000-0005-0000-0000-0000F3D20000}"/>
    <cellStyle name="Normal 9 5 3 2 2 3 2" xfId="22491" xr:uid="{00000000-0005-0000-0000-0000F4D20000}"/>
    <cellStyle name="Normal 9 5 3 2 2 3 2 2" xfId="49403" xr:uid="{00000000-0005-0000-0000-0000F5D20000}"/>
    <cellStyle name="Normal 9 5 3 2 2 3 3" xfId="35969" xr:uid="{00000000-0005-0000-0000-0000F6D20000}"/>
    <cellStyle name="Normal 9 5 3 2 2 4" xfId="18012" xr:uid="{00000000-0005-0000-0000-0000F7D20000}"/>
    <cellStyle name="Normal 9 5 3 2 2 4 2" xfId="44924" xr:uid="{00000000-0005-0000-0000-0000F8D20000}"/>
    <cellStyle name="Normal 9 5 3 2 2 5" xfId="31490" xr:uid="{00000000-0005-0000-0000-0000F9D20000}"/>
    <cellStyle name="Normal 9 5 3 2 3" xfId="11298" xr:uid="{00000000-0005-0000-0000-0000FAD20000}"/>
    <cellStyle name="Normal 9 5 3 2 3 2" xfId="24732" xr:uid="{00000000-0005-0000-0000-0000FBD20000}"/>
    <cellStyle name="Normal 9 5 3 2 3 2 2" xfId="51644" xr:uid="{00000000-0005-0000-0000-0000FCD20000}"/>
    <cellStyle name="Normal 9 5 3 2 3 3" xfId="38210" xr:uid="{00000000-0005-0000-0000-0000FDD20000}"/>
    <cellStyle name="Normal 9 5 3 2 4" xfId="6820" xr:uid="{00000000-0005-0000-0000-0000FED20000}"/>
    <cellStyle name="Normal 9 5 3 2 4 2" xfId="20254" xr:uid="{00000000-0005-0000-0000-0000FFD20000}"/>
    <cellStyle name="Normal 9 5 3 2 4 2 2" xfId="47166" xr:uid="{00000000-0005-0000-0000-000000D30000}"/>
    <cellStyle name="Normal 9 5 3 2 4 3" xfId="33732" xr:uid="{00000000-0005-0000-0000-000001D30000}"/>
    <cellStyle name="Normal 9 5 3 2 5" xfId="15775" xr:uid="{00000000-0005-0000-0000-000002D30000}"/>
    <cellStyle name="Normal 9 5 3 2 5 2" xfId="42687" xr:uid="{00000000-0005-0000-0000-000003D30000}"/>
    <cellStyle name="Normal 9 5 3 2 6" xfId="29253" xr:uid="{00000000-0005-0000-0000-000004D30000}"/>
    <cellStyle name="Normal 9 5 3 3" xfId="3460" xr:uid="{00000000-0005-0000-0000-000005D30000}"/>
    <cellStyle name="Normal 9 5 3 3 2" xfId="12417" xr:uid="{00000000-0005-0000-0000-000006D30000}"/>
    <cellStyle name="Normal 9 5 3 3 2 2" xfId="25851" xr:uid="{00000000-0005-0000-0000-000007D30000}"/>
    <cellStyle name="Normal 9 5 3 3 2 2 2" xfId="52763" xr:uid="{00000000-0005-0000-0000-000008D30000}"/>
    <cellStyle name="Normal 9 5 3 3 2 3" xfId="39329" xr:uid="{00000000-0005-0000-0000-000009D30000}"/>
    <cellStyle name="Normal 9 5 3 3 3" xfId="7939" xr:uid="{00000000-0005-0000-0000-00000AD30000}"/>
    <cellStyle name="Normal 9 5 3 3 3 2" xfId="21373" xr:uid="{00000000-0005-0000-0000-00000BD30000}"/>
    <cellStyle name="Normal 9 5 3 3 3 2 2" xfId="48285" xr:uid="{00000000-0005-0000-0000-00000CD30000}"/>
    <cellStyle name="Normal 9 5 3 3 3 3" xfId="34851" xr:uid="{00000000-0005-0000-0000-00000DD30000}"/>
    <cellStyle name="Normal 9 5 3 3 4" xfId="16894" xr:uid="{00000000-0005-0000-0000-00000ED30000}"/>
    <cellStyle name="Normal 9 5 3 3 4 2" xfId="43806" xr:uid="{00000000-0005-0000-0000-00000FD30000}"/>
    <cellStyle name="Normal 9 5 3 3 5" xfId="30372" xr:uid="{00000000-0005-0000-0000-000010D30000}"/>
    <cellStyle name="Normal 9 5 3 4" xfId="10180" xr:uid="{00000000-0005-0000-0000-000011D30000}"/>
    <cellStyle name="Normal 9 5 3 4 2" xfId="23614" xr:uid="{00000000-0005-0000-0000-000012D30000}"/>
    <cellStyle name="Normal 9 5 3 4 2 2" xfId="50526" xr:uid="{00000000-0005-0000-0000-000013D30000}"/>
    <cellStyle name="Normal 9 5 3 4 3" xfId="37092" xr:uid="{00000000-0005-0000-0000-000014D30000}"/>
    <cellStyle name="Normal 9 5 3 5" xfId="5702" xr:uid="{00000000-0005-0000-0000-000015D30000}"/>
    <cellStyle name="Normal 9 5 3 5 2" xfId="19136" xr:uid="{00000000-0005-0000-0000-000016D30000}"/>
    <cellStyle name="Normal 9 5 3 5 2 2" xfId="46048" xr:uid="{00000000-0005-0000-0000-000017D30000}"/>
    <cellStyle name="Normal 9 5 3 5 3" xfId="32614" xr:uid="{00000000-0005-0000-0000-000018D30000}"/>
    <cellStyle name="Normal 9 5 3 6" xfId="14657" xr:uid="{00000000-0005-0000-0000-000019D30000}"/>
    <cellStyle name="Normal 9 5 3 6 2" xfId="41569" xr:uid="{00000000-0005-0000-0000-00001AD30000}"/>
    <cellStyle name="Normal 9 5 3 7" xfId="28135" xr:uid="{00000000-0005-0000-0000-00001BD30000}"/>
    <cellStyle name="Normal 9 5 4" xfId="1446" xr:uid="{00000000-0005-0000-0000-00001CD30000}"/>
    <cellStyle name="Normal 9 5 4 2" xfId="2564" xr:uid="{00000000-0005-0000-0000-00001DD30000}"/>
    <cellStyle name="Normal 9 5 4 2 2" xfId="4801" xr:uid="{00000000-0005-0000-0000-00001ED30000}"/>
    <cellStyle name="Normal 9 5 4 2 2 2" xfId="13758" xr:uid="{00000000-0005-0000-0000-00001FD30000}"/>
    <cellStyle name="Normal 9 5 4 2 2 2 2" xfId="27192" xr:uid="{00000000-0005-0000-0000-000020D30000}"/>
    <cellStyle name="Normal 9 5 4 2 2 2 2 2" xfId="54104" xr:uid="{00000000-0005-0000-0000-000021D30000}"/>
    <cellStyle name="Normal 9 5 4 2 2 2 3" xfId="40670" xr:uid="{00000000-0005-0000-0000-000022D30000}"/>
    <cellStyle name="Normal 9 5 4 2 2 3" xfId="9280" xr:uid="{00000000-0005-0000-0000-000023D30000}"/>
    <cellStyle name="Normal 9 5 4 2 2 3 2" xfId="22714" xr:uid="{00000000-0005-0000-0000-000024D30000}"/>
    <cellStyle name="Normal 9 5 4 2 2 3 2 2" xfId="49626" xr:uid="{00000000-0005-0000-0000-000025D30000}"/>
    <cellStyle name="Normal 9 5 4 2 2 3 3" xfId="36192" xr:uid="{00000000-0005-0000-0000-000026D30000}"/>
    <cellStyle name="Normal 9 5 4 2 2 4" xfId="18235" xr:uid="{00000000-0005-0000-0000-000027D30000}"/>
    <cellStyle name="Normal 9 5 4 2 2 4 2" xfId="45147" xr:uid="{00000000-0005-0000-0000-000028D30000}"/>
    <cellStyle name="Normal 9 5 4 2 2 5" xfId="31713" xr:uid="{00000000-0005-0000-0000-000029D30000}"/>
    <cellStyle name="Normal 9 5 4 2 3" xfId="11521" xr:uid="{00000000-0005-0000-0000-00002AD30000}"/>
    <cellStyle name="Normal 9 5 4 2 3 2" xfId="24955" xr:uid="{00000000-0005-0000-0000-00002BD30000}"/>
    <cellStyle name="Normal 9 5 4 2 3 2 2" xfId="51867" xr:uid="{00000000-0005-0000-0000-00002CD30000}"/>
    <cellStyle name="Normal 9 5 4 2 3 3" xfId="38433" xr:uid="{00000000-0005-0000-0000-00002DD30000}"/>
    <cellStyle name="Normal 9 5 4 2 4" xfId="7043" xr:uid="{00000000-0005-0000-0000-00002ED30000}"/>
    <cellStyle name="Normal 9 5 4 2 4 2" xfId="20477" xr:uid="{00000000-0005-0000-0000-00002FD30000}"/>
    <cellStyle name="Normal 9 5 4 2 4 2 2" xfId="47389" xr:uid="{00000000-0005-0000-0000-000030D30000}"/>
    <cellStyle name="Normal 9 5 4 2 4 3" xfId="33955" xr:uid="{00000000-0005-0000-0000-000031D30000}"/>
    <cellStyle name="Normal 9 5 4 2 5" xfId="15998" xr:uid="{00000000-0005-0000-0000-000032D30000}"/>
    <cellStyle name="Normal 9 5 4 2 5 2" xfId="42910" xr:uid="{00000000-0005-0000-0000-000033D30000}"/>
    <cellStyle name="Normal 9 5 4 2 6" xfId="29476" xr:uid="{00000000-0005-0000-0000-000034D30000}"/>
    <cellStyle name="Normal 9 5 4 3" xfId="3683" xr:uid="{00000000-0005-0000-0000-000035D30000}"/>
    <cellStyle name="Normal 9 5 4 3 2" xfId="12640" xr:uid="{00000000-0005-0000-0000-000036D30000}"/>
    <cellStyle name="Normal 9 5 4 3 2 2" xfId="26074" xr:uid="{00000000-0005-0000-0000-000037D30000}"/>
    <cellStyle name="Normal 9 5 4 3 2 2 2" xfId="52986" xr:uid="{00000000-0005-0000-0000-000038D30000}"/>
    <cellStyle name="Normal 9 5 4 3 2 3" xfId="39552" xr:uid="{00000000-0005-0000-0000-000039D30000}"/>
    <cellStyle name="Normal 9 5 4 3 3" xfId="8162" xr:uid="{00000000-0005-0000-0000-00003AD30000}"/>
    <cellStyle name="Normal 9 5 4 3 3 2" xfId="21596" xr:uid="{00000000-0005-0000-0000-00003BD30000}"/>
    <cellStyle name="Normal 9 5 4 3 3 2 2" xfId="48508" xr:uid="{00000000-0005-0000-0000-00003CD30000}"/>
    <cellStyle name="Normal 9 5 4 3 3 3" xfId="35074" xr:uid="{00000000-0005-0000-0000-00003DD30000}"/>
    <cellStyle name="Normal 9 5 4 3 4" xfId="17117" xr:uid="{00000000-0005-0000-0000-00003ED30000}"/>
    <cellStyle name="Normal 9 5 4 3 4 2" xfId="44029" xr:uid="{00000000-0005-0000-0000-00003FD30000}"/>
    <cellStyle name="Normal 9 5 4 3 5" xfId="30595" xr:uid="{00000000-0005-0000-0000-000040D30000}"/>
    <cellStyle name="Normal 9 5 4 4" xfId="10403" xr:uid="{00000000-0005-0000-0000-000041D30000}"/>
    <cellStyle name="Normal 9 5 4 4 2" xfId="23837" xr:uid="{00000000-0005-0000-0000-000042D30000}"/>
    <cellStyle name="Normal 9 5 4 4 2 2" xfId="50749" xr:uid="{00000000-0005-0000-0000-000043D30000}"/>
    <cellStyle name="Normal 9 5 4 4 3" xfId="37315" xr:uid="{00000000-0005-0000-0000-000044D30000}"/>
    <cellStyle name="Normal 9 5 4 5" xfId="5925" xr:uid="{00000000-0005-0000-0000-000045D30000}"/>
    <cellStyle name="Normal 9 5 4 5 2" xfId="19359" xr:uid="{00000000-0005-0000-0000-000046D30000}"/>
    <cellStyle name="Normal 9 5 4 5 2 2" xfId="46271" xr:uid="{00000000-0005-0000-0000-000047D30000}"/>
    <cellStyle name="Normal 9 5 4 5 3" xfId="32837" xr:uid="{00000000-0005-0000-0000-000048D30000}"/>
    <cellStyle name="Normal 9 5 4 6" xfId="14880" xr:uid="{00000000-0005-0000-0000-000049D30000}"/>
    <cellStyle name="Normal 9 5 4 6 2" xfId="41792" xr:uid="{00000000-0005-0000-0000-00004AD30000}"/>
    <cellStyle name="Normal 9 5 4 7" xfId="28358" xr:uid="{00000000-0005-0000-0000-00004BD30000}"/>
    <cellStyle name="Normal 9 5 5" xfId="1894" xr:uid="{00000000-0005-0000-0000-00004CD30000}"/>
    <cellStyle name="Normal 9 5 5 2" xfId="4131" xr:uid="{00000000-0005-0000-0000-00004DD30000}"/>
    <cellStyle name="Normal 9 5 5 2 2" xfId="13088" xr:uid="{00000000-0005-0000-0000-00004ED30000}"/>
    <cellStyle name="Normal 9 5 5 2 2 2" xfId="26522" xr:uid="{00000000-0005-0000-0000-00004FD30000}"/>
    <cellStyle name="Normal 9 5 5 2 2 2 2" xfId="53434" xr:uid="{00000000-0005-0000-0000-000050D30000}"/>
    <cellStyle name="Normal 9 5 5 2 2 3" xfId="40000" xr:uid="{00000000-0005-0000-0000-000051D30000}"/>
    <cellStyle name="Normal 9 5 5 2 3" xfId="8610" xr:uid="{00000000-0005-0000-0000-000052D30000}"/>
    <cellStyle name="Normal 9 5 5 2 3 2" xfId="22044" xr:uid="{00000000-0005-0000-0000-000053D30000}"/>
    <cellStyle name="Normal 9 5 5 2 3 2 2" xfId="48956" xr:uid="{00000000-0005-0000-0000-000054D30000}"/>
    <cellStyle name="Normal 9 5 5 2 3 3" xfId="35522" xr:uid="{00000000-0005-0000-0000-000055D30000}"/>
    <cellStyle name="Normal 9 5 5 2 4" xfId="17565" xr:uid="{00000000-0005-0000-0000-000056D30000}"/>
    <cellStyle name="Normal 9 5 5 2 4 2" xfId="44477" xr:uid="{00000000-0005-0000-0000-000057D30000}"/>
    <cellStyle name="Normal 9 5 5 2 5" xfId="31043" xr:uid="{00000000-0005-0000-0000-000058D30000}"/>
    <cellStyle name="Normal 9 5 5 3" xfId="10851" xr:uid="{00000000-0005-0000-0000-000059D30000}"/>
    <cellStyle name="Normal 9 5 5 3 2" xfId="24285" xr:uid="{00000000-0005-0000-0000-00005AD30000}"/>
    <cellStyle name="Normal 9 5 5 3 2 2" xfId="51197" xr:uid="{00000000-0005-0000-0000-00005BD30000}"/>
    <cellStyle name="Normal 9 5 5 3 3" xfId="37763" xr:uid="{00000000-0005-0000-0000-00005CD30000}"/>
    <cellStyle name="Normal 9 5 5 4" xfId="6373" xr:uid="{00000000-0005-0000-0000-00005DD30000}"/>
    <cellStyle name="Normal 9 5 5 4 2" xfId="19807" xr:uid="{00000000-0005-0000-0000-00005ED30000}"/>
    <cellStyle name="Normal 9 5 5 4 2 2" xfId="46719" xr:uid="{00000000-0005-0000-0000-00005FD30000}"/>
    <cellStyle name="Normal 9 5 5 4 3" xfId="33285" xr:uid="{00000000-0005-0000-0000-000060D30000}"/>
    <cellStyle name="Normal 9 5 5 5" xfId="15328" xr:uid="{00000000-0005-0000-0000-000061D30000}"/>
    <cellStyle name="Normal 9 5 5 5 2" xfId="42240" xr:uid="{00000000-0005-0000-0000-000062D30000}"/>
    <cellStyle name="Normal 9 5 5 6" xfId="28806" xr:uid="{00000000-0005-0000-0000-000063D30000}"/>
    <cellStyle name="Normal 9 5 6" xfId="3013" xr:uid="{00000000-0005-0000-0000-000064D30000}"/>
    <cellStyle name="Normal 9 5 6 2" xfId="11970" xr:uid="{00000000-0005-0000-0000-000065D30000}"/>
    <cellStyle name="Normal 9 5 6 2 2" xfId="25404" xr:uid="{00000000-0005-0000-0000-000066D30000}"/>
    <cellStyle name="Normal 9 5 6 2 2 2" xfId="52316" xr:uid="{00000000-0005-0000-0000-000067D30000}"/>
    <cellStyle name="Normal 9 5 6 2 3" xfId="38882" xr:uid="{00000000-0005-0000-0000-000068D30000}"/>
    <cellStyle name="Normal 9 5 6 3" xfId="7492" xr:uid="{00000000-0005-0000-0000-000069D30000}"/>
    <cellStyle name="Normal 9 5 6 3 2" xfId="20926" xr:uid="{00000000-0005-0000-0000-00006AD30000}"/>
    <cellStyle name="Normal 9 5 6 3 2 2" xfId="47838" xr:uid="{00000000-0005-0000-0000-00006BD30000}"/>
    <cellStyle name="Normal 9 5 6 3 3" xfId="34404" xr:uid="{00000000-0005-0000-0000-00006CD30000}"/>
    <cellStyle name="Normal 9 5 6 4" xfId="16447" xr:uid="{00000000-0005-0000-0000-00006DD30000}"/>
    <cellStyle name="Normal 9 5 6 4 2" xfId="43359" xr:uid="{00000000-0005-0000-0000-00006ED30000}"/>
    <cellStyle name="Normal 9 5 6 5" xfId="29925" xr:uid="{00000000-0005-0000-0000-00006FD30000}"/>
    <cellStyle name="Normal 9 5 7" xfId="9733" xr:uid="{00000000-0005-0000-0000-000070D30000}"/>
    <cellStyle name="Normal 9 5 7 2" xfId="23167" xr:uid="{00000000-0005-0000-0000-000071D30000}"/>
    <cellStyle name="Normal 9 5 7 2 2" xfId="50079" xr:uid="{00000000-0005-0000-0000-000072D30000}"/>
    <cellStyle name="Normal 9 5 7 3" xfId="36645" xr:uid="{00000000-0005-0000-0000-000073D30000}"/>
    <cellStyle name="Normal 9 5 8" xfId="5255" xr:uid="{00000000-0005-0000-0000-000074D30000}"/>
    <cellStyle name="Normal 9 5 8 2" xfId="18689" xr:uid="{00000000-0005-0000-0000-000075D30000}"/>
    <cellStyle name="Normal 9 5 8 2 2" xfId="45601" xr:uid="{00000000-0005-0000-0000-000076D30000}"/>
    <cellStyle name="Normal 9 5 8 3" xfId="32167" xr:uid="{00000000-0005-0000-0000-000077D30000}"/>
    <cellStyle name="Normal 9 5 9" xfId="14210" xr:uid="{00000000-0005-0000-0000-000078D30000}"/>
    <cellStyle name="Normal 9 5 9 2" xfId="41122" xr:uid="{00000000-0005-0000-0000-000079D30000}"/>
    <cellStyle name="Normal 9 6" xfId="926" xr:uid="{00000000-0005-0000-0000-00007AD30000}"/>
    <cellStyle name="Normal 9 6 2" xfId="1597" xr:uid="{00000000-0005-0000-0000-00007BD30000}"/>
    <cellStyle name="Normal 9 6 2 2" xfId="2715" xr:uid="{00000000-0005-0000-0000-00007CD30000}"/>
    <cellStyle name="Normal 9 6 2 2 2" xfId="4952" xr:uid="{00000000-0005-0000-0000-00007DD30000}"/>
    <cellStyle name="Normal 9 6 2 2 2 2" xfId="13909" xr:uid="{00000000-0005-0000-0000-00007ED30000}"/>
    <cellStyle name="Normal 9 6 2 2 2 2 2" xfId="27343" xr:uid="{00000000-0005-0000-0000-00007FD30000}"/>
    <cellStyle name="Normal 9 6 2 2 2 2 2 2" xfId="54255" xr:uid="{00000000-0005-0000-0000-000080D30000}"/>
    <cellStyle name="Normal 9 6 2 2 2 2 3" xfId="40821" xr:uid="{00000000-0005-0000-0000-000081D30000}"/>
    <cellStyle name="Normal 9 6 2 2 2 3" xfId="9431" xr:uid="{00000000-0005-0000-0000-000082D30000}"/>
    <cellStyle name="Normal 9 6 2 2 2 3 2" xfId="22865" xr:uid="{00000000-0005-0000-0000-000083D30000}"/>
    <cellStyle name="Normal 9 6 2 2 2 3 2 2" xfId="49777" xr:uid="{00000000-0005-0000-0000-000084D30000}"/>
    <cellStyle name="Normal 9 6 2 2 2 3 3" xfId="36343" xr:uid="{00000000-0005-0000-0000-000085D30000}"/>
    <cellStyle name="Normal 9 6 2 2 2 4" xfId="18386" xr:uid="{00000000-0005-0000-0000-000086D30000}"/>
    <cellStyle name="Normal 9 6 2 2 2 4 2" xfId="45298" xr:uid="{00000000-0005-0000-0000-000087D30000}"/>
    <cellStyle name="Normal 9 6 2 2 2 5" xfId="31864" xr:uid="{00000000-0005-0000-0000-000088D30000}"/>
    <cellStyle name="Normal 9 6 2 2 3" xfId="11672" xr:uid="{00000000-0005-0000-0000-000089D30000}"/>
    <cellStyle name="Normal 9 6 2 2 3 2" xfId="25106" xr:uid="{00000000-0005-0000-0000-00008AD30000}"/>
    <cellStyle name="Normal 9 6 2 2 3 2 2" xfId="52018" xr:uid="{00000000-0005-0000-0000-00008BD30000}"/>
    <cellStyle name="Normal 9 6 2 2 3 3" xfId="38584" xr:uid="{00000000-0005-0000-0000-00008CD30000}"/>
    <cellStyle name="Normal 9 6 2 2 4" xfId="7194" xr:uid="{00000000-0005-0000-0000-00008DD30000}"/>
    <cellStyle name="Normal 9 6 2 2 4 2" xfId="20628" xr:uid="{00000000-0005-0000-0000-00008ED30000}"/>
    <cellStyle name="Normal 9 6 2 2 4 2 2" xfId="47540" xr:uid="{00000000-0005-0000-0000-00008FD30000}"/>
    <cellStyle name="Normal 9 6 2 2 4 3" xfId="34106" xr:uid="{00000000-0005-0000-0000-000090D30000}"/>
    <cellStyle name="Normal 9 6 2 2 5" xfId="16149" xr:uid="{00000000-0005-0000-0000-000091D30000}"/>
    <cellStyle name="Normal 9 6 2 2 5 2" xfId="43061" xr:uid="{00000000-0005-0000-0000-000092D30000}"/>
    <cellStyle name="Normal 9 6 2 2 6" xfId="29627" xr:uid="{00000000-0005-0000-0000-000093D30000}"/>
    <cellStyle name="Normal 9 6 2 3" xfId="3834" xr:uid="{00000000-0005-0000-0000-000094D30000}"/>
    <cellStyle name="Normal 9 6 2 3 2" xfId="12791" xr:uid="{00000000-0005-0000-0000-000095D30000}"/>
    <cellStyle name="Normal 9 6 2 3 2 2" xfId="26225" xr:uid="{00000000-0005-0000-0000-000096D30000}"/>
    <cellStyle name="Normal 9 6 2 3 2 2 2" xfId="53137" xr:uid="{00000000-0005-0000-0000-000097D30000}"/>
    <cellStyle name="Normal 9 6 2 3 2 3" xfId="39703" xr:uid="{00000000-0005-0000-0000-000098D30000}"/>
    <cellStyle name="Normal 9 6 2 3 3" xfId="8313" xr:uid="{00000000-0005-0000-0000-000099D30000}"/>
    <cellStyle name="Normal 9 6 2 3 3 2" xfId="21747" xr:uid="{00000000-0005-0000-0000-00009AD30000}"/>
    <cellStyle name="Normal 9 6 2 3 3 2 2" xfId="48659" xr:uid="{00000000-0005-0000-0000-00009BD30000}"/>
    <cellStyle name="Normal 9 6 2 3 3 3" xfId="35225" xr:uid="{00000000-0005-0000-0000-00009CD30000}"/>
    <cellStyle name="Normal 9 6 2 3 4" xfId="17268" xr:uid="{00000000-0005-0000-0000-00009DD30000}"/>
    <cellStyle name="Normal 9 6 2 3 4 2" xfId="44180" xr:uid="{00000000-0005-0000-0000-00009ED30000}"/>
    <cellStyle name="Normal 9 6 2 3 5" xfId="30746" xr:uid="{00000000-0005-0000-0000-00009FD30000}"/>
    <cellStyle name="Normal 9 6 2 4" xfId="10554" xr:uid="{00000000-0005-0000-0000-0000A0D30000}"/>
    <cellStyle name="Normal 9 6 2 4 2" xfId="23988" xr:uid="{00000000-0005-0000-0000-0000A1D30000}"/>
    <cellStyle name="Normal 9 6 2 4 2 2" xfId="50900" xr:uid="{00000000-0005-0000-0000-0000A2D30000}"/>
    <cellStyle name="Normal 9 6 2 4 3" xfId="37466" xr:uid="{00000000-0005-0000-0000-0000A3D30000}"/>
    <cellStyle name="Normal 9 6 2 5" xfId="6076" xr:uid="{00000000-0005-0000-0000-0000A4D30000}"/>
    <cellStyle name="Normal 9 6 2 5 2" xfId="19510" xr:uid="{00000000-0005-0000-0000-0000A5D30000}"/>
    <cellStyle name="Normal 9 6 2 5 2 2" xfId="46422" xr:uid="{00000000-0005-0000-0000-0000A6D30000}"/>
    <cellStyle name="Normal 9 6 2 5 3" xfId="32988" xr:uid="{00000000-0005-0000-0000-0000A7D30000}"/>
    <cellStyle name="Normal 9 6 2 6" xfId="15031" xr:uid="{00000000-0005-0000-0000-0000A8D30000}"/>
    <cellStyle name="Normal 9 6 2 6 2" xfId="41943" xr:uid="{00000000-0005-0000-0000-0000A9D30000}"/>
    <cellStyle name="Normal 9 6 2 7" xfId="28509" xr:uid="{00000000-0005-0000-0000-0000AAD30000}"/>
    <cellStyle name="Normal 9 6 3" xfId="2045" xr:uid="{00000000-0005-0000-0000-0000ABD30000}"/>
    <cellStyle name="Normal 9 6 3 2" xfId="4282" xr:uid="{00000000-0005-0000-0000-0000ACD30000}"/>
    <cellStyle name="Normal 9 6 3 2 2" xfId="13239" xr:uid="{00000000-0005-0000-0000-0000ADD30000}"/>
    <cellStyle name="Normal 9 6 3 2 2 2" xfId="26673" xr:uid="{00000000-0005-0000-0000-0000AED30000}"/>
    <cellStyle name="Normal 9 6 3 2 2 2 2" xfId="53585" xr:uid="{00000000-0005-0000-0000-0000AFD30000}"/>
    <cellStyle name="Normal 9 6 3 2 2 3" xfId="40151" xr:uid="{00000000-0005-0000-0000-0000B0D30000}"/>
    <cellStyle name="Normal 9 6 3 2 3" xfId="8761" xr:uid="{00000000-0005-0000-0000-0000B1D30000}"/>
    <cellStyle name="Normal 9 6 3 2 3 2" xfId="22195" xr:uid="{00000000-0005-0000-0000-0000B2D30000}"/>
    <cellStyle name="Normal 9 6 3 2 3 2 2" xfId="49107" xr:uid="{00000000-0005-0000-0000-0000B3D30000}"/>
    <cellStyle name="Normal 9 6 3 2 3 3" xfId="35673" xr:uid="{00000000-0005-0000-0000-0000B4D30000}"/>
    <cellStyle name="Normal 9 6 3 2 4" xfId="17716" xr:uid="{00000000-0005-0000-0000-0000B5D30000}"/>
    <cellStyle name="Normal 9 6 3 2 4 2" xfId="44628" xr:uid="{00000000-0005-0000-0000-0000B6D30000}"/>
    <cellStyle name="Normal 9 6 3 2 5" xfId="31194" xr:uid="{00000000-0005-0000-0000-0000B7D30000}"/>
    <cellStyle name="Normal 9 6 3 3" xfId="11002" xr:uid="{00000000-0005-0000-0000-0000B8D30000}"/>
    <cellStyle name="Normal 9 6 3 3 2" xfId="24436" xr:uid="{00000000-0005-0000-0000-0000B9D30000}"/>
    <cellStyle name="Normal 9 6 3 3 2 2" xfId="51348" xr:uid="{00000000-0005-0000-0000-0000BAD30000}"/>
    <cellStyle name="Normal 9 6 3 3 3" xfId="37914" xr:uid="{00000000-0005-0000-0000-0000BBD30000}"/>
    <cellStyle name="Normal 9 6 3 4" xfId="6524" xr:uid="{00000000-0005-0000-0000-0000BCD30000}"/>
    <cellStyle name="Normal 9 6 3 4 2" xfId="19958" xr:uid="{00000000-0005-0000-0000-0000BDD30000}"/>
    <cellStyle name="Normal 9 6 3 4 2 2" xfId="46870" xr:uid="{00000000-0005-0000-0000-0000BED30000}"/>
    <cellStyle name="Normal 9 6 3 4 3" xfId="33436" xr:uid="{00000000-0005-0000-0000-0000BFD30000}"/>
    <cellStyle name="Normal 9 6 3 5" xfId="15479" xr:uid="{00000000-0005-0000-0000-0000C0D30000}"/>
    <cellStyle name="Normal 9 6 3 5 2" xfId="42391" xr:uid="{00000000-0005-0000-0000-0000C1D30000}"/>
    <cellStyle name="Normal 9 6 3 6" xfId="28957" xr:uid="{00000000-0005-0000-0000-0000C2D30000}"/>
    <cellStyle name="Normal 9 6 4" xfId="3164" xr:uid="{00000000-0005-0000-0000-0000C3D30000}"/>
    <cellStyle name="Normal 9 6 4 2" xfId="12121" xr:uid="{00000000-0005-0000-0000-0000C4D30000}"/>
    <cellStyle name="Normal 9 6 4 2 2" xfId="25555" xr:uid="{00000000-0005-0000-0000-0000C5D30000}"/>
    <cellStyle name="Normal 9 6 4 2 2 2" xfId="52467" xr:uid="{00000000-0005-0000-0000-0000C6D30000}"/>
    <cellStyle name="Normal 9 6 4 2 3" xfId="39033" xr:uid="{00000000-0005-0000-0000-0000C7D30000}"/>
    <cellStyle name="Normal 9 6 4 3" xfId="7643" xr:uid="{00000000-0005-0000-0000-0000C8D30000}"/>
    <cellStyle name="Normal 9 6 4 3 2" xfId="21077" xr:uid="{00000000-0005-0000-0000-0000C9D30000}"/>
    <cellStyle name="Normal 9 6 4 3 2 2" xfId="47989" xr:uid="{00000000-0005-0000-0000-0000CAD30000}"/>
    <cellStyle name="Normal 9 6 4 3 3" xfId="34555" xr:uid="{00000000-0005-0000-0000-0000CBD30000}"/>
    <cellStyle name="Normal 9 6 4 4" xfId="16598" xr:uid="{00000000-0005-0000-0000-0000CCD30000}"/>
    <cellStyle name="Normal 9 6 4 4 2" xfId="43510" xr:uid="{00000000-0005-0000-0000-0000CDD30000}"/>
    <cellStyle name="Normal 9 6 4 5" xfId="30076" xr:uid="{00000000-0005-0000-0000-0000CED30000}"/>
    <cellStyle name="Normal 9 6 5" xfId="9884" xr:uid="{00000000-0005-0000-0000-0000CFD30000}"/>
    <cellStyle name="Normal 9 6 5 2" xfId="23318" xr:uid="{00000000-0005-0000-0000-0000D0D30000}"/>
    <cellStyle name="Normal 9 6 5 2 2" xfId="50230" xr:uid="{00000000-0005-0000-0000-0000D1D30000}"/>
    <cellStyle name="Normal 9 6 5 3" xfId="36796" xr:uid="{00000000-0005-0000-0000-0000D2D30000}"/>
    <cellStyle name="Normal 9 6 6" xfId="5406" xr:uid="{00000000-0005-0000-0000-0000D3D30000}"/>
    <cellStyle name="Normal 9 6 6 2" xfId="18840" xr:uid="{00000000-0005-0000-0000-0000D4D30000}"/>
    <cellStyle name="Normal 9 6 6 2 2" xfId="45752" xr:uid="{00000000-0005-0000-0000-0000D5D30000}"/>
    <cellStyle name="Normal 9 6 6 3" xfId="32318" xr:uid="{00000000-0005-0000-0000-0000D6D30000}"/>
    <cellStyle name="Normal 9 6 7" xfId="14361" xr:uid="{00000000-0005-0000-0000-0000D7D30000}"/>
    <cellStyle name="Normal 9 6 7 2" xfId="41273" xr:uid="{00000000-0005-0000-0000-0000D8D30000}"/>
    <cellStyle name="Normal 9 6 8" xfId="27839" xr:uid="{00000000-0005-0000-0000-0000D9D30000}"/>
    <cellStyle name="Normal 9 7" xfId="1151" xr:uid="{00000000-0005-0000-0000-0000DAD30000}"/>
    <cellStyle name="Normal 9 7 2" xfId="2269" xr:uid="{00000000-0005-0000-0000-0000DBD30000}"/>
    <cellStyle name="Normal 9 7 2 2" xfId="4506" xr:uid="{00000000-0005-0000-0000-0000DCD30000}"/>
    <cellStyle name="Normal 9 7 2 2 2" xfId="13463" xr:uid="{00000000-0005-0000-0000-0000DDD30000}"/>
    <cellStyle name="Normal 9 7 2 2 2 2" xfId="26897" xr:uid="{00000000-0005-0000-0000-0000DED30000}"/>
    <cellStyle name="Normal 9 7 2 2 2 2 2" xfId="53809" xr:uid="{00000000-0005-0000-0000-0000DFD30000}"/>
    <cellStyle name="Normal 9 7 2 2 2 3" xfId="40375" xr:uid="{00000000-0005-0000-0000-0000E0D30000}"/>
    <cellStyle name="Normal 9 7 2 2 3" xfId="8985" xr:uid="{00000000-0005-0000-0000-0000E1D30000}"/>
    <cellStyle name="Normal 9 7 2 2 3 2" xfId="22419" xr:uid="{00000000-0005-0000-0000-0000E2D30000}"/>
    <cellStyle name="Normal 9 7 2 2 3 2 2" xfId="49331" xr:uid="{00000000-0005-0000-0000-0000E3D30000}"/>
    <cellStyle name="Normal 9 7 2 2 3 3" xfId="35897" xr:uid="{00000000-0005-0000-0000-0000E4D30000}"/>
    <cellStyle name="Normal 9 7 2 2 4" xfId="17940" xr:uid="{00000000-0005-0000-0000-0000E5D30000}"/>
    <cellStyle name="Normal 9 7 2 2 4 2" xfId="44852" xr:uid="{00000000-0005-0000-0000-0000E6D30000}"/>
    <cellStyle name="Normal 9 7 2 2 5" xfId="31418" xr:uid="{00000000-0005-0000-0000-0000E7D30000}"/>
    <cellStyle name="Normal 9 7 2 3" xfId="11226" xr:uid="{00000000-0005-0000-0000-0000E8D30000}"/>
    <cellStyle name="Normal 9 7 2 3 2" xfId="24660" xr:uid="{00000000-0005-0000-0000-0000E9D30000}"/>
    <cellStyle name="Normal 9 7 2 3 2 2" xfId="51572" xr:uid="{00000000-0005-0000-0000-0000EAD30000}"/>
    <cellStyle name="Normal 9 7 2 3 3" xfId="38138" xr:uid="{00000000-0005-0000-0000-0000EBD30000}"/>
    <cellStyle name="Normal 9 7 2 4" xfId="6748" xr:uid="{00000000-0005-0000-0000-0000ECD30000}"/>
    <cellStyle name="Normal 9 7 2 4 2" xfId="20182" xr:uid="{00000000-0005-0000-0000-0000EDD30000}"/>
    <cellStyle name="Normal 9 7 2 4 2 2" xfId="47094" xr:uid="{00000000-0005-0000-0000-0000EED30000}"/>
    <cellStyle name="Normal 9 7 2 4 3" xfId="33660" xr:uid="{00000000-0005-0000-0000-0000EFD30000}"/>
    <cellStyle name="Normal 9 7 2 5" xfId="15703" xr:uid="{00000000-0005-0000-0000-0000F0D30000}"/>
    <cellStyle name="Normal 9 7 2 5 2" xfId="42615" xr:uid="{00000000-0005-0000-0000-0000F1D30000}"/>
    <cellStyle name="Normal 9 7 2 6" xfId="29181" xr:uid="{00000000-0005-0000-0000-0000F2D30000}"/>
    <cellStyle name="Normal 9 7 3" xfId="3388" xr:uid="{00000000-0005-0000-0000-0000F3D30000}"/>
    <cellStyle name="Normal 9 7 3 2" xfId="12345" xr:uid="{00000000-0005-0000-0000-0000F4D30000}"/>
    <cellStyle name="Normal 9 7 3 2 2" xfId="25779" xr:uid="{00000000-0005-0000-0000-0000F5D30000}"/>
    <cellStyle name="Normal 9 7 3 2 2 2" xfId="52691" xr:uid="{00000000-0005-0000-0000-0000F6D30000}"/>
    <cellStyle name="Normal 9 7 3 2 3" xfId="39257" xr:uid="{00000000-0005-0000-0000-0000F7D30000}"/>
    <cellStyle name="Normal 9 7 3 3" xfId="7867" xr:uid="{00000000-0005-0000-0000-0000F8D30000}"/>
    <cellStyle name="Normal 9 7 3 3 2" xfId="21301" xr:uid="{00000000-0005-0000-0000-0000F9D30000}"/>
    <cellStyle name="Normal 9 7 3 3 2 2" xfId="48213" xr:uid="{00000000-0005-0000-0000-0000FAD30000}"/>
    <cellStyle name="Normal 9 7 3 3 3" xfId="34779" xr:uid="{00000000-0005-0000-0000-0000FBD30000}"/>
    <cellStyle name="Normal 9 7 3 4" xfId="16822" xr:uid="{00000000-0005-0000-0000-0000FCD30000}"/>
    <cellStyle name="Normal 9 7 3 4 2" xfId="43734" xr:uid="{00000000-0005-0000-0000-0000FDD30000}"/>
    <cellStyle name="Normal 9 7 3 5" xfId="30300" xr:uid="{00000000-0005-0000-0000-0000FED30000}"/>
    <cellStyle name="Normal 9 7 4" xfId="10108" xr:uid="{00000000-0005-0000-0000-0000FFD30000}"/>
    <cellStyle name="Normal 9 7 4 2" xfId="23542" xr:uid="{00000000-0005-0000-0000-000000D40000}"/>
    <cellStyle name="Normal 9 7 4 2 2" xfId="50454" xr:uid="{00000000-0005-0000-0000-000001D40000}"/>
    <cellStyle name="Normal 9 7 4 3" xfId="37020" xr:uid="{00000000-0005-0000-0000-000002D40000}"/>
    <cellStyle name="Normal 9 7 5" xfId="5630" xr:uid="{00000000-0005-0000-0000-000003D40000}"/>
    <cellStyle name="Normal 9 7 5 2" xfId="19064" xr:uid="{00000000-0005-0000-0000-000004D40000}"/>
    <cellStyle name="Normal 9 7 5 2 2" xfId="45976" xr:uid="{00000000-0005-0000-0000-000005D40000}"/>
    <cellStyle name="Normal 9 7 5 3" xfId="32542" xr:uid="{00000000-0005-0000-0000-000006D40000}"/>
    <cellStyle name="Normal 9 7 6" xfId="14585" xr:uid="{00000000-0005-0000-0000-000007D40000}"/>
    <cellStyle name="Normal 9 7 6 2" xfId="41497" xr:uid="{00000000-0005-0000-0000-000008D40000}"/>
    <cellStyle name="Normal 9 7 7" xfId="28063" xr:uid="{00000000-0005-0000-0000-000009D40000}"/>
    <cellStyle name="Normal 9 8" xfId="1374" xr:uid="{00000000-0005-0000-0000-00000AD40000}"/>
    <cellStyle name="Normal 9 8 2" xfId="2492" xr:uid="{00000000-0005-0000-0000-00000BD40000}"/>
    <cellStyle name="Normal 9 8 2 2" xfId="4729" xr:uid="{00000000-0005-0000-0000-00000CD40000}"/>
    <cellStyle name="Normal 9 8 2 2 2" xfId="13686" xr:uid="{00000000-0005-0000-0000-00000DD40000}"/>
    <cellStyle name="Normal 9 8 2 2 2 2" xfId="27120" xr:uid="{00000000-0005-0000-0000-00000ED40000}"/>
    <cellStyle name="Normal 9 8 2 2 2 2 2" xfId="54032" xr:uid="{00000000-0005-0000-0000-00000FD40000}"/>
    <cellStyle name="Normal 9 8 2 2 2 3" xfId="40598" xr:uid="{00000000-0005-0000-0000-000010D40000}"/>
    <cellStyle name="Normal 9 8 2 2 3" xfId="9208" xr:uid="{00000000-0005-0000-0000-000011D40000}"/>
    <cellStyle name="Normal 9 8 2 2 3 2" xfId="22642" xr:uid="{00000000-0005-0000-0000-000012D40000}"/>
    <cellStyle name="Normal 9 8 2 2 3 2 2" xfId="49554" xr:uid="{00000000-0005-0000-0000-000013D40000}"/>
    <cellStyle name="Normal 9 8 2 2 3 3" xfId="36120" xr:uid="{00000000-0005-0000-0000-000014D40000}"/>
    <cellStyle name="Normal 9 8 2 2 4" xfId="18163" xr:uid="{00000000-0005-0000-0000-000015D40000}"/>
    <cellStyle name="Normal 9 8 2 2 4 2" xfId="45075" xr:uid="{00000000-0005-0000-0000-000016D40000}"/>
    <cellStyle name="Normal 9 8 2 2 5" xfId="31641" xr:uid="{00000000-0005-0000-0000-000017D40000}"/>
    <cellStyle name="Normal 9 8 2 3" xfId="11449" xr:uid="{00000000-0005-0000-0000-000018D40000}"/>
    <cellStyle name="Normal 9 8 2 3 2" xfId="24883" xr:uid="{00000000-0005-0000-0000-000019D40000}"/>
    <cellStyle name="Normal 9 8 2 3 2 2" xfId="51795" xr:uid="{00000000-0005-0000-0000-00001AD40000}"/>
    <cellStyle name="Normal 9 8 2 3 3" xfId="38361" xr:uid="{00000000-0005-0000-0000-00001BD40000}"/>
    <cellStyle name="Normal 9 8 2 4" xfId="6971" xr:uid="{00000000-0005-0000-0000-00001CD40000}"/>
    <cellStyle name="Normal 9 8 2 4 2" xfId="20405" xr:uid="{00000000-0005-0000-0000-00001DD40000}"/>
    <cellStyle name="Normal 9 8 2 4 2 2" xfId="47317" xr:uid="{00000000-0005-0000-0000-00001ED40000}"/>
    <cellStyle name="Normal 9 8 2 4 3" xfId="33883" xr:uid="{00000000-0005-0000-0000-00001FD40000}"/>
    <cellStyle name="Normal 9 8 2 5" xfId="15926" xr:uid="{00000000-0005-0000-0000-000020D40000}"/>
    <cellStyle name="Normal 9 8 2 5 2" xfId="42838" xr:uid="{00000000-0005-0000-0000-000021D40000}"/>
    <cellStyle name="Normal 9 8 2 6" xfId="29404" xr:uid="{00000000-0005-0000-0000-000022D40000}"/>
    <cellStyle name="Normal 9 8 3" xfId="3611" xr:uid="{00000000-0005-0000-0000-000023D40000}"/>
    <cellStyle name="Normal 9 8 3 2" xfId="12568" xr:uid="{00000000-0005-0000-0000-000024D40000}"/>
    <cellStyle name="Normal 9 8 3 2 2" xfId="26002" xr:uid="{00000000-0005-0000-0000-000025D40000}"/>
    <cellStyle name="Normal 9 8 3 2 2 2" xfId="52914" xr:uid="{00000000-0005-0000-0000-000026D40000}"/>
    <cellStyle name="Normal 9 8 3 2 3" xfId="39480" xr:uid="{00000000-0005-0000-0000-000027D40000}"/>
    <cellStyle name="Normal 9 8 3 3" xfId="8090" xr:uid="{00000000-0005-0000-0000-000028D40000}"/>
    <cellStyle name="Normal 9 8 3 3 2" xfId="21524" xr:uid="{00000000-0005-0000-0000-000029D40000}"/>
    <cellStyle name="Normal 9 8 3 3 2 2" xfId="48436" xr:uid="{00000000-0005-0000-0000-00002AD40000}"/>
    <cellStyle name="Normal 9 8 3 3 3" xfId="35002" xr:uid="{00000000-0005-0000-0000-00002BD40000}"/>
    <cellStyle name="Normal 9 8 3 4" xfId="17045" xr:uid="{00000000-0005-0000-0000-00002CD40000}"/>
    <cellStyle name="Normal 9 8 3 4 2" xfId="43957" xr:uid="{00000000-0005-0000-0000-00002DD40000}"/>
    <cellStyle name="Normal 9 8 3 5" xfId="30523" xr:uid="{00000000-0005-0000-0000-00002ED40000}"/>
    <cellStyle name="Normal 9 8 4" xfId="10331" xr:uid="{00000000-0005-0000-0000-00002FD40000}"/>
    <cellStyle name="Normal 9 8 4 2" xfId="23765" xr:uid="{00000000-0005-0000-0000-000030D40000}"/>
    <cellStyle name="Normal 9 8 4 2 2" xfId="50677" xr:uid="{00000000-0005-0000-0000-000031D40000}"/>
    <cellStyle name="Normal 9 8 4 3" xfId="37243" xr:uid="{00000000-0005-0000-0000-000032D40000}"/>
    <cellStyle name="Normal 9 8 5" xfId="5853" xr:uid="{00000000-0005-0000-0000-000033D40000}"/>
    <cellStyle name="Normal 9 8 5 2" xfId="19287" xr:uid="{00000000-0005-0000-0000-000034D40000}"/>
    <cellStyle name="Normal 9 8 5 2 2" xfId="46199" xr:uid="{00000000-0005-0000-0000-000035D40000}"/>
    <cellStyle name="Normal 9 8 5 3" xfId="32765" xr:uid="{00000000-0005-0000-0000-000036D40000}"/>
    <cellStyle name="Normal 9 8 6" xfId="14808" xr:uid="{00000000-0005-0000-0000-000037D40000}"/>
    <cellStyle name="Normal 9 8 6 2" xfId="41720" xr:uid="{00000000-0005-0000-0000-000038D40000}"/>
    <cellStyle name="Normal 9 8 7" xfId="28286" xr:uid="{00000000-0005-0000-0000-000039D40000}"/>
    <cellStyle name="Normal 9 9" xfId="1822" xr:uid="{00000000-0005-0000-0000-00003AD40000}"/>
    <cellStyle name="Normal 9 9 2" xfId="4059" xr:uid="{00000000-0005-0000-0000-00003BD40000}"/>
    <cellStyle name="Normal 9 9 2 2" xfId="13016" xr:uid="{00000000-0005-0000-0000-00003CD40000}"/>
    <cellStyle name="Normal 9 9 2 2 2" xfId="26450" xr:uid="{00000000-0005-0000-0000-00003DD40000}"/>
    <cellStyle name="Normal 9 9 2 2 2 2" xfId="53362" xr:uid="{00000000-0005-0000-0000-00003ED40000}"/>
    <cellStyle name="Normal 9 9 2 2 3" xfId="39928" xr:uid="{00000000-0005-0000-0000-00003FD40000}"/>
    <cellStyle name="Normal 9 9 2 3" xfId="8538" xr:uid="{00000000-0005-0000-0000-000040D40000}"/>
    <cellStyle name="Normal 9 9 2 3 2" xfId="21972" xr:uid="{00000000-0005-0000-0000-000041D40000}"/>
    <cellStyle name="Normal 9 9 2 3 2 2" xfId="48884" xr:uid="{00000000-0005-0000-0000-000042D40000}"/>
    <cellStyle name="Normal 9 9 2 3 3" xfId="35450" xr:uid="{00000000-0005-0000-0000-000043D40000}"/>
    <cellStyle name="Normal 9 9 2 4" xfId="17493" xr:uid="{00000000-0005-0000-0000-000044D40000}"/>
    <cellStyle name="Normal 9 9 2 4 2" xfId="44405" xr:uid="{00000000-0005-0000-0000-000045D40000}"/>
    <cellStyle name="Normal 9 9 2 5" xfId="30971" xr:uid="{00000000-0005-0000-0000-000046D40000}"/>
    <cellStyle name="Normal 9 9 3" xfId="10779" xr:uid="{00000000-0005-0000-0000-000047D40000}"/>
    <cellStyle name="Normal 9 9 3 2" xfId="24213" xr:uid="{00000000-0005-0000-0000-000048D40000}"/>
    <cellStyle name="Normal 9 9 3 2 2" xfId="51125" xr:uid="{00000000-0005-0000-0000-000049D40000}"/>
    <cellStyle name="Normal 9 9 3 3" xfId="37691" xr:uid="{00000000-0005-0000-0000-00004AD40000}"/>
    <cellStyle name="Normal 9 9 4" xfId="6301" xr:uid="{00000000-0005-0000-0000-00004BD40000}"/>
    <cellStyle name="Normal 9 9 4 2" xfId="19735" xr:uid="{00000000-0005-0000-0000-00004CD40000}"/>
    <cellStyle name="Normal 9 9 4 2 2" xfId="46647" xr:uid="{00000000-0005-0000-0000-00004DD40000}"/>
    <cellStyle name="Normal 9 9 4 3" xfId="33213" xr:uid="{00000000-0005-0000-0000-00004ED40000}"/>
    <cellStyle name="Normal 9 9 5" xfId="15256" xr:uid="{00000000-0005-0000-0000-00004FD40000}"/>
    <cellStyle name="Normal 9 9 5 2" xfId="42168" xr:uid="{00000000-0005-0000-0000-000050D40000}"/>
    <cellStyle name="Normal 9 9 6" xfId="28734" xr:uid="{00000000-0005-0000-0000-000051D40000}"/>
    <cellStyle name="Note 10" xfId="27605" xr:uid="{00000000-0005-0000-0000-000052D40000}"/>
    <cellStyle name="Note 11" xfId="511" xr:uid="{00000000-0005-0000-0000-000053D40000}"/>
    <cellStyle name="Note 2" xfId="512" xr:uid="{00000000-0005-0000-0000-000054D40000}"/>
    <cellStyle name="Note 2 2" xfId="513" xr:uid="{00000000-0005-0000-0000-000055D40000}"/>
    <cellStyle name="Note 2 3" xfId="514" xr:uid="{00000000-0005-0000-0000-000056D40000}"/>
    <cellStyle name="Note 2 4" xfId="515" xr:uid="{00000000-0005-0000-0000-000057D40000}"/>
    <cellStyle name="Note 2 5" xfId="516" xr:uid="{00000000-0005-0000-0000-000058D40000}"/>
    <cellStyle name="Note 3" xfId="517" xr:uid="{00000000-0005-0000-0000-000059D40000}"/>
    <cellStyle name="Note 3 2" xfId="518" xr:uid="{00000000-0005-0000-0000-00005AD40000}"/>
    <cellStyle name="Note 3 3" xfId="519" xr:uid="{00000000-0005-0000-0000-00005BD40000}"/>
    <cellStyle name="Note 3 4" xfId="520" xr:uid="{00000000-0005-0000-0000-00005CD40000}"/>
    <cellStyle name="Note 3 5" xfId="521" xr:uid="{00000000-0005-0000-0000-00005DD40000}"/>
    <cellStyle name="Note 4" xfId="522" xr:uid="{00000000-0005-0000-0000-00005ED40000}"/>
    <cellStyle name="Note 4 2" xfId="523" xr:uid="{00000000-0005-0000-0000-00005FD40000}"/>
    <cellStyle name="Note 4 3" xfId="524" xr:uid="{00000000-0005-0000-0000-000060D40000}"/>
    <cellStyle name="Note 4 4" xfId="525" xr:uid="{00000000-0005-0000-0000-000061D40000}"/>
    <cellStyle name="Note 4 5" xfId="526" xr:uid="{00000000-0005-0000-0000-000062D40000}"/>
    <cellStyle name="Note 5" xfId="527" xr:uid="{00000000-0005-0000-0000-000063D40000}"/>
    <cellStyle name="Note 5 2" xfId="528" xr:uid="{00000000-0005-0000-0000-000064D40000}"/>
    <cellStyle name="Note 5 3" xfId="529" xr:uid="{00000000-0005-0000-0000-000065D40000}"/>
    <cellStyle name="Note 5 4" xfId="530" xr:uid="{00000000-0005-0000-0000-000066D40000}"/>
    <cellStyle name="Note 5 5" xfId="531" xr:uid="{00000000-0005-0000-0000-000067D40000}"/>
    <cellStyle name="Note 6" xfId="532" xr:uid="{00000000-0005-0000-0000-000068D40000}"/>
    <cellStyle name="Note 6 2" xfId="533" xr:uid="{00000000-0005-0000-0000-000069D40000}"/>
    <cellStyle name="Note 7" xfId="534" xr:uid="{00000000-0005-0000-0000-00006AD40000}"/>
    <cellStyle name="Note 7 2" xfId="535" xr:uid="{00000000-0005-0000-0000-00006BD40000}"/>
    <cellStyle name="Note 8" xfId="536" xr:uid="{00000000-0005-0000-0000-00006CD40000}"/>
    <cellStyle name="Note 8 2" xfId="537" xr:uid="{00000000-0005-0000-0000-00006DD40000}"/>
    <cellStyle name="Note 9" xfId="916" xr:uid="{00000000-0005-0000-0000-00006ED40000}"/>
    <cellStyle name="Output 2" xfId="917" xr:uid="{00000000-0005-0000-0000-00006FD40000}"/>
    <cellStyle name="Output 3" xfId="27606" xr:uid="{00000000-0005-0000-0000-000070D40000}"/>
    <cellStyle name="Output 4" xfId="538" xr:uid="{00000000-0005-0000-0000-000071D40000}"/>
    <cellStyle name="Percent" xfId="39" builtinId="5"/>
    <cellStyle name="Percent 2" xfId="38" xr:uid="{00000000-0005-0000-0000-000073D40000}"/>
    <cellStyle name="Percent 2 10" xfId="539" xr:uid="{00000000-0005-0000-0000-000074D40000}"/>
    <cellStyle name="Percent 2 2" xfId="540" xr:uid="{00000000-0005-0000-0000-000075D40000}"/>
    <cellStyle name="Percent 2 2 2" xfId="541" xr:uid="{00000000-0005-0000-0000-000076D40000}"/>
    <cellStyle name="Percent 2 2 2 2" xfId="542" xr:uid="{00000000-0005-0000-0000-000077D40000}"/>
    <cellStyle name="Percent 2 2 2 3" xfId="543" xr:uid="{00000000-0005-0000-0000-000078D40000}"/>
    <cellStyle name="Percent 2 2 2 4" xfId="544" xr:uid="{00000000-0005-0000-0000-000079D40000}"/>
    <cellStyle name="Percent 2 2 2 5" xfId="545" xr:uid="{00000000-0005-0000-0000-00007AD40000}"/>
    <cellStyle name="Percent 2 3" xfId="546" xr:uid="{00000000-0005-0000-0000-00007BD40000}"/>
    <cellStyle name="Percent 2 3 2" xfId="547" xr:uid="{00000000-0005-0000-0000-00007CD40000}"/>
    <cellStyle name="Percent 2 3 2 2" xfId="548" xr:uid="{00000000-0005-0000-0000-00007DD40000}"/>
    <cellStyle name="Percent 2 3 2 3" xfId="549" xr:uid="{00000000-0005-0000-0000-00007ED40000}"/>
    <cellStyle name="Percent 2 3 2 4" xfId="550" xr:uid="{00000000-0005-0000-0000-00007FD40000}"/>
    <cellStyle name="Percent 2 3 2 5" xfId="551" xr:uid="{00000000-0005-0000-0000-000080D40000}"/>
    <cellStyle name="Percent 2 4" xfId="552" xr:uid="{00000000-0005-0000-0000-000081D40000}"/>
    <cellStyle name="Percent 2 4 2" xfId="553" xr:uid="{00000000-0005-0000-0000-000082D40000}"/>
    <cellStyle name="Percent 2 4 2 2" xfId="554" xr:uid="{00000000-0005-0000-0000-000083D40000}"/>
    <cellStyle name="Percent 2 4 2 3" xfId="555" xr:uid="{00000000-0005-0000-0000-000084D40000}"/>
    <cellStyle name="Percent 2 4 2 4" xfId="556" xr:uid="{00000000-0005-0000-0000-000085D40000}"/>
    <cellStyle name="Percent 2 4 2 5" xfId="557" xr:uid="{00000000-0005-0000-0000-000086D40000}"/>
    <cellStyle name="Percent 2 5" xfId="558" xr:uid="{00000000-0005-0000-0000-000087D40000}"/>
    <cellStyle name="Percent 2 5 2" xfId="559" xr:uid="{00000000-0005-0000-0000-000088D40000}"/>
    <cellStyle name="Percent 2 5 2 2" xfId="560" xr:uid="{00000000-0005-0000-0000-000089D40000}"/>
    <cellStyle name="Percent 2 5 2 3" xfId="561" xr:uid="{00000000-0005-0000-0000-00008AD40000}"/>
    <cellStyle name="Percent 2 5 2 4" xfId="562" xr:uid="{00000000-0005-0000-0000-00008BD40000}"/>
    <cellStyle name="Percent 2 5 2 5" xfId="563" xr:uid="{00000000-0005-0000-0000-00008CD40000}"/>
    <cellStyle name="Percent 2 6" xfId="564" xr:uid="{00000000-0005-0000-0000-00008DD40000}"/>
    <cellStyle name="Percent 2 6 2" xfId="565" xr:uid="{00000000-0005-0000-0000-00008ED40000}"/>
    <cellStyle name="Percent 2 6 3" xfId="566" xr:uid="{00000000-0005-0000-0000-00008FD40000}"/>
    <cellStyle name="Percent 2 6 4" xfId="567" xr:uid="{00000000-0005-0000-0000-000090D40000}"/>
    <cellStyle name="Percent 2 6 5" xfId="568" xr:uid="{00000000-0005-0000-0000-000091D40000}"/>
    <cellStyle name="Percent 2 7" xfId="569" xr:uid="{00000000-0005-0000-0000-000092D40000}"/>
    <cellStyle name="Percent 2 8" xfId="570" xr:uid="{00000000-0005-0000-0000-000093D40000}"/>
    <cellStyle name="Percent 2 9" xfId="571" xr:uid="{00000000-0005-0000-0000-000094D40000}"/>
    <cellStyle name="Percent 3" xfId="572" xr:uid="{00000000-0005-0000-0000-000095D40000}"/>
    <cellStyle name="Percent 3 2" xfId="573" xr:uid="{00000000-0005-0000-0000-000096D40000}"/>
    <cellStyle name="Percent 3 2 2" xfId="574" xr:uid="{00000000-0005-0000-0000-000097D40000}"/>
    <cellStyle name="Percent 3 2 2 2" xfId="575" xr:uid="{00000000-0005-0000-0000-000098D40000}"/>
    <cellStyle name="Percent 3 2 2 3" xfId="576" xr:uid="{00000000-0005-0000-0000-000099D40000}"/>
    <cellStyle name="Percent 3 2 2 4" xfId="577" xr:uid="{00000000-0005-0000-0000-00009AD40000}"/>
    <cellStyle name="Percent 3 2 2 5" xfId="578" xr:uid="{00000000-0005-0000-0000-00009BD40000}"/>
    <cellStyle name="Percent 3 3" xfId="579" xr:uid="{00000000-0005-0000-0000-00009CD40000}"/>
    <cellStyle name="Percent 3 3 2" xfId="580" xr:uid="{00000000-0005-0000-0000-00009DD40000}"/>
    <cellStyle name="Percent 3 3 2 2" xfId="581" xr:uid="{00000000-0005-0000-0000-00009ED40000}"/>
    <cellStyle name="Percent 3 3 2 3" xfId="582" xr:uid="{00000000-0005-0000-0000-00009FD40000}"/>
    <cellStyle name="Percent 3 3 2 4" xfId="583" xr:uid="{00000000-0005-0000-0000-0000A0D40000}"/>
    <cellStyle name="Percent 3 3 2 5" xfId="584" xr:uid="{00000000-0005-0000-0000-0000A1D40000}"/>
    <cellStyle name="Percent 3 4" xfId="585" xr:uid="{00000000-0005-0000-0000-0000A2D40000}"/>
    <cellStyle name="Percent 3 4 2" xfId="586" xr:uid="{00000000-0005-0000-0000-0000A3D40000}"/>
    <cellStyle name="Percent 3 4 2 2" xfId="587" xr:uid="{00000000-0005-0000-0000-0000A4D40000}"/>
    <cellStyle name="Percent 3 4 2 3" xfId="588" xr:uid="{00000000-0005-0000-0000-0000A5D40000}"/>
    <cellStyle name="Percent 3 4 2 4" xfId="589" xr:uid="{00000000-0005-0000-0000-0000A6D40000}"/>
    <cellStyle name="Percent 3 4 2 5" xfId="590" xr:uid="{00000000-0005-0000-0000-0000A7D40000}"/>
    <cellStyle name="Percent 3 5" xfId="591" xr:uid="{00000000-0005-0000-0000-0000A8D40000}"/>
    <cellStyle name="Percent 3 5 2" xfId="592" xr:uid="{00000000-0005-0000-0000-0000A9D40000}"/>
    <cellStyle name="Percent 3 5 3" xfId="593" xr:uid="{00000000-0005-0000-0000-0000AAD40000}"/>
    <cellStyle name="Percent 3 5 4" xfId="594" xr:uid="{00000000-0005-0000-0000-0000ABD40000}"/>
    <cellStyle name="Percent 3 5 5" xfId="595" xr:uid="{00000000-0005-0000-0000-0000ACD40000}"/>
    <cellStyle name="Percent 3 6" xfId="596" xr:uid="{00000000-0005-0000-0000-0000ADD40000}"/>
    <cellStyle name="Percent 3 7" xfId="597" xr:uid="{00000000-0005-0000-0000-0000AED40000}"/>
    <cellStyle name="Percent 3 8" xfId="598" xr:uid="{00000000-0005-0000-0000-0000AFD40000}"/>
    <cellStyle name="Percent 3 9" xfId="599" xr:uid="{00000000-0005-0000-0000-0000B0D40000}"/>
    <cellStyle name="Percent 4" xfId="600" xr:uid="{00000000-0005-0000-0000-0000B1D40000}"/>
    <cellStyle name="Percent 4 2" xfId="601" xr:uid="{00000000-0005-0000-0000-0000B2D40000}"/>
    <cellStyle name="Percent 4 2 2" xfId="602" xr:uid="{00000000-0005-0000-0000-0000B3D40000}"/>
    <cellStyle name="Percent 4 2 2 2" xfId="603" xr:uid="{00000000-0005-0000-0000-0000B4D40000}"/>
    <cellStyle name="Percent 4 2 2 3" xfId="604" xr:uid="{00000000-0005-0000-0000-0000B5D40000}"/>
    <cellStyle name="Percent 4 2 2 4" xfId="605" xr:uid="{00000000-0005-0000-0000-0000B6D40000}"/>
    <cellStyle name="Percent 4 2 2 5" xfId="606" xr:uid="{00000000-0005-0000-0000-0000B7D40000}"/>
    <cellStyle name="Percent 4 3" xfId="607" xr:uid="{00000000-0005-0000-0000-0000B8D40000}"/>
    <cellStyle name="Percent 4 3 2" xfId="608" xr:uid="{00000000-0005-0000-0000-0000B9D40000}"/>
    <cellStyle name="Percent 4 3 2 2" xfId="609" xr:uid="{00000000-0005-0000-0000-0000BAD40000}"/>
    <cellStyle name="Percent 4 3 2 3" xfId="610" xr:uid="{00000000-0005-0000-0000-0000BBD40000}"/>
    <cellStyle name="Percent 4 3 2 4" xfId="611" xr:uid="{00000000-0005-0000-0000-0000BCD40000}"/>
    <cellStyle name="Percent 4 3 2 5" xfId="612" xr:uid="{00000000-0005-0000-0000-0000BDD40000}"/>
    <cellStyle name="Percent 4 4" xfId="613" xr:uid="{00000000-0005-0000-0000-0000BED40000}"/>
    <cellStyle name="Percent 4 4 2" xfId="614" xr:uid="{00000000-0005-0000-0000-0000BFD40000}"/>
    <cellStyle name="Percent 4 4 2 2" xfId="615" xr:uid="{00000000-0005-0000-0000-0000C0D40000}"/>
    <cellStyle name="Percent 4 4 2 3" xfId="616" xr:uid="{00000000-0005-0000-0000-0000C1D40000}"/>
    <cellStyle name="Percent 4 4 2 4" xfId="617" xr:uid="{00000000-0005-0000-0000-0000C2D40000}"/>
    <cellStyle name="Percent 4 4 2 5" xfId="618" xr:uid="{00000000-0005-0000-0000-0000C3D40000}"/>
    <cellStyle name="Percent 4 5" xfId="619" xr:uid="{00000000-0005-0000-0000-0000C4D40000}"/>
    <cellStyle name="Percent 4 5 2" xfId="620" xr:uid="{00000000-0005-0000-0000-0000C5D40000}"/>
    <cellStyle name="Percent 4 5 3" xfId="621" xr:uid="{00000000-0005-0000-0000-0000C6D40000}"/>
    <cellStyle name="Percent 4 5 4" xfId="622" xr:uid="{00000000-0005-0000-0000-0000C7D40000}"/>
    <cellStyle name="Percent 4 5 5" xfId="623" xr:uid="{00000000-0005-0000-0000-0000C8D40000}"/>
    <cellStyle name="Percent 4 6" xfId="624" xr:uid="{00000000-0005-0000-0000-0000C9D40000}"/>
    <cellStyle name="Percent 4 7" xfId="625" xr:uid="{00000000-0005-0000-0000-0000CAD40000}"/>
    <cellStyle name="Percent 4 8" xfId="626" xr:uid="{00000000-0005-0000-0000-0000CBD40000}"/>
    <cellStyle name="Percent 4 9" xfId="627" xr:uid="{00000000-0005-0000-0000-0000CCD40000}"/>
    <cellStyle name="Percent 5" xfId="878" xr:uid="{00000000-0005-0000-0000-0000CDD40000}"/>
    <cellStyle name="Percent 6" xfId="27607" xr:uid="{00000000-0005-0000-0000-0000CED40000}"/>
    <cellStyle name="Percent 7" xfId="54490" xr:uid="{00000000-0005-0000-0000-0000CFD40000}"/>
    <cellStyle name="Section head" xfId="628" xr:uid="{00000000-0005-0000-0000-0000D0D40000}"/>
    <cellStyle name="Section lines" xfId="629" xr:uid="{00000000-0005-0000-0000-0000D1D40000}"/>
    <cellStyle name="Text" xfId="630" xr:uid="{00000000-0005-0000-0000-0000D2D40000}"/>
    <cellStyle name="Title 2" xfId="918" xr:uid="{00000000-0005-0000-0000-0000D3D40000}"/>
    <cellStyle name="Title 3" xfId="27608" xr:uid="{00000000-0005-0000-0000-0000D4D40000}"/>
    <cellStyle name="Title 4" xfId="631" xr:uid="{00000000-0005-0000-0000-0000D5D40000}"/>
    <cellStyle name="Total 2" xfId="919" xr:uid="{00000000-0005-0000-0000-0000D6D40000}"/>
    <cellStyle name="Total 3" xfId="27609" xr:uid="{00000000-0005-0000-0000-0000D7D40000}"/>
    <cellStyle name="Total 4" xfId="632" xr:uid="{00000000-0005-0000-0000-0000D8D40000}"/>
    <cellStyle name="Warning Text 2" xfId="920" xr:uid="{00000000-0005-0000-0000-0000D9D40000}"/>
    <cellStyle name="Warning Text 3" xfId="27610" xr:uid="{00000000-0005-0000-0000-0000DAD40000}"/>
    <cellStyle name="Warning Text 4" xfId="633" xr:uid="{00000000-0005-0000-0000-0000DBD40000}"/>
  </cellStyles>
  <dxfs count="46">
    <dxf>
      <fill>
        <patternFill>
          <bgColor rgb="FFFFFFCC"/>
        </patternFill>
      </fill>
    </dxf>
    <dxf>
      <numFmt numFmtId="30" formatCode="@"/>
    </dxf>
    <dxf>
      <numFmt numFmtId="30" formatCode="@"/>
    </dxf>
    <dxf>
      <numFmt numFmtId="164" formatCode="000"/>
      <alignment horizontal="center" vertical="bottom" textRotation="0" wrapText="0" indent="0" justifyLastLine="0" shrinkToFit="0" readingOrder="0"/>
    </dxf>
    <dxf>
      <font>
        <b/>
        <i val="0"/>
        <strike val="0"/>
        <condense val="0"/>
        <extend val="0"/>
        <outline val="0"/>
        <shadow val="0"/>
        <u/>
        <vertAlign val="baseline"/>
        <sz val="11"/>
        <color theme="1"/>
        <name val="Calibri"/>
        <scheme val="minor"/>
      </font>
    </dxf>
    <dxf>
      <numFmt numFmtId="4" formatCode="#,##0.00"/>
      <alignment horizontal="right"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0"/>
        <color theme="1"/>
        <name val="Calibri"/>
        <scheme val="minor"/>
      </font>
      <numFmt numFmtId="3" formatCode="#,##0"/>
      <alignment horizontal="right" vertical="top" textRotation="0" wrapText="1" indent="0" justifyLastLine="0" shrinkToFit="0" readingOrder="0"/>
      <border diagonalUp="0" diagonalDown="0" outline="0">
        <left style="thin">
          <color auto="1"/>
        </left>
        <right style="thin">
          <color auto="1"/>
        </right>
        <top/>
        <bottom/>
      </border>
      <protection locked="0" hidden="0"/>
    </dxf>
    <dxf>
      <alignment horizontal="right"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0"/>
        <color theme="1"/>
        <name val="Calibri"/>
        <scheme val="minor"/>
      </font>
      <numFmt numFmtId="3" formatCode="#,##0"/>
      <alignment horizontal="right" vertical="top" textRotation="0" wrapText="1" indent="0" justifyLastLine="0" shrinkToFit="0" readingOrder="0"/>
      <border diagonalUp="0" diagonalDown="0" outline="0">
        <left style="thin">
          <color auto="1"/>
        </left>
        <right style="thin">
          <color auto="1"/>
        </right>
        <top/>
        <bottom/>
      </border>
      <protection locked="0" hidden="0"/>
    </dxf>
    <dxf>
      <border diagonalUp="0" diagonalDown="0" outline="0">
        <left style="thin">
          <color auto="1"/>
        </left>
        <right style="thin">
          <color auto="1"/>
        </right>
        <top/>
        <bottom/>
      </border>
    </dxf>
    <dxf>
      <font>
        <strike val="0"/>
        <outline val="0"/>
        <shadow val="0"/>
        <u val="none"/>
        <vertAlign val="baseline"/>
        <sz val="10"/>
        <color theme="1"/>
        <name val="Calibri"/>
        <scheme val="minor"/>
      </font>
      <alignment horizontal="left" vertical="top" textRotation="0" wrapText="1" indent="0" justifyLastLine="0" shrinkToFit="0" readingOrder="0"/>
      <border diagonalUp="0" diagonalDown="0" outline="0">
        <left style="thin">
          <color auto="1"/>
        </left>
        <right style="thin">
          <color auto="1"/>
        </right>
        <top/>
        <bottom/>
      </border>
      <protection locked="0" hidden="0"/>
    </dxf>
    <dxf>
      <border diagonalUp="0" diagonalDown="0" outline="0">
        <left style="thin">
          <color auto="1"/>
        </left>
        <right style="thin">
          <color auto="1"/>
        </right>
        <top/>
        <bottom/>
      </border>
    </dxf>
    <dxf>
      <font>
        <strike val="0"/>
        <outline val="0"/>
        <shadow val="0"/>
        <u val="none"/>
        <vertAlign val="baseline"/>
        <sz val="10"/>
        <color theme="1"/>
        <name val="Calibri"/>
        <scheme val="minor"/>
      </font>
      <alignment horizontal="center" vertical="top"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name val="Calibri"/>
        <scheme val="minor"/>
      </font>
      <numFmt numFmtId="1" formatCode="0"/>
    </dxf>
    <dxf>
      <font>
        <strike val="0"/>
        <outline val="0"/>
        <shadow val="0"/>
        <u val="none"/>
        <vertAlign val="baseline"/>
        <sz val="10"/>
        <color theme="1"/>
        <name val="Calibri"/>
        <scheme val="minor"/>
      </font>
      <numFmt numFmtId="1" formatCode="0"/>
      <alignment vertical="top" textRotation="0" wrapText="1" indent="0" justifyLastLine="0" shrinkToFit="0" readingOrder="0"/>
      <protection locked="0" hidden="0"/>
    </dxf>
    <dxf>
      <font>
        <b/>
        <i val="0"/>
        <strike val="0"/>
        <condense val="0"/>
        <extend val="0"/>
        <outline val="0"/>
        <shadow val="0"/>
        <u val="none"/>
        <vertAlign val="baseline"/>
        <sz val="12"/>
        <color theme="0"/>
        <name val="Calibri"/>
        <scheme val="minor"/>
      </font>
      <numFmt numFmtId="1" formatCode="0"/>
      <fill>
        <patternFill patternType="solid">
          <fgColor indexed="64"/>
          <bgColor theme="8" tint="-0.24994659260841701"/>
        </patternFill>
      </fill>
      <alignment horizontal="center" vertical="bottom" textRotation="0" wrapText="1" indent="0" justifyLastLine="0" shrinkToFit="0" readingOrder="0"/>
    </dxf>
    <dxf>
      <font>
        <strike val="0"/>
        <outline val="0"/>
        <shadow val="0"/>
        <u val="none"/>
        <vertAlign val="baseline"/>
        <sz val="10"/>
        <name val="Calibri"/>
        <scheme val="minor"/>
      </font>
      <alignment horizontal="left" vertical="top" textRotation="0" indent="0" justifyLastLine="0" shrinkToFit="0" readingOrder="0"/>
      <border diagonalUp="0" diagonalDown="0" outline="0">
        <left style="thin">
          <color auto="1"/>
        </left>
        <right/>
        <top/>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auto="1"/>
        </left>
        <right style="thin">
          <color auto="1"/>
        </right>
        <top/>
        <bottom/>
        <vertical/>
        <horizontal/>
      </border>
      <protection locked="0" hidden="0"/>
    </dxf>
    <dxf>
      <font>
        <b val="0"/>
        <i val="0"/>
        <strike val="0"/>
        <condense val="0"/>
        <extend val="0"/>
        <outline val="0"/>
        <shadow val="0"/>
        <u val="none"/>
        <vertAlign val="baseline"/>
        <sz val="10"/>
        <color theme="1"/>
        <name val="Calibri"/>
        <scheme val="minor"/>
      </font>
      <numFmt numFmtId="165" formatCode="&quot;$&quot;#,##0.00"/>
      <alignment horizontal="left" vertical="top" textRotation="0" wrapText="1" indent="0" justifyLastLine="0" shrinkToFit="0" readingOrder="0"/>
      <border diagonalUp="0" diagonalDown="0">
        <left style="thin">
          <color auto="1"/>
        </left>
        <right style="thin">
          <color auto="1"/>
        </right>
        <top/>
        <bottom/>
        <vertical/>
        <horizontal/>
      </border>
      <protection locked="0" hidden="0"/>
    </dxf>
    <dxf>
      <font>
        <strike val="0"/>
        <outline val="0"/>
        <shadow val="0"/>
        <u val="none"/>
        <vertAlign val="baseline"/>
        <sz val="10"/>
        <name val="Calibri"/>
        <scheme val="minor"/>
      </font>
      <numFmt numFmtId="4" formatCode="#,##0.00"/>
      <alignment horizontal="lef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0"/>
        <name val="Calibri"/>
        <scheme val="minor"/>
      </font>
      <numFmt numFmtId="4" formatCode="#,##0.00"/>
      <alignment horizontal="lef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0"/>
        <name val="Calibri"/>
        <scheme val="minor"/>
      </font>
      <numFmt numFmtId="3" formatCode="#,##0"/>
      <alignment horizontal="righ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0"/>
        <name val="Calibri"/>
        <scheme val="minor"/>
      </font>
      <numFmt numFmtId="3" formatCode="#,##0"/>
      <alignment horizontal="righ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0"/>
        <name val="Calibri"/>
        <scheme val="minor"/>
      </font>
      <alignment horizontal="center" vertical="top" textRotation="0" indent="0" justifyLastLine="0" shrinkToFit="0" readingOrder="0"/>
      <border diagonalUp="0" diagonalDown="0" outline="0">
        <left style="thin">
          <color auto="1"/>
        </left>
        <right style="thin">
          <color auto="1"/>
        </right>
        <top/>
        <bottom/>
      </border>
    </dxf>
    <dxf>
      <font>
        <strike val="0"/>
        <outline val="0"/>
        <shadow val="0"/>
        <u val="none"/>
        <vertAlign val="baseline"/>
        <sz val="10"/>
        <name val="Calibri"/>
        <scheme val="minor"/>
      </font>
      <alignment horizontal="left" vertical="top" textRotation="0" indent="0" justifyLastLine="0" shrinkToFit="0" readingOrder="0"/>
      <border diagonalUp="0" diagonalDown="0" outline="0">
        <left style="thin">
          <color auto="1"/>
        </left>
        <right style="thin">
          <color auto="1"/>
        </right>
        <top/>
        <bottom/>
      </border>
    </dxf>
    <dxf>
      <font>
        <strike val="0"/>
        <outline val="0"/>
        <shadow val="0"/>
        <u val="none"/>
        <vertAlign val="baseline"/>
        <sz val="10"/>
        <name val="Calibri"/>
        <scheme val="minor"/>
      </font>
      <alignment horizontal="left" vertical="top" textRotation="0" indent="0" justifyLastLine="0" shrinkToFit="0" readingOrder="0"/>
      <border diagonalUp="0" diagonalDown="0" outline="0">
        <left style="thin">
          <color auto="1"/>
        </left>
        <right style="thin">
          <color auto="1"/>
        </right>
        <top/>
        <bottom/>
      </border>
    </dxf>
    <dxf>
      <font>
        <strike val="0"/>
        <outline val="0"/>
        <shadow val="0"/>
        <u val="none"/>
        <vertAlign val="baseline"/>
        <sz val="10"/>
        <name val="Calibri"/>
        <scheme val="minor"/>
      </font>
      <alignment horizontal="center" vertical="top" textRotation="0" indent="0" justifyLastLine="0" shrinkToFit="0" readingOrder="0"/>
      <border diagonalUp="0" diagonalDown="0" outline="0">
        <left style="thin">
          <color auto="1"/>
        </left>
        <right style="thin">
          <color auto="1"/>
        </right>
        <top/>
        <bottom/>
      </border>
    </dxf>
    <dxf>
      <font>
        <strike val="0"/>
        <outline val="0"/>
        <shadow val="0"/>
        <u val="none"/>
        <vertAlign val="baseline"/>
        <sz val="10"/>
        <name val="Calibri"/>
        <scheme val="minor"/>
      </font>
      <numFmt numFmtId="3" formatCode="#,##0"/>
      <alignment horizontal="left" vertical="top" textRotation="0" indent="0" justifyLastLine="0" shrinkToFit="0" readingOrder="0"/>
      <border diagonalUp="0" diagonalDown="0" outline="0">
        <left style="thin">
          <color auto="1"/>
        </left>
        <right style="thin">
          <color auto="1"/>
        </right>
        <top/>
        <bottom/>
      </border>
    </dxf>
    <dxf>
      <font>
        <strike val="0"/>
        <outline val="0"/>
        <shadow val="0"/>
        <u val="none"/>
        <vertAlign val="baseline"/>
        <sz val="10"/>
        <name val="Calibri"/>
        <scheme val="minor"/>
      </font>
      <alignment horizontal="left" vertical="top" textRotation="0" indent="0" justifyLastLine="0" shrinkToFit="0" readingOrder="0"/>
      <border diagonalUp="0" diagonalDown="0" outline="0">
        <left/>
        <right style="thin">
          <color auto="1"/>
        </right>
        <top/>
        <bottom/>
      </border>
    </dxf>
    <dxf>
      <font>
        <strike val="0"/>
        <outline val="0"/>
        <shadow val="0"/>
        <u val="none"/>
        <vertAlign val="baseline"/>
        <sz val="10"/>
        <name val="Calibri"/>
        <scheme val="minor"/>
      </font>
      <numFmt numFmtId="1" formatCode="0"/>
      <alignment horizontal="left" vertical="top" textRotation="0" indent="0" justifyLastLine="0" shrinkToFit="0" readingOrder="0"/>
    </dxf>
    <dxf>
      <font>
        <b/>
        <i val="0"/>
        <strike val="0"/>
        <condense val="0"/>
        <extend val="0"/>
        <outline val="0"/>
        <shadow val="0"/>
        <u val="none"/>
        <vertAlign val="baseline"/>
        <sz val="12"/>
        <color theme="0"/>
        <name val="Calibri"/>
        <scheme val="minor"/>
      </font>
      <numFmt numFmtId="1" formatCode="0"/>
      <fill>
        <patternFill patternType="solid">
          <fgColor indexed="64"/>
          <bgColor theme="8" tint="-0.24994659260841701"/>
        </patternFill>
      </fill>
      <alignment horizontal="center" vertical="bottom" textRotation="0" wrapText="1" indent="0" justifyLastLine="0" shrinkToFit="0" readingOrder="0"/>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auto="1"/>
        </left>
        <right/>
        <top/>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auto="1"/>
        </left>
        <right style="thin">
          <color auto="1"/>
        </right>
        <top/>
        <bottom/>
      </border>
      <protection locked="0" hidden="0"/>
    </dxf>
    <dxf>
      <font>
        <b val="0"/>
        <i val="0"/>
        <strike val="0"/>
        <condense val="0"/>
        <extend val="0"/>
        <outline val="0"/>
        <shadow val="0"/>
        <u val="none"/>
        <vertAlign val="baseline"/>
        <sz val="10"/>
        <color theme="1"/>
        <name val="Calibri"/>
        <scheme val="minor"/>
      </font>
      <numFmt numFmtId="165" formatCode="&quot;$&quot;#,##0.00"/>
      <alignment horizontal="right" vertical="top" textRotation="0" wrapText="1" indent="0" justifyLastLine="0" shrinkToFit="0" readingOrder="0"/>
      <border diagonalUp="0" diagonalDown="0">
        <left style="thin">
          <color auto="1"/>
        </left>
        <right style="thin">
          <color auto="1"/>
        </right>
        <top/>
        <bottom/>
        <vertical/>
        <horizontal/>
      </border>
      <protection locked="0" hidden="0"/>
    </dxf>
    <dxf>
      <font>
        <strike val="0"/>
        <outline val="0"/>
        <shadow val="0"/>
        <u val="none"/>
        <vertAlign val="baseline"/>
        <sz val="10"/>
        <name val="Calibri"/>
        <scheme val="minor"/>
      </font>
      <numFmt numFmtId="3" formatCode="#,##0"/>
      <alignment horizontal="right" vertical="top"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0"/>
        <name val="Calibri"/>
        <scheme val="minor"/>
      </font>
      <numFmt numFmtId="3" formatCode="#,##0"/>
      <alignment horizontal="right" vertical="top"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0"/>
        <name val="Calibri"/>
        <scheme val="minor"/>
      </font>
      <numFmt numFmtId="3" formatCode="#,##0"/>
      <alignment horizontal="right" vertical="top"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0"/>
        <name val="Calibri"/>
        <scheme val="minor"/>
      </font>
      <numFmt numFmtId="3" formatCode="#,##0"/>
      <alignment horizontal="right" vertical="top"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0"/>
        <name val="Calibri"/>
        <scheme val="minor"/>
      </font>
      <alignment horizontal="center" vertical="top"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0"/>
        <name val="Calibri"/>
        <scheme val="minor"/>
      </font>
      <alignment horizontal="center" vertical="top"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0"/>
        <name val="Calibri"/>
        <scheme val="minor"/>
      </font>
      <numFmt numFmtId="3" formatCode="#,##0"/>
      <alignment horizontal="left" vertical="top"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right style="thin">
          <color auto="1"/>
        </right>
        <top/>
        <bottom/>
      </border>
    </dxf>
    <dxf>
      <font>
        <strike val="0"/>
        <outline val="0"/>
        <shadow val="0"/>
        <u val="none"/>
        <vertAlign val="baseline"/>
        <sz val="10"/>
        <name val="Calibri"/>
        <scheme val="minor"/>
      </font>
      <numFmt numFmtId="1" formatCode="0"/>
      <alignment horizontal="left" vertical="top" textRotation="0" wrapText="1" indent="0" justifyLastLine="0" shrinkToFit="0" readingOrder="0"/>
    </dxf>
    <dxf>
      <font>
        <b/>
        <i val="0"/>
        <strike val="0"/>
        <condense val="0"/>
        <extend val="0"/>
        <outline val="0"/>
        <shadow val="0"/>
        <u val="none"/>
        <vertAlign val="baseline"/>
        <sz val="12"/>
        <color theme="0"/>
        <name val="Calibri"/>
        <scheme val="minor"/>
      </font>
      <numFmt numFmtId="1" formatCode="0"/>
      <fill>
        <patternFill patternType="solid">
          <fgColor indexed="64"/>
          <bgColor theme="8" tint="-0.24994659260841701"/>
        </patternFill>
      </fill>
      <alignment horizontal="center" vertical="bottom" textRotation="0" wrapText="1" indent="0" justifyLastLine="0" shrinkToFit="0" readingOrder="0"/>
    </dxf>
  </dxfs>
  <tableStyles count="1" defaultTableStyle="TableStyleMedium2" defaultPivotStyle="PivotStyleLight16">
    <tableStyle name="Table Style 1" pivot="0" count="0" xr9:uid="{00000000-0011-0000-FFFF-FFFF00000000}"/>
  </tableStyles>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5</xdr:row>
      <xdr:rowOff>138112</xdr:rowOff>
    </xdr:to>
    <xdr:pic>
      <xdr:nvPicPr>
        <xdr:cNvPr id="2" name="Picture 9">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2880"/>
          <a:ext cx="1341120" cy="869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139700</xdr:colOff>
      <xdr:row>1</xdr:row>
      <xdr:rowOff>0</xdr:rowOff>
    </xdr:from>
    <xdr:to>
      <xdr:col>1</xdr:col>
      <xdr:colOff>762000</xdr:colOff>
      <xdr:row>6</xdr:row>
      <xdr:rowOff>146685</xdr:rowOff>
    </xdr:to>
    <xdr:pic>
      <xdr:nvPicPr>
        <xdr:cNvPr id="2" name="Picture 1" descr="USDA1cM">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 y="178594"/>
          <a:ext cx="1455738" cy="1045369"/>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bl_Receipts" displayName="tbl_Receipts" ref="A6:M151" totalsRowShown="0" headerRowDxfId="45" dataDxfId="44">
  <tableColumns count="13">
    <tableColumn id="1" xr3:uid="{00000000-0010-0000-0000-000001000000}" name="Report _x000a_Category" dataDxfId="43"/>
    <tableColumn id="2" xr3:uid="{00000000-0010-0000-0000-000002000000}" name="From _x000a_Handler Name" dataDxfId="42"/>
    <tableColumn id="3" xr3:uid="{00000000-0010-0000-0000-000003000000}" name="From _x000a_Order No." dataDxfId="41"/>
    <tableColumn id="4" xr3:uid="{00000000-0010-0000-0000-000004000000}" name="Product _x000a_Type" dataDxfId="40"/>
    <tableColumn id="5" xr3:uid="{00000000-0010-0000-0000-000005000000}" name="Product _x000a_Code" dataDxfId="39"/>
    <tableColumn id="6" xr3:uid="{00000000-0010-0000-0000-000006000000}" name="Product _x000a_Class" dataDxfId="38"/>
    <tableColumn id="7" xr3:uid="{00000000-0010-0000-0000-000007000000}" name="Product _x000a_Pounds" dataDxfId="37"/>
    <tableColumn id="8" xr3:uid="{00000000-0010-0000-0000-000008000000}" name="Butterfat _x000a_Pounds" dataDxfId="36"/>
    <tableColumn id="9" xr3:uid="{00000000-0010-0000-0000-000009000000}" name="Protein _x000a_Pounds" dataDxfId="35"/>
    <tableColumn id="10" xr3:uid="{00000000-0010-0000-0000-00000A000000}" name="Other Solid _x000a_Pounds" dataDxfId="34"/>
    <tableColumn id="13" xr3:uid="{00000000-0010-0000-0000-00000D000000}" name="SCC $" dataDxfId="33"/>
    <tableColumn id="11" xr3:uid="{00000000-0010-0000-0000-00000B000000}" name="Broker _x000a_Name" dataDxfId="32"/>
    <tableColumn id="12" xr3:uid="{00000000-0010-0000-0000-00000C000000}" name="Notes" dataDxfId="31"/>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bl_Utilization" displayName="tbl_Utilization" ref="A6:M150" totalsRowShown="0" headerRowDxfId="30" dataDxfId="29">
  <tableColumns count="13">
    <tableColumn id="1" xr3:uid="{00000000-0010-0000-0100-000001000000}" name="Report _x000a_Category" dataDxfId="28"/>
    <tableColumn id="2" xr3:uid="{00000000-0010-0000-0100-000002000000}" name="To _x000a_Handler Name" dataDxfId="27"/>
    <tableColumn id="3" xr3:uid="{00000000-0010-0000-0100-000003000000}" name="To _x000a_Order No." dataDxfId="26"/>
    <tableColumn id="4" xr3:uid="{00000000-0010-0000-0100-000004000000}" name="Product _x000a_Type" dataDxfId="25"/>
    <tableColumn id="5" xr3:uid="{00000000-0010-0000-0100-000005000000}" name="Product _x000a_Code" dataDxfId="24"/>
    <tableColumn id="6" xr3:uid="{00000000-0010-0000-0100-000006000000}" name="Product _x000a_Class" dataDxfId="23"/>
    <tableColumn id="7" xr3:uid="{00000000-0010-0000-0100-000007000000}" name="Product _x000a_Pounds" dataDxfId="22"/>
    <tableColumn id="8" xr3:uid="{00000000-0010-0000-0100-000008000000}" name="Butterfat _x000a_Pounds" dataDxfId="21"/>
    <tableColumn id="9" xr3:uid="{00000000-0010-0000-0100-000009000000}" name="Protein _x000a_Pounds" dataDxfId="20"/>
    <tableColumn id="10" xr3:uid="{00000000-0010-0000-0100-00000A000000}" name="Other Solid _x000a_Pounds" dataDxfId="19"/>
    <tableColumn id="13" xr3:uid="{00000000-0010-0000-0100-00000D000000}" name="SCC $" dataDxfId="18"/>
    <tableColumn id="11" xr3:uid="{00000000-0010-0000-0100-00000B000000}" name="Broker _x000a_Name" dataDxfId="17"/>
    <tableColumn id="12" xr3:uid="{00000000-0010-0000-0100-00000C000000}" name="Notes" dataDxfId="16"/>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bl_Area_Sales" displayName="tbl_Area_Sales" ref="A12:D156" headerRowDxfId="15" dataDxfId="14" totalsRowDxfId="13">
  <tableColumns count="4">
    <tableColumn id="3" xr3:uid="{00000000-0010-0000-0200-000003000000}" name="To_x000a_Order No." dataDxfId="12" totalsRowDxfId="11"/>
    <tableColumn id="5" xr3:uid="{00000000-0010-0000-0200-000005000000}" name="Product _x000a_Code" dataDxfId="10" totalsRowDxfId="9"/>
    <tableColumn id="7" xr3:uid="{00000000-0010-0000-0200-000007000000}" name="Product _x000a_Pounds" dataDxfId="8" totalsRowDxfId="7"/>
    <tableColumn id="8" xr3:uid="{00000000-0010-0000-0200-000008000000}" name="Butterfat _x000a_Pounds" totalsRowFunction="sum" dataDxfId="6" totalsRowDxfId="5"/>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bl_Orders" displayName="tbl_Orders" ref="A4:I16" totalsRowShown="0" headerRowDxfId="4">
  <autoFilter ref="A4:I16" xr:uid="{00000000-0009-0000-0100-000001000000}"/>
  <sortState xmlns:xlrd2="http://schemas.microsoft.com/office/spreadsheetml/2017/richdata2" ref="A5:I16">
    <sortCondition ref="A4:A16"/>
  </sortState>
  <tableColumns count="9">
    <tableColumn id="1" xr3:uid="{00000000-0010-0000-0300-000001000000}" name="Order" dataDxfId="3"/>
    <tableColumn id="2" xr3:uid="{00000000-0010-0000-0300-000002000000}" name="Milk Marketing Area" dataDxfId="2"/>
    <tableColumn id="3" xr3:uid="{00000000-0010-0000-0300-000003000000}" name="MA Office" dataDxfId="1"/>
    <tableColumn id="4" xr3:uid="{00000000-0010-0000-0300-000004000000}" name="Phone"/>
    <tableColumn id="5" xr3:uid="{00000000-0010-0000-0300-000005000000}" name="Fax"/>
    <tableColumn id="6" xr3:uid="{00000000-0010-0000-0300-000006000000}" name="Email"/>
    <tableColumn id="7" xr3:uid="{00000000-0010-0000-0300-000007000000}" name="Address1"/>
    <tableColumn id="8" xr3:uid="{00000000-0010-0000-0300-000008000000}" name="Address2"/>
    <tableColumn id="9" xr3:uid="{00000000-0010-0000-0300-000009000000}" name="HomePage"/>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hyperlink" Target="http://www.cafmmo.com/" TargetMode="External"/><Relationship Id="rId2" Type="http://schemas.openxmlformats.org/officeDocument/2006/relationships/hyperlink" Target="mailto:pool@cafmmo.com" TargetMode="External"/><Relationship Id="rId1" Type="http://schemas.openxmlformats.org/officeDocument/2006/relationships/hyperlink" Target="http://www.malouisville.com/" TargetMode="External"/><Relationship Id="rId5" Type="http://schemas.openxmlformats.org/officeDocument/2006/relationships/table" Target="../tables/table4.xml"/><Relationship Id="rId4"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25"/>
  <sheetViews>
    <sheetView showGridLines="0" tabSelected="1" zoomScaleNormal="100" workbookViewId="0">
      <selection activeCell="A12" sqref="A12:C25"/>
    </sheetView>
  </sheetViews>
  <sheetFormatPr defaultRowHeight="15" x14ac:dyDescent="0.25"/>
  <cols>
    <col min="1" max="1" width="19.5703125" customWidth="1"/>
    <col min="2" max="3" width="35.5703125" customWidth="1"/>
  </cols>
  <sheetData>
    <row r="1" spans="1:6" x14ac:dyDescent="0.25">
      <c r="A1" s="1"/>
    </row>
    <row r="2" spans="1:6" x14ac:dyDescent="0.25">
      <c r="B2" s="254"/>
      <c r="C2" s="254"/>
      <c r="D2" s="2" t="s">
        <v>0</v>
      </c>
      <c r="E2" s="3"/>
    </row>
    <row r="3" spans="1:6" x14ac:dyDescent="0.25">
      <c r="B3" s="4" t="s">
        <v>1</v>
      </c>
      <c r="C3" s="4"/>
    </row>
    <row r="4" spans="1:6" x14ac:dyDescent="0.25">
      <c r="B4" s="255" t="s">
        <v>2</v>
      </c>
      <c r="C4" s="255"/>
    </row>
    <row r="5" spans="1:6" x14ac:dyDescent="0.25">
      <c r="B5" t="s">
        <v>309</v>
      </c>
      <c r="C5" t="s">
        <v>3</v>
      </c>
    </row>
    <row r="6" spans="1:6" x14ac:dyDescent="0.25">
      <c r="B6" t="s">
        <v>4</v>
      </c>
      <c r="C6" t="s">
        <v>334</v>
      </c>
    </row>
    <row r="7" spans="1:6" x14ac:dyDescent="0.25">
      <c r="A7" t="s">
        <v>5</v>
      </c>
      <c r="B7" t="s">
        <v>6</v>
      </c>
      <c r="C7" t="s">
        <v>7</v>
      </c>
    </row>
    <row r="9" spans="1:6" ht="9.75" customHeight="1" x14ac:dyDescent="0.25"/>
    <row r="10" spans="1:6" ht="94.9" customHeight="1" x14ac:dyDescent="0.25">
      <c r="A10" s="256" t="s">
        <v>8</v>
      </c>
      <c r="B10" s="256"/>
      <c r="C10" s="256"/>
    </row>
    <row r="11" spans="1:6" ht="7.5" customHeight="1" x14ac:dyDescent="0.25">
      <c r="A11" s="256"/>
      <c r="B11" s="257"/>
      <c r="C11" s="257"/>
    </row>
    <row r="12" spans="1:6" ht="135" customHeight="1" x14ac:dyDescent="0.25">
      <c r="A12" s="406" t="s">
        <v>1194</v>
      </c>
      <c r="B12" s="406"/>
      <c r="C12" s="406"/>
      <c r="F12" s="405"/>
    </row>
    <row r="13" spans="1:6" x14ac:dyDescent="0.25">
      <c r="A13" s="406"/>
      <c r="B13" s="406"/>
      <c r="C13" s="406"/>
    </row>
    <row r="14" spans="1:6" x14ac:dyDescent="0.25">
      <c r="A14" s="406"/>
      <c r="B14" s="406"/>
      <c r="C14" s="406"/>
    </row>
    <row r="15" spans="1:6" x14ac:dyDescent="0.25">
      <c r="A15" s="406"/>
      <c r="B15" s="406"/>
      <c r="C15" s="406"/>
    </row>
    <row r="16" spans="1:6" x14ac:dyDescent="0.25">
      <c r="A16" s="406"/>
      <c r="B16" s="406"/>
      <c r="C16" s="406"/>
    </row>
    <row r="17" spans="1:3" x14ac:dyDescent="0.25">
      <c r="A17" s="406"/>
      <c r="B17" s="406"/>
      <c r="C17" s="406"/>
    </row>
    <row r="18" spans="1:3" x14ac:dyDescent="0.25">
      <c r="A18" s="406"/>
      <c r="B18" s="406"/>
      <c r="C18" s="406"/>
    </row>
    <row r="19" spans="1:3" x14ac:dyDescent="0.25">
      <c r="A19" s="406"/>
      <c r="B19" s="406"/>
      <c r="C19" s="406"/>
    </row>
    <row r="20" spans="1:3" x14ac:dyDescent="0.25">
      <c r="A20" s="406"/>
      <c r="B20" s="406"/>
      <c r="C20" s="406"/>
    </row>
    <row r="21" spans="1:3" x14ac:dyDescent="0.25">
      <c r="A21" s="406"/>
      <c r="B21" s="406"/>
      <c r="C21" s="406"/>
    </row>
    <row r="22" spans="1:3" x14ac:dyDescent="0.25">
      <c r="A22" s="406"/>
      <c r="B22" s="406"/>
      <c r="C22" s="406"/>
    </row>
    <row r="23" spans="1:3" x14ac:dyDescent="0.25">
      <c r="A23" s="406"/>
      <c r="B23" s="406"/>
      <c r="C23" s="406"/>
    </row>
    <row r="24" spans="1:3" x14ac:dyDescent="0.25">
      <c r="A24" s="406"/>
      <c r="B24" s="406"/>
      <c r="C24" s="406"/>
    </row>
    <row r="25" spans="1:3" x14ac:dyDescent="0.25">
      <c r="A25" s="406"/>
      <c r="B25" s="406"/>
      <c r="C25" s="406"/>
    </row>
  </sheetData>
  <mergeCells count="5">
    <mergeCell ref="B2:C2"/>
    <mergeCell ref="B4:C4"/>
    <mergeCell ref="A10:C10"/>
    <mergeCell ref="A11:C11"/>
    <mergeCell ref="A12:C25"/>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7"/>
  <sheetViews>
    <sheetView showGridLines="0" zoomScaleNormal="100" workbookViewId="0">
      <selection activeCell="K13" sqref="K13"/>
    </sheetView>
  </sheetViews>
  <sheetFormatPr defaultColWidth="8.7109375" defaultRowHeight="15" x14ac:dyDescent="0.25"/>
  <cols>
    <col min="1" max="6" width="12.5703125" style="5" customWidth="1"/>
    <col min="7" max="7" width="14.140625" style="12" customWidth="1"/>
    <col min="8" max="8" width="14.28515625" style="12" customWidth="1"/>
    <col min="9" max="9" width="14.28515625" style="12" bestFit="1" customWidth="1"/>
    <col min="10" max="10" width="15.85546875" style="12" bestFit="1" customWidth="1"/>
    <col min="11" max="11" width="20.5703125" style="21" customWidth="1"/>
    <col min="14" max="23" width="10.5703125" style="16" customWidth="1"/>
    <col min="24" max="16384" width="8.7109375" style="5"/>
  </cols>
  <sheetData>
    <row r="1" spans="1:12" x14ac:dyDescent="0.25">
      <c r="A1" s="1"/>
      <c r="J1" s="277" t="s">
        <v>81</v>
      </c>
      <c r="K1" s="278"/>
    </row>
    <row r="2" spans="1:12" x14ac:dyDescent="0.25">
      <c r="C2" s="276" t="s">
        <v>87</v>
      </c>
      <c r="D2" s="255"/>
      <c r="E2" s="255"/>
      <c r="F2" s="255"/>
      <c r="G2" s="12" t="s">
        <v>82</v>
      </c>
      <c r="H2" s="279">
        <f>VLOOKUP(rng_Order,Orders!$A$5:$K$16,4)</f>
        <v>0</v>
      </c>
      <c r="I2" s="280"/>
      <c r="J2" s="280"/>
      <c r="K2" s="280"/>
    </row>
    <row r="3" spans="1:12" x14ac:dyDescent="0.25">
      <c r="C3" s="276" t="s">
        <v>88</v>
      </c>
      <c r="D3" s="255"/>
      <c r="E3" s="255"/>
      <c r="F3" s="255"/>
      <c r="G3" s="12" t="s">
        <v>83</v>
      </c>
      <c r="H3" s="272">
        <f>VLOOKUP(rng_Order,Orders!$A$5:$K$16,5)</f>
        <v>0</v>
      </c>
      <c r="I3" s="273"/>
      <c r="J3" s="273"/>
      <c r="K3" s="273"/>
    </row>
    <row r="4" spans="1:12" x14ac:dyDescent="0.25">
      <c r="C4" s="276" t="s">
        <v>89</v>
      </c>
      <c r="D4" s="255"/>
      <c r="E4" s="255"/>
      <c r="F4" s="255"/>
      <c r="G4" s="12" t="s">
        <v>84</v>
      </c>
      <c r="H4" s="275" t="str">
        <f>HYPERLINK(VLOOKUP(rng_Order,Orders!$A$5:$K$16,6))</f>
        <v/>
      </c>
      <c r="I4" s="273"/>
      <c r="J4" s="273"/>
      <c r="K4" s="273"/>
    </row>
    <row r="5" spans="1:12" x14ac:dyDescent="0.25">
      <c r="C5" s="271" t="str">
        <f>VLOOKUP($C$10,Orders!$A$5:$K$16,3) &amp; " Market Administrator Office"</f>
        <v xml:space="preserve"> Market Administrator Office</v>
      </c>
      <c r="D5" s="255"/>
      <c r="E5" s="255"/>
      <c r="F5" s="255"/>
      <c r="G5" s="12" t="s">
        <v>85</v>
      </c>
      <c r="H5" s="272">
        <f>VLOOKUP(rng_Order,Orders!$A$5:$K$16,7)</f>
        <v>0</v>
      </c>
      <c r="I5" s="273"/>
      <c r="J5" s="273"/>
      <c r="K5" s="273"/>
    </row>
    <row r="6" spans="1:12" x14ac:dyDescent="0.25">
      <c r="C6" s="274" t="str">
        <f>VLOOKUP($C$10,Orders!$A$5:$K$16,2) &amp; " Milk Marketing Area"</f>
        <v>Non-Federal Order Milk Marketing Area</v>
      </c>
      <c r="D6" s="255"/>
      <c r="E6" s="255"/>
      <c r="F6" s="255"/>
      <c r="H6" s="272">
        <f>VLOOKUP(rng_Order,Orders!$A$5:$K$16,8)</f>
        <v>0</v>
      </c>
      <c r="I6" s="273"/>
      <c r="J6" s="273"/>
      <c r="K6" s="273"/>
    </row>
    <row r="7" spans="1:12" x14ac:dyDescent="0.25">
      <c r="C7" s="274" t="str">
        <f>"Federal Order #: " &amp; TEXT(VLOOKUP(rng_Order,Orders!A5:A16,1),"000")</f>
        <v>Federal Order #: 000</v>
      </c>
      <c r="D7" s="255"/>
      <c r="E7" s="255"/>
      <c r="F7" s="255"/>
      <c r="G7" s="12" t="s">
        <v>86</v>
      </c>
      <c r="H7" s="275" t="str">
        <f>HYPERLINK(VLOOKUP(rng_Order,Orders!$A$5:$K$16,9))</f>
        <v/>
      </c>
      <c r="I7" s="273"/>
      <c r="J7" s="273"/>
      <c r="K7" s="273"/>
    </row>
    <row r="9" spans="1:12" x14ac:dyDescent="0.25">
      <c r="A9" s="7" t="s">
        <v>90</v>
      </c>
      <c r="B9" s="7" t="s">
        <v>91</v>
      </c>
      <c r="C9" s="7" t="s">
        <v>10</v>
      </c>
      <c r="D9" s="7"/>
      <c r="E9" s="7"/>
      <c r="F9" s="7"/>
      <c r="G9" s="13" t="s">
        <v>92</v>
      </c>
      <c r="H9" s="14" t="str">
        <f>LEFT(RIGHT(rng_Handler,4),3)</f>
        <v/>
      </c>
      <c r="K9" s="15" t="s">
        <v>288</v>
      </c>
    </row>
    <row r="10" spans="1:12" x14ac:dyDescent="0.25">
      <c r="A10" s="153"/>
      <c r="B10" s="154"/>
      <c r="C10" s="17"/>
      <c r="D10" s="18"/>
      <c r="E10" s="19"/>
      <c r="F10" s="18"/>
      <c r="G10" s="261"/>
      <c r="H10" s="262"/>
      <c r="I10" s="262"/>
      <c r="J10" s="262"/>
      <c r="K10" s="19"/>
    </row>
    <row r="11" spans="1:12" x14ac:dyDescent="0.25">
      <c r="H11" s="20"/>
      <c r="I11" s="20"/>
      <c r="J11" s="20"/>
    </row>
    <row r="12" spans="1:12" x14ac:dyDescent="0.25">
      <c r="A12" s="8" t="s">
        <v>93</v>
      </c>
      <c r="B12" s="8"/>
      <c r="C12" s="8"/>
      <c r="D12" s="8"/>
      <c r="E12" s="8"/>
      <c r="F12" s="8"/>
      <c r="G12" s="22" t="s">
        <v>94</v>
      </c>
      <c r="H12" s="22" t="s">
        <v>95</v>
      </c>
      <c r="I12" s="22" t="s">
        <v>96</v>
      </c>
      <c r="J12" s="22" t="s">
        <v>97</v>
      </c>
      <c r="K12" s="23" t="s">
        <v>896</v>
      </c>
      <c r="L12" s="22" t="s">
        <v>897</v>
      </c>
    </row>
    <row r="13" spans="1:12" x14ac:dyDescent="0.25">
      <c r="A13" s="5" t="s">
        <v>98</v>
      </c>
      <c r="G13" s="12">
        <f>Receipts!G5</f>
        <v>0</v>
      </c>
      <c r="H13" s="12">
        <f>Receipts!H5</f>
        <v>0</v>
      </c>
      <c r="I13" s="12">
        <f>Receipts!I5</f>
        <v>0</v>
      </c>
      <c r="J13" s="12">
        <f>Receipts!J5</f>
        <v>0</v>
      </c>
      <c r="K13" s="248">
        <f>Receipts!K5</f>
        <v>0</v>
      </c>
    </row>
    <row r="14" spans="1:12" x14ac:dyDescent="0.25">
      <c r="A14" s="5" t="s">
        <v>99</v>
      </c>
      <c r="F14"/>
      <c r="G14" s="28">
        <f>SUMIF(tbl_Utilization[Product 
Class],1,tbl_Utilization[Product 
Pounds])</f>
        <v>0</v>
      </c>
      <c r="H14" s="28">
        <f>SUMIF(tbl_Utilization[Product 
Class],1,tbl_Utilization[Butterfat 
Pounds])</f>
        <v>0</v>
      </c>
      <c r="I14" s="172">
        <f>SUMIF(tbl_Utilization[Product 
Class],1,tbl_Utilization[Protein 
Pounds])</f>
        <v>0</v>
      </c>
      <c r="J14" s="172">
        <f>SUMIF(tbl_Utilization[Product 
Class],1,tbl_Utilization[Other Solid 
Pounds])</f>
        <v>0</v>
      </c>
    </row>
    <row r="15" spans="1:12" x14ac:dyDescent="0.25">
      <c r="A15" s="5" t="s">
        <v>100</v>
      </c>
      <c r="G15" s="28">
        <f>SUMIF(tbl_Utilization[Product 
Class],2,tbl_Utilization[Product 
Pounds])</f>
        <v>0</v>
      </c>
      <c r="H15" s="28">
        <f>SUMIF(tbl_Utilization[Product 
Class],2,tbl_Utilization[Butterfat 
Pounds])</f>
        <v>0</v>
      </c>
      <c r="I15" s="172">
        <f>SUMIF(tbl_Utilization[Product 
Class],2,tbl_Utilization[Protein 
Pounds])</f>
        <v>0</v>
      </c>
      <c r="J15" s="172">
        <f>SUMIF(tbl_Utilization[Product 
Class],2,tbl_Utilization[Other Solid 
Pounds])</f>
        <v>0</v>
      </c>
    </row>
    <row r="16" spans="1:12" x14ac:dyDescent="0.25">
      <c r="A16" s="5" t="s">
        <v>101</v>
      </c>
      <c r="G16" s="28">
        <f>SUMIF(tbl_Utilization[Product 
Class],3,tbl_Utilization[Product 
Pounds])</f>
        <v>0</v>
      </c>
      <c r="H16" s="28">
        <f>SUMIF(tbl_Utilization[Product 
Class],3,tbl_Utilization[Butterfat 
Pounds])</f>
        <v>0</v>
      </c>
      <c r="I16" s="172">
        <f>SUMIF(tbl_Utilization[Product 
Class],3,tbl_Utilization[Protein 
Pounds])</f>
        <v>0</v>
      </c>
      <c r="J16" s="172">
        <f>SUMIF(tbl_Utilization[Product 
Class],3,tbl_Utilization[Other Solid 
Pounds])</f>
        <v>0</v>
      </c>
    </row>
    <row r="17" spans="1:12" x14ac:dyDescent="0.25">
      <c r="A17" s="5" t="s">
        <v>102</v>
      </c>
      <c r="G17" s="28">
        <f>SUMIF(tbl_Utilization[Product 
Class],4,tbl_Utilization[Product 
Pounds])</f>
        <v>0</v>
      </c>
      <c r="H17" s="28">
        <f>SUMIF(tbl_Utilization[Product 
Class],4,tbl_Utilization[Butterfat 
Pounds])</f>
        <v>0</v>
      </c>
      <c r="I17" s="172">
        <f>SUMIF(tbl_Utilization[Product 
Class],4,tbl_Utilization[Protein 
Pounds])</f>
        <v>0</v>
      </c>
      <c r="J17" s="172">
        <f>SUMIF(tbl_Utilization[Product 
Class],4,tbl_Utilization[Other Solid 
Pounds])</f>
        <v>0</v>
      </c>
    </row>
    <row r="18" spans="1:12" x14ac:dyDescent="0.25">
      <c r="A18" s="5" t="s">
        <v>103</v>
      </c>
      <c r="G18" s="12">
        <f>SUMIF(tbl_Utilization[Product 
Class],"PM",tbl_Utilization[Product 
Pounds])+SUM(G14:G17)</f>
        <v>0</v>
      </c>
      <c r="H18" s="12">
        <f>SUMIF(tbl_Utilization[Product 
Class],"PM",tbl_Utilization[Butterfat 
Pounds]) + SUM(H14:H17)</f>
        <v>0</v>
      </c>
      <c r="I18" s="14">
        <f>SUMIF(tbl_Utilization[Product 
Class],"PM",tbl_Utilization[Protein 
Pounds]) + SUM(I14:I17)</f>
        <v>0</v>
      </c>
      <c r="J18" s="14">
        <f>SUMIF(tbl_Utilization[Product 
Class],"PM",tbl_Utilization[Other Solid 
Pounds]) + SUM(J14:J17)</f>
        <v>0</v>
      </c>
      <c r="K18" s="12" t="str">
        <f>IF($K$10 &lt;&gt; "9C", IF(SUM(G14:G17)&lt;&gt;G18,  "Product totals don't balance",""), "")</f>
        <v/>
      </c>
      <c r="L18" s="12" t="str">
        <f>IF($K$10 &lt;&gt; "9C", IF(SUM(H14:H17)&lt;&gt;H18,  "Fat totals don't balance",""), "")</f>
        <v/>
      </c>
    </row>
    <row r="19" spans="1:12" x14ac:dyDescent="0.25">
      <c r="A19" s="5" t="s">
        <v>104</v>
      </c>
      <c r="G19" s="12">
        <f>rng_TotalReceiptsPP-rng_TotalUtilzation_PP</f>
        <v>0</v>
      </c>
      <c r="H19" s="12">
        <f>rng_TotalReceipts_FP-rng_TotalUtilization_FP</f>
        <v>0</v>
      </c>
      <c r="L19" s="249">
        <f>+rng_ShrinkOverage_PP-rng_ShrinkOverage_FP</f>
        <v>0</v>
      </c>
    </row>
    <row r="20" spans="1:12" x14ac:dyDescent="0.25">
      <c r="A20" s="5" t="s">
        <v>105</v>
      </c>
      <c r="G20" s="24">
        <f>IF(rng_TotalReceiptsPP=0,0,(rng_ShrinkOverage_PP/rng_TotalReceiptsPP))</f>
        <v>0</v>
      </c>
      <c r="H20" s="24">
        <f>IF(rng_TotalReceipts_FP=0,0,(rng_ShrinkOverage_FP/rng_TotalReceipts_FP))</f>
        <v>0</v>
      </c>
    </row>
    <row r="22" spans="1:12" ht="34.9" customHeight="1" x14ac:dyDescent="0.25">
      <c r="A22" s="263" t="s">
        <v>106</v>
      </c>
      <c r="B22" s="257"/>
      <c r="C22" s="257"/>
      <c r="D22" s="257"/>
      <c r="E22" s="257"/>
      <c r="F22" s="257"/>
      <c r="G22" s="257"/>
      <c r="H22" s="257"/>
      <c r="I22" s="257"/>
      <c r="J22" s="257"/>
      <c r="K22" s="257"/>
    </row>
    <row r="23" spans="1:12" ht="34.9" customHeight="1" x14ac:dyDescent="0.25">
      <c r="A23" s="263" t="s">
        <v>107</v>
      </c>
      <c r="B23" s="257"/>
      <c r="C23" s="257"/>
      <c r="D23" s="257"/>
      <c r="E23" s="257"/>
      <c r="F23" s="257"/>
      <c r="G23" s="257"/>
      <c r="H23" s="257"/>
      <c r="I23" s="257"/>
      <c r="J23" s="257"/>
      <c r="K23" s="257"/>
    </row>
    <row r="24" spans="1:12" x14ac:dyDescent="0.25">
      <c r="A24" s="25"/>
      <c r="B24" s="26"/>
      <c r="C24" s="26"/>
      <c r="D24" s="26"/>
      <c r="E24" s="26"/>
      <c r="F24" s="26"/>
      <c r="G24" s="26"/>
      <c r="H24" s="26"/>
      <c r="I24" s="26"/>
      <c r="J24" s="26"/>
      <c r="K24" s="26"/>
    </row>
    <row r="25" spans="1:12" x14ac:dyDescent="0.25">
      <c r="A25" s="264" t="s">
        <v>108</v>
      </c>
      <c r="B25" s="266"/>
      <c r="C25" s="262"/>
      <c r="D25" s="262"/>
      <c r="E25" s="262"/>
      <c r="F25" s="262"/>
      <c r="G25" s="262"/>
      <c r="H25" s="173"/>
      <c r="I25" s="268"/>
      <c r="J25" s="269"/>
    </row>
    <row r="26" spans="1:12" ht="15.75" thickBot="1" x14ac:dyDescent="0.3">
      <c r="A26" s="265"/>
      <c r="B26" s="267"/>
      <c r="C26" s="267"/>
      <c r="D26" s="267"/>
      <c r="E26" s="267"/>
      <c r="F26" s="267"/>
      <c r="G26" s="267"/>
      <c r="H26" s="173"/>
      <c r="I26" s="270"/>
      <c r="J26" s="270"/>
    </row>
    <row r="27" spans="1:12" ht="15.75" thickTop="1" x14ac:dyDescent="0.25">
      <c r="B27" s="258" t="s">
        <v>109</v>
      </c>
      <c r="C27" s="259"/>
      <c r="D27" s="259"/>
      <c r="E27" s="259"/>
      <c r="F27" s="259"/>
      <c r="G27" s="259"/>
      <c r="I27" s="260" t="s">
        <v>110</v>
      </c>
      <c r="J27" s="259"/>
    </row>
  </sheetData>
  <mergeCells count="21">
    <mergeCell ref="C4:F4"/>
    <mergeCell ref="H4:K4"/>
    <mergeCell ref="J1:K1"/>
    <mergeCell ref="C2:F2"/>
    <mergeCell ref="H2:K2"/>
    <mergeCell ref="C3:F3"/>
    <mergeCell ref="H3:K3"/>
    <mergeCell ref="C5:F5"/>
    <mergeCell ref="H5:K5"/>
    <mergeCell ref="C6:F6"/>
    <mergeCell ref="H6:K6"/>
    <mergeCell ref="C7:F7"/>
    <mergeCell ref="H7:K7"/>
    <mergeCell ref="B27:G27"/>
    <mergeCell ref="I27:J27"/>
    <mergeCell ref="G10:J10"/>
    <mergeCell ref="A22:K22"/>
    <mergeCell ref="A23:K23"/>
    <mergeCell ref="A25:A26"/>
    <mergeCell ref="B25:G26"/>
    <mergeCell ref="I25:J26"/>
  </mergeCells>
  <conditionalFormatting sqref="G10:J10">
    <cfRule type="containsBlanks" dxfId="0" priority="1">
      <formula>LEN(TRIM(G10))=0</formula>
    </cfRule>
  </conditionalFormatting>
  <dataValidations count="5">
    <dataValidation type="list" allowBlank="1" showInputMessage="1" showErrorMessage="1" sqref="K10" xr:uid="{00000000-0002-0000-0100-000000000000}">
      <formula1>ddl_HandlerStatus</formula1>
    </dataValidation>
    <dataValidation type="list" allowBlank="1" showInputMessage="1" showErrorMessage="1" errorTitle="Order Error" promptTitle="Order Selection" prompt="Select the appropriate Order." sqref="C10" xr:uid="{00000000-0002-0000-0100-000001000000}">
      <formula1>rng_Orders</formula1>
    </dataValidation>
    <dataValidation type="list" allowBlank="1" showInputMessage="1" errorTitle="Missing Handler" error="Handler selecting is not in approved Universal Plant List.  Please notify the appropriate Market Administrator office." promptTitle="Handler" prompt="Select Handler Name and Location." sqref="G10:J10" xr:uid="{00000000-0002-0000-0100-000002000000}">
      <formula1>ddl_HandlerName</formula1>
    </dataValidation>
    <dataValidation allowBlank="1" showInputMessage="1" showErrorMessage="1" errorTitle="Error Year" error="Improper Year Entry." promptTitle="Year" prompt="Enter Year." sqref="A10" xr:uid="{00000000-0002-0000-0100-000003000000}"/>
    <dataValidation allowBlank="1" showInputMessage="1" showErrorMessage="1" errorTitle="Month" error="Incorrect Month Entry." promptTitle="Month" prompt="Enter Month." sqref="B10" xr:uid="{00000000-0002-0000-0100-000004000000}"/>
  </dataValidations>
  <pageMargins left="0.7" right="0.7" top="0.75" bottom="0.75" header="0.3" footer="0.3"/>
  <pageSetup scale="7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M151"/>
  <sheetViews>
    <sheetView showGridLines="0" zoomScaleNormal="100" workbookViewId="0">
      <pane ySplit="6" topLeftCell="A7" activePane="bottomLeft" state="frozen"/>
      <selection pane="bottomLeft" activeCell="A7" sqref="A7"/>
    </sheetView>
  </sheetViews>
  <sheetFormatPr defaultColWidth="9.28515625" defaultRowHeight="12.75" x14ac:dyDescent="0.2"/>
  <cols>
    <col min="1" max="1" width="21.140625" style="136" customWidth="1"/>
    <col min="2" max="2" width="34.5703125" style="136" customWidth="1"/>
    <col min="3" max="3" width="9.5703125" style="233" bestFit="1" customWidth="1"/>
    <col min="4" max="5" width="21.140625" style="136" customWidth="1"/>
    <col min="6" max="6" width="11.28515625" style="233" bestFit="1" customWidth="1"/>
    <col min="7" max="11" width="15.28515625" style="237" customWidth="1"/>
    <col min="12" max="13" width="34.5703125" style="136" customWidth="1"/>
    <col min="14" max="16384" width="9.28515625" style="34"/>
  </cols>
  <sheetData>
    <row r="1" spans="1:13" ht="15.75" x14ac:dyDescent="0.25">
      <c r="A1" s="214" t="s">
        <v>112</v>
      </c>
      <c r="B1" s="281" t="str">
        <f>IF(rng_Handler="","",rng_Handler)</f>
        <v/>
      </c>
      <c r="C1" s="282"/>
      <c r="D1" s="283" t="s">
        <v>111</v>
      </c>
      <c r="E1" s="284"/>
      <c r="F1" s="284"/>
      <c r="G1" s="284"/>
      <c r="H1" s="284"/>
      <c r="I1" s="284"/>
      <c r="J1" s="234"/>
      <c r="K1" s="234"/>
      <c r="L1" s="34"/>
      <c r="M1" s="34"/>
    </row>
    <row r="2" spans="1:13" ht="15.75" x14ac:dyDescent="0.25">
      <c r="A2" s="214" t="s">
        <v>114</v>
      </c>
      <c r="B2" s="216" t="str">
        <f>IF(Summary!B10="","",DATE(Summary!A10, Summary!B10, 10))</f>
        <v/>
      </c>
      <c r="C2" s="231"/>
      <c r="D2" s="284"/>
      <c r="E2" s="284"/>
      <c r="F2" s="284"/>
      <c r="G2" s="284"/>
      <c r="H2" s="284"/>
      <c r="I2" s="284"/>
      <c r="J2" s="235"/>
      <c r="K2" s="235"/>
      <c r="L2" s="34"/>
      <c r="M2" s="34"/>
    </row>
    <row r="3" spans="1:13" ht="15.75" x14ac:dyDescent="0.25">
      <c r="A3" s="214" t="s">
        <v>113</v>
      </c>
      <c r="B3" s="218">
        <f>Summary!C10</f>
        <v>0</v>
      </c>
      <c r="C3" s="231"/>
      <c r="D3" s="284"/>
      <c r="E3" s="284"/>
      <c r="F3" s="284"/>
      <c r="G3" s="284"/>
      <c r="H3" s="284"/>
      <c r="I3" s="284"/>
      <c r="J3" s="235"/>
      <c r="K3" s="235"/>
      <c r="L3" s="34"/>
      <c r="M3" s="34"/>
    </row>
    <row r="4" spans="1:13" ht="15.75" x14ac:dyDescent="0.25">
      <c r="A4" s="214" t="s">
        <v>326</v>
      </c>
      <c r="B4" s="219" t="str">
        <f>Summary!A10 &amp;"  "&amp; Summary!B10</f>
        <v xml:space="preserve">  </v>
      </c>
      <c r="C4" s="231"/>
      <c r="D4" s="284"/>
      <c r="E4" s="284"/>
      <c r="F4" s="284"/>
      <c r="G4" s="284"/>
      <c r="H4" s="284"/>
      <c r="I4" s="284"/>
      <c r="J4" s="235"/>
      <c r="K4" s="235"/>
      <c r="L4" s="34"/>
      <c r="M4" s="34"/>
    </row>
    <row r="5" spans="1:13" ht="31.15" customHeight="1" x14ac:dyDescent="0.25">
      <c r="A5" s="215"/>
      <c r="B5" s="215"/>
      <c r="C5" s="232"/>
      <c r="D5" s="215"/>
      <c r="E5" s="215"/>
      <c r="F5" s="174" t="s">
        <v>277</v>
      </c>
      <c r="G5" s="236">
        <f>SUM(tbl_Receipts[Product 
Pounds])</f>
        <v>0</v>
      </c>
      <c r="H5" s="236">
        <f>SUM(tbl_Receipts[Butterfat 
Pounds])</f>
        <v>0</v>
      </c>
      <c r="I5" s="236">
        <f>SUM(tbl_Receipts[Protein 
Pounds])</f>
        <v>0</v>
      </c>
      <c r="J5" s="236">
        <f>SUM(tbl_Receipts[Other Solid 
Pounds])</f>
        <v>0</v>
      </c>
      <c r="K5" s="250">
        <f>SUM(tbl_Receipts[SCC $])</f>
        <v>0</v>
      </c>
      <c r="L5" s="215"/>
      <c r="M5" s="215"/>
    </row>
    <row r="6" spans="1:13" ht="48.75" customHeight="1" x14ac:dyDescent="0.25">
      <c r="A6" s="213" t="s">
        <v>329</v>
      </c>
      <c r="B6" s="213" t="s">
        <v>124</v>
      </c>
      <c r="C6" s="213" t="s">
        <v>123</v>
      </c>
      <c r="D6" s="213" t="s">
        <v>122</v>
      </c>
      <c r="E6" s="213" t="s">
        <v>121</v>
      </c>
      <c r="F6" s="213" t="s">
        <v>328</v>
      </c>
      <c r="G6" s="221" t="s">
        <v>327</v>
      </c>
      <c r="H6" s="221" t="s">
        <v>118</v>
      </c>
      <c r="I6" s="221" t="s">
        <v>119</v>
      </c>
      <c r="J6" s="221" t="s">
        <v>120</v>
      </c>
      <c r="K6" s="221" t="s">
        <v>896</v>
      </c>
      <c r="L6" s="213" t="s">
        <v>330</v>
      </c>
      <c r="M6" s="213" t="s">
        <v>116</v>
      </c>
    </row>
    <row r="7" spans="1:13" s="230" customFormat="1" x14ac:dyDescent="0.25">
      <c r="A7" s="226"/>
      <c r="B7" s="227"/>
      <c r="C7" s="224"/>
      <c r="D7" s="227"/>
      <c r="E7" s="227"/>
      <c r="F7" s="224"/>
      <c r="G7" s="225"/>
      <c r="H7" s="225"/>
      <c r="I7" s="225"/>
      <c r="J7" s="225"/>
      <c r="K7" s="251"/>
      <c r="L7" s="227"/>
      <c r="M7" s="229"/>
    </row>
    <row r="8" spans="1:13" s="230" customFormat="1" x14ac:dyDescent="0.25">
      <c r="A8" s="226"/>
      <c r="B8" s="227"/>
      <c r="C8" s="224"/>
      <c r="D8" s="227"/>
      <c r="E8" s="227"/>
      <c r="F8" s="224"/>
      <c r="G8" s="225"/>
      <c r="H8" s="225"/>
      <c r="I8" s="225"/>
      <c r="J8" s="225"/>
      <c r="K8" s="251"/>
      <c r="L8" s="227"/>
      <c r="M8" s="229"/>
    </row>
    <row r="9" spans="1:13" s="230" customFormat="1" x14ac:dyDescent="0.25">
      <c r="A9" s="226"/>
      <c r="B9" s="227"/>
      <c r="C9" s="224"/>
      <c r="D9" s="227"/>
      <c r="E9" s="227"/>
      <c r="F9" s="224"/>
      <c r="G9" s="225"/>
      <c r="H9" s="225"/>
      <c r="I9" s="225"/>
      <c r="J9" s="225"/>
      <c r="K9" s="251"/>
      <c r="L9" s="227"/>
      <c r="M9" s="229"/>
    </row>
    <row r="10" spans="1:13" s="230" customFormat="1" x14ac:dyDescent="0.25">
      <c r="A10" s="226"/>
      <c r="B10" s="227"/>
      <c r="C10" s="224"/>
      <c r="D10" s="227"/>
      <c r="E10" s="227"/>
      <c r="F10" s="224"/>
      <c r="G10" s="225"/>
      <c r="H10" s="225"/>
      <c r="I10" s="225"/>
      <c r="J10" s="225"/>
      <c r="K10" s="251"/>
      <c r="L10" s="227"/>
      <c r="M10" s="229"/>
    </row>
    <row r="11" spans="1:13" s="230" customFormat="1" x14ac:dyDescent="0.25">
      <c r="A11" s="226"/>
      <c r="B11" s="227"/>
      <c r="C11" s="224"/>
      <c r="D11" s="227"/>
      <c r="E11" s="227"/>
      <c r="F11" s="224"/>
      <c r="G11" s="225"/>
      <c r="H11" s="225"/>
      <c r="I11" s="225"/>
      <c r="J11" s="225"/>
      <c r="K11" s="251"/>
      <c r="L11" s="227"/>
      <c r="M11" s="229"/>
    </row>
    <row r="12" spans="1:13" s="230" customFormat="1" x14ac:dyDescent="0.25">
      <c r="A12" s="226"/>
      <c r="B12" s="227"/>
      <c r="C12" s="224"/>
      <c r="D12" s="227"/>
      <c r="E12" s="227"/>
      <c r="F12" s="224"/>
      <c r="G12" s="225"/>
      <c r="H12" s="225"/>
      <c r="I12" s="225"/>
      <c r="J12" s="225"/>
      <c r="K12" s="251"/>
      <c r="L12" s="227"/>
      <c r="M12" s="229"/>
    </row>
    <row r="13" spans="1:13" s="230" customFormat="1" x14ac:dyDescent="0.25">
      <c r="A13" s="226"/>
      <c r="B13" s="228"/>
      <c r="C13" s="224"/>
      <c r="D13" s="227"/>
      <c r="E13" s="227"/>
      <c r="F13" s="224"/>
      <c r="G13" s="225"/>
      <c r="H13" s="225"/>
      <c r="I13" s="225"/>
      <c r="J13" s="225"/>
      <c r="K13" s="251"/>
      <c r="L13" s="228"/>
      <c r="M13" s="229"/>
    </row>
    <row r="14" spans="1:13" s="230" customFormat="1" x14ac:dyDescent="0.25">
      <c r="A14" s="226"/>
      <c r="B14" s="227"/>
      <c r="C14" s="224"/>
      <c r="D14" s="227"/>
      <c r="E14" s="227"/>
      <c r="F14" s="224"/>
      <c r="G14" s="225"/>
      <c r="H14" s="225"/>
      <c r="I14" s="225"/>
      <c r="J14" s="225"/>
      <c r="K14" s="251"/>
      <c r="L14" s="227"/>
      <c r="M14" s="229"/>
    </row>
    <row r="15" spans="1:13" s="230" customFormat="1" x14ac:dyDescent="0.25">
      <c r="A15" s="226"/>
      <c r="B15" s="227"/>
      <c r="C15" s="224"/>
      <c r="D15" s="227"/>
      <c r="E15" s="227"/>
      <c r="F15" s="224"/>
      <c r="G15" s="225"/>
      <c r="H15" s="225"/>
      <c r="I15" s="225"/>
      <c r="J15" s="225"/>
      <c r="K15" s="251"/>
      <c r="L15" s="227"/>
      <c r="M15" s="229"/>
    </row>
    <row r="16" spans="1:13" s="230" customFormat="1" x14ac:dyDescent="0.25">
      <c r="A16" s="226"/>
      <c r="B16" s="228"/>
      <c r="C16" s="224"/>
      <c r="D16" s="227"/>
      <c r="E16" s="227"/>
      <c r="F16" s="224"/>
      <c r="G16" s="225"/>
      <c r="H16" s="225"/>
      <c r="I16" s="225"/>
      <c r="J16" s="225"/>
      <c r="K16" s="251"/>
      <c r="L16" s="228"/>
      <c r="M16" s="229"/>
    </row>
    <row r="17" spans="1:13" s="230" customFormat="1" x14ac:dyDescent="0.25">
      <c r="A17" s="226"/>
      <c r="B17" s="227"/>
      <c r="C17" s="224"/>
      <c r="D17" s="227"/>
      <c r="E17" s="227"/>
      <c r="F17" s="224"/>
      <c r="G17" s="225"/>
      <c r="H17" s="225"/>
      <c r="I17" s="225"/>
      <c r="J17" s="225"/>
      <c r="K17" s="251"/>
      <c r="L17" s="227"/>
      <c r="M17" s="229"/>
    </row>
    <row r="18" spans="1:13" s="230" customFormat="1" x14ac:dyDescent="0.25">
      <c r="A18" s="226"/>
      <c r="B18" s="227"/>
      <c r="C18" s="224"/>
      <c r="D18" s="227"/>
      <c r="E18" s="227"/>
      <c r="F18" s="224"/>
      <c r="G18" s="225"/>
      <c r="H18" s="225"/>
      <c r="I18" s="225"/>
      <c r="J18" s="225"/>
      <c r="K18" s="251"/>
      <c r="L18" s="227"/>
      <c r="M18" s="229"/>
    </row>
    <row r="19" spans="1:13" s="230" customFormat="1" x14ac:dyDescent="0.25">
      <c r="A19" s="226"/>
      <c r="B19" s="227"/>
      <c r="C19" s="224"/>
      <c r="D19" s="227"/>
      <c r="E19" s="227"/>
      <c r="F19" s="224"/>
      <c r="G19" s="225"/>
      <c r="H19" s="225"/>
      <c r="I19" s="225"/>
      <c r="J19" s="225"/>
      <c r="K19" s="251"/>
      <c r="L19" s="227"/>
      <c r="M19" s="229"/>
    </row>
    <row r="20" spans="1:13" s="230" customFormat="1" x14ac:dyDescent="0.25">
      <c r="A20" s="226"/>
      <c r="B20" s="227"/>
      <c r="C20" s="224"/>
      <c r="D20" s="227"/>
      <c r="E20" s="227"/>
      <c r="F20" s="224"/>
      <c r="G20" s="225"/>
      <c r="H20" s="225"/>
      <c r="I20" s="225"/>
      <c r="J20" s="225"/>
      <c r="K20" s="251"/>
      <c r="L20" s="227"/>
      <c r="M20" s="229"/>
    </row>
    <row r="21" spans="1:13" s="230" customFormat="1" x14ac:dyDescent="0.25">
      <c r="A21" s="226"/>
      <c r="B21" s="227"/>
      <c r="C21" s="224"/>
      <c r="D21" s="227"/>
      <c r="E21" s="227"/>
      <c r="F21" s="224"/>
      <c r="G21" s="225"/>
      <c r="H21" s="225"/>
      <c r="I21" s="225"/>
      <c r="J21" s="225"/>
      <c r="K21" s="251"/>
      <c r="L21" s="227"/>
      <c r="M21" s="229"/>
    </row>
    <row r="22" spans="1:13" s="230" customFormat="1" x14ac:dyDescent="0.25">
      <c r="A22" s="226"/>
      <c r="B22" s="227"/>
      <c r="C22" s="224"/>
      <c r="D22" s="227"/>
      <c r="E22" s="227"/>
      <c r="F22" s="224"/>
      <c r="G22" s="225"/>
      <c r="H22" s="225"/>
      <c r="I22" s="225"/>
      <c r="J22" s="225"/>
      <c r="K22" s="251"/>
      <c r="L22" s="227"/>
      <c r="M22" s="229"/>
    </row>
    <row r="23" spans="1:13" s="230" customFormat="1" x14ac:dyDescent="0.25">
      <c r="A23" s="226"/>
      <c r="B23" s="227"/>
      <c r="C23" s="224"/>
      <c r="D23" s="227"/>
      <c r="E23" s="227"/>
      <c r="F23" s="224"/>
      <c r="G23" s="225"/>
      <c r="H23" s="225"/>
      <c r="I23" s="225"/>
      <c r="J23" s="225"/>
      <c r="K23" s="251"/>
      <c r="L23" s="227"/>
      <c r="M23" s="229"/>
    </row>
    <row r="24" spans="1:13" s="230" customFormat="1" x14ac:dyDescent="0.25">
      <c r="A24" s="226"/>
      <c r="B24" s="227"/>
      <c r="C24" s="224"/>
      <c r="D24" s="227"/>
      <c r="E24" s="227"/>
      <c r="F24" s="224"/>
      <c r="G24" s="225"/>
      <c r="H24" s="225"/>
      <c r="I24" s="225"/>
      <c r="J24" s="225"/>
      <c r="K24" s="251"/>
      <c r="L24" s="227"/>
      <c r="M24" s="229"/>
    </row>
    <row r="25" spans="1:13" s="230" customFormat="1" x14ac:dyDescent="0.25">
      <c r="A25" s="226"/>
      <c r="B25" s="227"/>
      <c r="C25" s="224"/>
      <c r="D25" s="227"/>
      <c r="E25" s="227"/>
      <c r="F25" s="224"/>
      <c r="G25" s="225"/>
      <c r="H25" s="225"/>
      <c r="I25" s="225"/>
      <c r="J25" s="225"/>
      <c r="K25" s="251"/>
      <c r="L25" s="227"/>
      <c r="M25" s="229"/>
    </row>
    <row r="26" spans="1:13" s="230" customFormat="1" x14ac:dyDescent="0.25">
      <c r="A26" s="226"/>
      <c r="B26" s="227"/>
      <c r="C26" s="224"/>
      <c r="D26" s="227"/>
      <c r="E26" s="227"/>
      <c r="F26" s="224"/>
      <c r="G26" s="225"/>
      <c r="H26" s="225"/>
      <c r="I26" s="225"/>
      <c r="J26" s="225"/>
      <c r="K26" s="251"/>
      <c r="L26" s="227"/>
      <c r="M26" s="229"/>
    </row>
    <row r="27" spans="1:13" s="230" customFormat="1" x14ac:dyDescent="0.25">
      <c r="A27" s="226"/>
      <c r="B27" s="227"/>
      <c r="C27" s="224"/>
      <c r="D27" s="227"/>
      <c r="E27" s="227"/>
      <c r="F27" s="224"/>
      <c r="G27" s="225"/>
      <c r="H27" s="225"/>
      <c r="I27" s="225"/>
      <c r="J27" s="225"/>
      <c r="K27" s="251"/>
      <c r="L27" s="227"/>
      <c r="M27" s="229"/>
    </row>
    <row r="28" spans="1:13" s="230" customFormat="1" x14ac:dyDescent="0.25">
      <c r="A28" s="226"/>
      <c r="B28" s="227"/>
      <c r="C28" s="224"/>
      <c r="D28" s="227"/>
      <c r="E28" s="227"/>
      <c r="F28" s="224"/>
      <c r="G28" s="225"/>
      <c r="H28" s="225"/>
      <c r="I28" s="225"/>
      <c r="J28" s="225"/>
      <c r="K28" s="251"/>
      <c r="L28" s="227"/>
      <c r="M28" s="229"/>
    </row>
    <row r="29" spans="1:13" s="230" customFormat="1" x14ac:dyDescent="0.25">
      <c r="A29" s="226"/>
      <c r="B29" s="227"/>
      <c r="C29" s="224"/>
      <c r="D29" s="227"/>
      <c r="E29" s="227"/>
      <c r="F29" s="224"/>
      <c r="G29" s="225"/>
      <c r="H29" s="225"/>
      <c r="I29" s="225"/>
      <c r="J29" s="225"/>
      <c r="K29" s="251"/>
      <c r="L29" s="227"/>
      <c r="M29" s="229"/>
    </row>
    <row r="30" spans="1:13" s="230" customFormat="1" x14ac:dyDescent="0.25">
      <c r="A30" s="226"/>
      <c r="B30" s="227"/>
      <c r="C30" s="224"/>
      <c r="D30" s="227"/>
      <c r="E30" s="227"/>
      <c r="F30" s="224"/>
      <c r="G30" s="225"/>
      <c r="H30" s="225"/>
      <c r="I30" s="225"/>
      <c r="J30" s="225"/>
      <c r="K30" s="251"/>
      <c r="L30" s="227"/>
      <c r="M30" s="229"/>
    </row>
    <row r="31" spans="1:13" s="230" customFormat="1" x14ac:dyDescent="0.25">
      <c r="A31" s="226"/>
      <c r="B31" s="227"/>
      <c r="C31" s="224"/>
      <c r="D31" s="227"/>
      <c r="E31" s="227"/>
      <c r="F31" s="224"/>
      <c r="G31" s="225"/>
      <c r="H31" s="225"/>
      <c r="I31" s="225"/>
      <c r="J31" s="225"/>
      <c r="K31" s="251"/>
      <c r="L31" s="227"/>
      <c r="M31" s="229"/>
    </row>
    <row r="32" spans="1:13" s="230" customFormat="1" x14ac:dyDescent="0.25">
      <c r="A32" s="226"/>
      <c r="B32" s="227"/>
      <c r="C32" s="224"/>
      <c r="D32" s="227"/>
      <c r="E32" s="227"/>
      <c r="F32" s="224"/>
      <c r="G32" s="225"/>
      <c r="H32" s="225"/>
      <c r="I32" s="225"/>
      <c r="J32" s="225"/>
      <c r="K32" s="251"/>
      <c r="L32" s="227"/>
      <c r="M32" s="229"/>
    </row>
    <row r="33" spans="1:13" s="230" customFormat="1" x14ac:dyDescent="0.25">
      <c r="A33" s="226"/>
      <c r="B33" s="227"/>
      <c r="C33" s="224"/>
      <c r="D33" s="227"/>
      <c r="E33" s="227"/>
      <c r="F33" s="224"/>
      <c r="G33" s="225"/>
      <c r="H33" s="225"/>
      <c r="I33" s="225"/>
      <c r="J33" s="225"/>
      <c r="K33" s="251"/>
      <c r="L33" s="227"/>
      <c r="M33" s="229"/>
    </row>
    <row r="34" spans="1:13" s="230" customFormat="1" x14ac:dyDescent="0.25">
      <c r="A34" s="226"/>
      <c r="B34" s="227"/>
      <c r="C34" s="224"/>
      <c r="D34" s="227"/>
      <c r="E34" s="227"/>
      <c r="F34" s="224"/>
      <c r="G34" s="225"/>
      <c r="H34" s="225"/>
      <c r="I34" s="225"/>
      <c r="J34" s="225"/>
      <c r="K34" s="251"/>
      <c r="L34" s="227"/>
      <c r="M34" s="229"/>
    </row>
    <row r="35" spans="1:13" s="230" customFormat="1" x14ac:dyDescent="0.25">
      <c r="A35" s="226"/>
      <c r="B35" s="227"/>
      <c r="C35" s="224"/>
      <c r="D35" s="227"/>
      <c r="E35" s="227"/>
      <c r="F35" s="224"/>
      <c r="G35" s="225"/>
      <c r="H35" s="225"/>
      <c r="I35" s="225"/>
      <c r="J35" s="225"/>
      <c r="K35" s="251"/>
      <c r="L35" s="227"/>
      <c r="M35" s="229"/>
    </row>
    <row r="36" spans="1:13" s="230" customFormat="1" x14ac:dyDescent="0.25">
      <c r="A36" s="226"/>
      <c r="B36" s="227"/>
      <c r="C36" s="224"/>
      <c r="D36" s="227"/>
      <c r="E36" s="227"/>
      <c r="F36" s="224"/>
      <c r="G36" s="225"/>
      <c r="H36" s="225"/>
      <c r="I36" s="225"/>
      <c r="J36" s="225"/>
      <c r="K36" s="251"/>
      <c r="L36" s="227"/>
      <c r="M36" s="229"/>
    </row>
    <row r="37" spans="1:13" s="230" customFormat="1" x14ac:dyDescent="0.25">
      <c r="A37" s="226"/>
      <c r="B37" s="227"/>
      <c r="C37" s="224"/>
      <c r="D37" s="227"/>
      <c r="E37" s="227"/>
      <c r="F37" s="224"/>
      <c r="G37" s="225"/>
      <c r="H37" s="225"/>
      <c r="I37" s="225"/>
      <c r="J37" s="225"/>
      <c r="K37" s="251"/>
      <c r="L37" s="227"/>
      <c r="M37" s="229"/>
    </row>
    <row r="38" spans="1:13" s="230" customFormat="1" x14ac:dyDescent="0.25">
      <c r="A38" s="226"/>
      <c r="B38" s="227"/>
      <c r="C38" s="224"/>
      <c r="D38" s="227"/>
      <c r="E38" s="227"/>
      <c r="F38" s="224"/>
      <c r="G38" s="225"/>
      <c r="H38" s="225"/>
      <c r="I38" s="225"/>
      <c r="J38" s="225"/>
      <c r="K38" s="251"/>
      <c r="L38" s="227"/>
      <c r="M38" s="229"/>
    </row>
    <row r="39" spans="1:13" s="230" customFormat="1" x14ac:dyDescent="0.25">
      <c r="A39" s="226"/>
      <c r="B39" s="227"/>
      <c r="C39" s="224"/>
      <c r="D39" s="227"/>
      <c r="E39" s="227"/>
      <c r="F39" s="224"/>
      <c r="G39" s="225"/>
      <c r="H39" s="225"/>
      <c r="I39" s="225"/>
      <c r="J39" s="225"/>
      <c r="K39" s="251"/>
      <c r="L39" s="227"/>
      <c r="M39" s="229"/>
    </row>
    <row r="40" spans="1:13" s="230" customFormat="1" x14ac:dyDescent="0.25">
      <c r="A40" s="226"/>
      <c r="B40" s="227"/>
      <c r="C40" s="224"/>
      <c r="D40" s="227"/>
      <c r="E40" s="227"/>
      <c r="F40" s="224"/>
      <c r="G40" s="225"/>
      <c r="H40" s="225"/>
      <c r="I40" s="225"/>
      <c r="J40" s="225"/>
      <c r="K40" s="251"/>
      <c r="L40" s="227"/>
      <c r="M40" s="229"/>
    </row>
    <row r="41" spans="1:13" s="230" customFormat="1" x14ac:dyDescent="0.25">
      <c r="A41" s="226"/>
      <c r="B41" s="227"/>
      <c r="C41" s="224"/>
      <c r="D41" s="227"/>
      <c r="E41" s="227"/>
      <c r="F41" s="224"/>
      <c r="G41" s="225"/>
      <c r="H41" s="225"/>
      <c r="I41" s="225"/>
      <c r="J41" s="225"/>
      <c r="K41" s="251"/>
      <c r="L41" s="227"/>
      <c r="M41" s="229"/>
    </row>
    <row r="42" spans="1:13" s="230" customFormat="1" x14ac:dyDescent="0.25">
      <c r="A42" s="226"/>
      <c r="B42" s="227"/>
      <c r="C42" s="224"/>
      <c r="D42" s="227"/>
      <c r="E42" s="227"/>
      <c r="F42" s="224"/>
      <c r="G42" s="225"/>
      <c r="H42" s="225"/>
      <c r="I42" s="225"/>
      <c r="J42" s="225"/>
      <c r="K42" s="251"/>
      <c r="L42" s="227"/>
      <c r="M42" s="229"/>
    </row>
    <row r="43" spans="1:13" s="230" customFormat="1" x14ac:dyDescent="0.25">
      <c r="A43" s="226"/>
      <c r="B43" s="227"/>
      <c r="C43" s="224"/>
      <c r="D43" s="227"/>
      <c r="E43" s="227"/>
      <c r="F43" s="224"/>
      <c r="G43" s="225"/>
      <c r="H43" s="225"/>
      <c r="I43" s="225"/>
      <c r="J43" s="225"/>
      <c r="K43" s="251"/>
      <c r="L43" s="227"/>
      <c r="M43" s="229"/>
    </row>
    <row r="44" spans="1:13" s="230" customFormat="1" x14ac:dyDescent="0.25">
      <c r="A44" s="226"/>
      <c r="B44" s="227"/>
      <c r="C44" s="224"/>
      <c r="D44" s="227"/>
      <c r="E44" s="227"/>
      <c r="F44" s="224"/>
      <c r="G44" s="225"/>
      <c r="H44" s="225"/>
      <c r="I44" s="225"/>
      <c r="J44" s="225"/>
      <c r="K44" s="251"/>
      <c r="L44" s="227"/>
      <c r="M44" s="229"/>
    </row>
    <row r="45" spans="1:13" s="230" customFormat="1" x14ac:dyDescent="0.25">
      <c r="A45" s="226"/>
      <c r="B45" s="227"/>
      <c r="C45" s="224"/>
      <c r="D45" s="227"/>
      <c r="E45" s="227"/>
      <c r="F45" s="224"/>
      <c r="G45" s="225"/>
      <c r="H45" s="225"/>
      <c r="I45" s="225"/>
      <c r="J45" s="225"/>
      <c r="K45" s="251"/>
      <c r="L45" s="227"/>
      <c r="M45" s="229"/>
    </row>
    <row r="46" spans="1:13" s="230" customFormat="1" x14ac:dyDescent="0.25">
      <c r="A46" s="226"/>
      <c r="B46" s="227"/>
      <c r="C46" s="224"/>
      <c r="D46" s="227"/>
      <c r="E46" s="227"/>
      <c r="F46" s="224"/>
      <c r="G46" s="225"/>
      <c r="H46" s="225"/>
      <c r="I46" s="225"/>
      <c r="J46" s="225"/>
      <c r="K46" s="251"/>
      <c r="L46" s="227"/>
      <c r="M46" s="229"/>
    </row>
    <row r="47" spans="1:13" s="230" customFormat="1" x14ac:dyDescent="0.25">
      <c r="A47" s="226"/>
      <c r="B47" s="227"/>
      <c r="C47" s="224"/>
      <c r="D47" s="227"/>
      <c r="E47" s="227"/>
      <c r="F47" s="224"/>
      <c r="G47" s="225"/>
      <c r="H47" s="225"/>
      <c r="I47" s="225"/>
      <c r="J47" s="225"/>
      <c r="K47" s="251"/>
      <c r="L47" s="227"/>
      <c r="M47" s="229"/>
    </row>
    <row r="48" spans="1:13" s="230" customFormat="1" x14ac:dyDescent="0.25">
      <c r="A48" s="226"/>
      <c r="B48" s="227"/>
      <c r="C48" s="224"/>
      <c r="D48" s="227"/>
      <c r="E48" s="227"/>
      <c r="F48" s="224"/>
      <c r="G48" s="225"/>
      <c r="H48" s="225"/>
      <c r="I48" s="225"/>
      <c r="J48" s="225"/>
      <c r="K48" s="251"/>
      <c r="L48" s="227"/>
      <c r="M48" s="229"/>
    </row>
    <row r="49" spans="1:13" s="230" customFormat="1" x14ac:dyDescent="0.25">
      <c r="A49" s="226"/>
      <c r="B49" s="227"/>
      <c r="C49" s="224"/>
      <c r="D49" s="227"/>
      <c r="E49" s="227"/>
      <c r="F49" s="224"/>
      <c r="G49" s="225"/>
      <c r="H49" s="225"/>
      <c r="I49" s="225"/>
      <c r="J49" s="225"/>
      <c r="K49" s="251"/>
      <c r="L49" s="227"/>
      <c r="M49" s="229"/>
    </row>
    <row r="50" spans="1:13" s="230" customFormat="1" x14ac:dyDescent="0.25">
      <c r="A50" s="226"/>
      <c r="B50" s="227"/>
      <c r="C50" s="224"/>
      <c r="D50" s="227"/>
      <c r="E50" s="227"/>
      <c r="F50" s="224"/>
      <c r="G50" s="225"/>
      <c r="H50" s="225"/>
      <c r="I50" s="225"/>
      <c r="J50" s="225"/>
      <c r="K50" s="251"/>
      <c r="L50" s="227"/>
      <c r="M50" s="229"/>
    </row>
    <row r="51" spans="1:13" s="230" customFormat="1" x14ac:dyDescent="0.25">
      <c r="A51" s="226"/>
      <c r="B51" s="227"/>
      <c r="C51" s="224"/>
      <c r="D51" s="227"/>
      <c r="E51" s="227"/>
      <c r="F51" s="224"/>
      <c r="G51" s="225"/>
      <c r="H51" s="225"/>
      <c r="I51" s="225"/>
      <c r="J51" s="225"/>
      <c r="K51" s="251"/>
      <c r="L51" s="227"/>
      <c r="M51" s="229"/>
    </row>
    <row r="52" spans="1:13" s="230" customFormat="1" x14ac:dyDescent="0.25">
      <c r="A52" s="226"/>
      <c r="B52" s="227"/>
      <c r="C52" s="224"/>
      <c r="D52" s="227"/>
      <c r="E52" s="227"/>
      <c r="F52" s="224"/>
      <c r="G52" s="225"/>
      <c r="H52" s="225"/>
      <c r="I52" s="225"/>
      <c r="J52" s="225"/>
      <c r="K52" s="251"/>
      <c r="L52" s="227"/>
      <c r="M52" s="229"/>
    </row>
    <row r="53" spans="1:13" s="230" customFormat="1" x14ac:dyDescent="0.25">
      <c r="A53" s="226"/>
      <c r="B53" s="227"/>
      <c r="C53" s="224"/>
      <c r="D53" s="227"/>
      <c r="E53" s="227"/>
      <c r="F53" s="224"/>
      <c r="G53" s="225"/>
      <c r="H53" s="225"/>
      <c r="I53" s="225"/>
      <c r="J53" s="225"/>
      <c r="K53" s="251"/>
      <c r="L53" s="227"/>
      <c r="M53" s="229"/>
    </row>
    <row r="54" spans="1:13" s="230" customFormat="1" x14ac:dyDescent="0.25">
      <c r="A54" s="226"/>
      <c r="B54" s="227"/>
      <c r="C54" s="224"/>
      <c r="D54" s="227"/>
      <c r="E54" s="227"/>
      <c r="F54" s="224"/>
      <c r="G54" s="225"/>
      <c r="H54" s="225"/>
      <c r="I54" s="225"/>
      <c r="J54" s="225"/>
      <c r="K54" s="251"/>
      <c r="L54" s="227"/>
      <c r="M54" s="229"/>
    </row>
    <row r="55" spans="1:13" s="230" customFormat="1" x14ac:dyDescent="0.25">
      <c r="A55" s="226"/>
      <c r="B55" s="227"/>
      <c r="C55" s="224"/>
      <c r="D55" s="227"/>
      <c r="E55" s="227"/>
      <c r="F55" s="224"/>
      <c r="G55" s="225"/>
      <c r="H55" s="225"/>
      <c r="I55" s="225"/>
      <c r="J55" s="225"/>
      <c r="K55" s="251"/>
      <c r="L55" s="227"/>
      <c r="M55" s="229"/>
    </row>
    <row r="56" spans="1:13" s="230" customFormat="1" x14ac:dyDescent="0.25">
      <c r="A56" s="226"/>
      <c r="B56" s="227"/>
      <c r="C56" s="224"/>
      <c r="D56" s="227"/>
      <c r="E56" s="227"/>
      <c r="F56" s="224"/>
      <c r="G56" s="225"/>
      <c r="H56" s="225"/>
      <c r="I56" s="225"/>
      <c r="J56" s="225"/>
      <c r="K56" s="251"/>
      <c r="L56" s="227"/>
      <c r="M56" s="229"/>
    </row>
    <row r="57" spans="1:13" s="230" customFormat="1" x14ac:dyDescent="0.25">
      <c r="A57" s="226"/>
      <c r="B57" s="227"/>
      <c r="C57" s="224"/>
      <c r="D57" s="227"/>
      <c r="E57" s="227"/>
      <c r="F57" s="224"/>
      <c r="G57" s="225"/>
      <c r="H57" s="225"/>
      <c r="I57" s="225"/>
      <c r="J57" s="225"/>
      <c r="K57" s="251"/>
      <c r="L57" s="227"/>
      <c r="M57" s="229"/>
    </row>
    <row r="58" spans="1:13" s="230" customFormat="1" x14ac:dyDescent="0.25">
      <c r="A58" s="226"/>
      <c r="B58" s="227"/>
      <c r="C58" s="224"/>
      <c r="D58" s="227"/>
      <c r="E58" s="227"/>
      <c r="F58" s="224"/>
      <c r="G58" s="225"/>
      <c r="H58" s="225"/>
      <c r="I58" s="225"/>
      <c r="J58" s="225"/>
      <c r="K58" s="251"/>
      <c r="L58" s="227"/>
      <c r="M58" s="229"/>
    </row>
    <row r="59" spans="1:13" s="230" customFormat="1" x14ac:dyDescent="0.25">
      <c r="A59" s="226"/>
      <c r="B59" s="227"/>
      <c r="C59" s="224"/>
      <c r="D59" s="227"/>
      <c r="E59" s="227"/>
      <c r="F59" s="224"/>
      <c r="G59" s="225"/>
      <c r="H59" s="225"/>
      <c r="I59" s="225"/>
      <c r="J59" s="225"/>
      <c r="K59" s="251"/>
      <c r="L59" s="227"/>
      <c r="M59" s="229"/>
    </row>
    <row r="60" spans="1:13" s="230" customFormat="1" x14ac:dyDescent="0.25">
      <c r="A60" s="226"/>
      <c r="B60" s="227"/>
      <c r="C60" s="224"/>
      <c r="D60" s="227"/>
      <c r="E60" s="227"/>
      <c r="F60" s="224"/>
      <c r="G60" s="225"/>
      <c r="H60" s="225"/>
      <c r="I60" s="225"/>
      <c r="J60" s="225"/>
      <c r="K60" s="251"/>
      <c r="L60" s="227"/>
      <c r="M60" s="229"/>
    </row>
    <row r="61" spans="1:13" s="230" customFormat="1" x14ac:dyDescent="0.25">
      <c r="A61" s="226"/>
      <c r="B61" s="227"/>
      <c r="C61" s="224"/>
      <c r="D61" s="227"/>
      <c r="E61" s="227"/>
      <c r="F61" s="224"/>
      <c r="G61" s="225"/>
      <c r="H61" s="225"/>
      <c r="I61" s="225"/>
      <c r="J61" s="225"/>
      <c r="K61" s="251"/>
      <c r="L61" s="227"/>
      <c r="M61" s="229"/>
    </row>
    <row r="62" spans="1:13" s="230" customFormat="1" x14ac:dyDescent="0.25">
      <c r="A62" s="226"/>
      <c r="B62" s="227"/>
      <c r="C62" s="224"/>
      <c r="D62" s="227"/>
      <c r="E62" s="227"/>
      <c r="F62" s="224"/>
      <c r="G62" s="225"/>
      <c r="H62" s="225"/>
      <c r="I62" s="225"/>
      <c r="J62" s="225"/>
      <c r="K62" s="251"/>
      <c r="L62" s="227"/>
      <c r="M62" s="229"/>
    </row>
    <row r="63" spans="1:13" s="230" customFormat="1" x14ac:dyDescent="0.25">
      <c r="A63" s="226"/>
      <c r="B63" s="227"/>
      <c r="C63" s="224"/>
      <c r="D63" s="227"/>
      <c r="E63" s="227"/>
      <c r="F63" s="224"/>
      <c r="G63" s="225"/>
      <c r="H63" s="225"/>
      <c r="I63" s="225"/>
      <c r="J63" s="225"/>
      <c r="K63" s="251"/>
      <c r="L63" s="227"/>
      <c r="M63" s="229"/>
    </row>
    <row r="64" spans="1:13" s="230" customFormat="1" x14ac:dyDescent="0.25">
      <c r="A64" s="226"/>
      <c r="B64" s="227"/>
      <c r="C64" s="224"/>
      <c r="D64" s="227"/>
      <c r="E64" s="227"/>
      <c r="F64" s="224"/>
      <c r="G64" s="225"/>
      <c r="H64" s="225"/>
      <c r="I64" s="225"/>
      <c r="J64" s="225"/>
      <c r="K64" s="251"/>
      <c r="L64" s="227"/>
      <c r="M64" s="229"/>
    </row>
    <row r="65" spans="1:13" s="230" customFormat="1" x14ac:dyDescent="0.25">
      <c r="A65" s="226"/>
      <c r="B65" s="227"/>
      <c r="C65" s="224"/>
      <c r="D65" s="227"/>
      <c r="E65" s="227"/>
      <c r="F65" s="224"/>
      <c r="G65" s="225"/>
      <c r="H65" s="225"/>
      <c r="I65" s="225"/>
      <c r="J65" s="225"/>
      <c r="K65" s="251"/>
      <c r="L65" s="227"/>
      <c r="M65" s="229"/>
    </row>
    <row r="66" spans="1:13" s="230" customFormat="1" x14ac:dyDescent="0.25">
      <c r="A66" s="226"/>
      <c r="B66" s="227"/>
      <c r="C66" s="224"/>
      <c r="D66" s="227"/>
      <c r="E66" s="227"/>
      <c r="F66" s="224"/>
      <c r="G66" s="225"/>
      <c r="H66" s="225"/>
      <c r="I66" s="225"/>
      <c r="J66" s="225"/>
      <c r="K66" s="251"/>
      <c r="L66" s="227"/>
      <c r="M66" s="229"/>
    </row>
    <row r="67" spans="1:13" s="230" customFormat="1" x14ac:dyDescent="0.25">
      <c r="A67" s="226"/>
      <c r="B67" s="227"/>
      <c r="C67" s="224"/>
      <c r="D67" s="227"/>
      <c r="E67" s="227"/>
      <c r="F67" s="224"/>
      <c r="G67" s="225"/>
      <c r="H67" s="225"/>
      <c r="I67" s="225"/>
      <c r="J67" s="225"/>
      <c r="K67" s="251"/>
      <c r="L67" s="227"/>
      <c r="M67" s="229"/>
    </row>
    <row r="68" spans="1:13" s="230" customFormat="1" x14ac:dyDescent="0.25">
      <c r="A68" s="226"/>
      <c r="B68" s="227"/>
      <c r="C68" s="224"/>
      <c r="D68" s="227"/>
      <c r="E68" s="227"/>
      <c r="F68" s="224"/>
      <c r="G68" s="225"/>
      <c r="H68" s="225"/>
      <c r="I68" s="225"/>
      <c r="J68" s="225"/>
      <c r="K68" s="251"/>
      <c r="L68" s="227"/>
      <c r="M68" s="229"/>
    </row>
    <row r="69" spans="1:13" s="230" customFormat="1" x14ac:dyDescent="0.25">
      <c r="A69" s="226"/>
      <c r="B69" s="227"/>
      <c r="C69" s="224"/>
      <c r="D69" s="227"/>
      <c r="E69" s="227"/>
      <c r="F69" s="224"/>
      <c r="G69" s="225"/>
      <c r="H69" s="225"/>
      <c r="I69" s="225"/>
      <c r="J69" s="225"/>
      <c r="K69" s="251"/>
      <c r="L69" s="227"/>
      <c r="M69" s="229"/>
    </row>
    <row r="70" spans="1:13" s="230" customFormat="1" x14ac:dyDescent="0.25">
      <c r="A70" s="226"/>
      <c r="B70" s="227"/>
      <c r="C70" s="224"/>
      <c r="D70" s="227"/>
      <c r="E70" s="227"/>
      <c r="F70" s="224"/>
      <c r="G70" s="225"/>
      <c r="H70" s="225"/>
      <c r="I70" s="225"/>
      <c r="J70" s="225"/>
      <c r="K70" s="251"/>
      <c r="L70" s="227"/>
      <c r="M70" s="229"/>
    </row>
    <row r="71" spans="1:13" s="230" customFormat="1" x14ac:dyDescent="0.25">
      <c r="A71" s="226"/>
      <c r="B71" s="227"/>
      <c r="C71" s="224"/>
      <c r="D71" s="227"/>
      <c r="E71" s="227"/>
      <c r="F71" s="224"/>
      <c r="G71" s="225"/>
      <c r="H71" s="225"/>
      <c r="I71" s="225"/>
      <c r="J71" s="225"/>
      <c r="K71" s="251"/>
      <c r="L71" s="227"/>
      <c r="M71" s="229"/>
    </row>
    <row r="72" spans="1:13" s="230" customFormat="1" x14ac:dyDescent="0.25">
      <c r="A72" s="226"/>
      <c r="B72" s="227"/>
      <c r="C72" s="224"/>
      <c r="D72" s="227"/>
      <c r="E72" s="227"/>
      <c r="F72" s="224"/>
      <c r="G72" s="225"/>
      <c r="H72" s="225"/>
      <c r="I72" s="225"/>
      <c r="J72" s="225"/>
      <c r="K72" s="251"/>
      <c r="L72" s="227"/>
      <c r="M72" s="229"/>
    </row>
    <row r="73" spans="1:13" s="230" customFormat="1" x14ac:dyDescent="0.25">
      <c r="A73" s="226"/>
      <c r="B73" s="227"/>
      <c r="C73" s="224"/>
      <c r="D73" s="227"/>
      <c r="E73" s="227"/>
      <c r="F73" s="224"/>
      <c r="G73" s="225"/>
      <c r="H73" s="225"/>
      <c r="I73" s="225"/>
      <c r="J73" s="225"/>
      <c r="K73" s="251"/>
      <c r="L73" s="227"/>
      <c r="M73" s="229"/>
    </row>
    <row r="74" spans="1:13" s="230" customFormat="1" x14ac:dyDescent="0.25">
      <c r="A74" s="226"/>
      <c r="B74" s="227"/>
      <c r="C74" s="224"/>
      <c r="D74" s="227"/>
      <c r="E74" s="227"/>
      <c r="F74" s="224"/>
      <c r="G74" s="225"/>
      <c r="H74" s="225"/>
      <c r="I74" s="225"/>
      <c r="J74" s="225"/>
      <c r="K74" s="251"/>
      <c r="L74" s="227"/>
      <c r="M74" s="229"/>
    </row>
    <row r="75" spans="1:13" s="230" customFormat="1" x14ac:dyDescent="0.25">
      <c r="A75" s="226"/>
      <c r="B75" s="227"/>
      <c r="C75" s="224"/>
      <c r="D75" s="227"/>
      <c r="E75" s="227"/>
      <c r="F75" s="224"/>
      <c r="G75" s="225"/>
      <c r="H75" s="225"/>
      <c r="I75" s="225"/>
      <c r="J75" s="225"/>
      <c r="K75" s="251"/>
      <c r="L75" s="227"/>
      <c r="M75" s="229"/>
    </row>
    <row r="76" spans="1:13" s="230" customFormat="1" x14ac:dyDescent="0.25">
      <c r="A76" s="226"/>
      <c r="B76" s="227"/>
      <c r="C76" s="224"/>
      <c r="D76" s="227"/>
      <c r="E76" s="227"/>
      <c r="F76" s="224"/>
      <c r="G76" s="225"/>
      <c r="H76" s="225"/>
      <c r="I76" s="225"/>
      <c r="J76" s="225"/>
      <c r="K76" s="251"/>
      <c r="L76" s="227"/>
      <c r="M76" s="229"/>
    </row>
    <row r="77" spans="1:13" s="230" customFormat="1" x14ac:dyDescent="0.25">
      <c r="A77" s="226"/>
      <c r="B77" s="227"/>
      <c r="C77" s="224"/>
      <c r="D77" s="227"/>
      <c r="E77" s="227"/>
      <c r="F77" s="224"/>
      <c r="G77" s="225"/>
      <c r="H77" s="225"/>
      <c r="I77" s="225"/>
      <c r="J77" s="225"/>
      <c r="K77" s="251"/>
      <c r="L77" s="227"/>
      <c r="M77" s="229"/>
    </row>
    <row r="78" spans="1:13" s="230" customFormat="1" x14ac:dyDescent="0.25">
      <c r="A78" s="226"/>
      <c r="B78" s="227"/>
      <c r="C78" s="224"/>
      <c r="D78" s="227"/>
      <c r="E78" s="227"/>
      <c r="F78" s="224"/>
      <c r="G78" s="225"/>
      <c r="H78" s="225"/>
      <c r="I78" s="225"/>
      <c r="J78" s="225"/>
      <c r="K78" s="251"/>
      <c r="L78" s="227"/>
      <c r="M78" s="229"/>
    </row>
    <row r="79" spans="1:13" s="230" customFormat="1" x14ac:dyDescent="0.25">
      <c r="A79" s="226"/>
      <c r="B79" s="227"/>
      <c r="C79" s="224"/>
      <c r="D79" s="227"/>
      <c r="E79" s="227"/>
      <c r="F79" s="224"/>
      <c r="G79" s="225"/>
      <c r="H79" s="225"/>
      <c r="I79" s="225"/>
      <c r="J79" s="225"/>
      <c r="K79" s="251"/>
      <c r="L79" s="227"/>
      <c r="M79" s="229"/>
    </row>
    <row r="80" spans="1:13" s="230" customFormat="1" x14ac:dyDescent="0.25">
      <c r="A80" s="226"/>
      <c r="B80" s="227"/>
      <c r="C80" s="224"/>
      <c r="D80" s="227"/>
      <c r="E80" s="227"/>
      <c r="F80" s="224"/>
      <c r="G80" s="225"/>
      <c r="H80" s="225"/>
      <c r="I80" s="225"/>
      <c r="J80" s="225"/>
      <c r="K80" s="251"/>
      <c r="L80" s="227"/>
      <c r="M80" s="229"/>
    </row>
    <row r="81" spans="1:13" s="230" customFormat="1" x14ac:dyDescent="0.25">
      <c r="A81" s="226"/>
      <c r="B81" s="227"/>
      <c r="C81" s="224"/>
      <c r="D81" s="227"/>
      <c r="E81" s="227"/>
      <c r="F81" s="224"/>
      <c r="G81" s="225"/>
      <c r="H81" s="225"/>
      <c r="I81" s="225"/>
      <c r="J81" s="225"/>
      <c r="K81" s="251"/>
      <c r="L81" s="227"/>
      <c r="M81" s="229"/>
    </row>
    <row r="82" spans="1:13" s="230" customFormat="1" x14ac:dyDescent="0.25">
      <c r="A82" s="226"/>
      <c r="B82" s="227"/>
      <c r="C82" s="224"/>
      <c r="D82" s="227"/>
      <c r="E82" s="227"/>
      <c r="F82" s="224"/>
      <c r="G82" s="225"/>
      <c r="H82" s="225"/>
      <c r="I82" s="225"/>
      <c r="J82" s="225"/>
      <c r="K82" s="251"/>
      <c r="L82" s="227"/>
      <c r="M82" s="229"/>
    </row>
    <row r="83" spans="1:13" s="230" customFormat="1" x14ac:dyDescent="0.25">
      <c r="A83" s="226"/>
      <c r="B83" s="227"/>
      <c r="C83" s="224"/>
      <c r="D83" s="227"/>
      <c r="E83" s="227"/>
      <c r="F83" s="224"/>
      <c r="G83" s="225"/>
      <c r="H83" s="225"/>
      <c r="I83" s="225"/>
      <c r="J83" s="225"/>
      <c r="K83" s="251"/>
      <c r="L83" s="227"/>
      <c r="M83" s="229"/>
    </row>
    <row r="84" spans="1:13" s="230" customFormat="1" x14ac:dyDescent="0.25">
      <c r="A84" s="226"/>
      <c r="B84" s="227"/>
      <c r="C84" s="224"/>
      <c r="D84" s="227"/>
      <c r="E84" s="227"/>
      <c r="F84" s="224"/>
      <c r="G84" s="225"/>
      <c r="H84" s="225"/>
      <c r="I84" s="225"/>
      <c r="J84" s="225"/>
      <c r="K84" s="251"/>
      <c r="L84" s="227"/>
      <c r="M84" s="229"/>
    </row>
    <row r="85" spans="1:13" s="230" customFormat="1" x14ac:dyDescent="0.25">
      <c r="A85" s="226"/>
      <c r="B85" s="227"/>
      <c r="C85" s="224"/>
      <c r="D85" s="227"/>
      <c r="E85" s="227"/>
      <c r="F85" s="224"/>
      <c r="G85" s="225"/>
      <c r="H85" s="225"/>
      <c r="I85" s="225"/>
      <c r="J85" s="225"/>
      <c r="K85" s="251"/>
      <c r="L85" s="227"/>
      <c r="M85" s="229"/>
    </row>
    <row r="86" spans="1:13" s="230" customFormat="1" x14ac:dyDescent="0.25">
      <c r="A86" s="226"/>
      <c r="B86" s="227"/>
      <c r="C86" s="224"/>
      <c r="D86" s="227"/>
      <c r="E86" s="227"/>
      <c r="F86" s="224"/>
      <c r="G86" s="225"/>
      <c r="H86" s="225"/>
      <c r="I86" s="225"/>
      <c r="J86" s="225"/>
      <c r="K86" s="251"/>
      <c r="L86" s="227"/>
      <c r="M86" s="229"/>
    </row>
    <row r="87" spans="1:13" s="230" customFormat="1" x14ac:dyDescent="0.25">
      <c r="A87" s="226"/>
      <c r="B87" s="227"/>
      <c r="C87" s="224"/>
      <c r="D87" s="227"/>
      <c r="E87" s="227"/>
      <c r="F87" s="224"/>
      <c r="G87" s="225"/>
      <c r="H87" s="225"/>
      <c r="I87" s="225"/>
      <c r="J87" s="225"/>
      <c r="K87" s="251"/>
      <c r="L87" s="227"/>
      <c r="M87" s="229"/>
    </row>
    <row r="88" spans="1:13" s="230" customFormat="1" x14ac:dyDescent="0.25">
      <c r="A88" s="226"/>
      <c r="B88" s="227"/>
      <c r="C88" s="224"/>
      <c r="D88" s="227"/>
      <c r="E88" s="227"/>
      <c r="F88" s="224"/>
      <c r="G88" s="225"/>
      <c r="H88" s="225"/>
      <c r="I88" s="225"/>
      <c r="J88" s="225"/>
      <c r="K88" s="251"/>
      <c r="L88" s="227"/>
      <c r="M88" s="229"/>
    </row>
    <row r="89" spans="1:13" s="230" customFormat="1" x14ac:dyDescent="0.25">
      <c r="A89" s="226"/>
      <c r="B89" s="227"/>
      <c r="C89" s="224"/>
      <c r="D89" s="227"/>
      <c r="E89" s="227"/>
      <c r="F89" s="224"/>
      <c r="G89" s="225"/>
      <c r="H89" s="225"/>
      <c r="I89" s="225"/>
      <c r="J89" s="225"/>
      <c r="K89" s="251"/>
      <c r="L89" s="227"/>
      <c r="M89" s="229"/>
    </row>
    <row r="90" spans="1:13" s="230" customFormat="1" x14ac:dyDescent="0.25">
      <c r="A90" s="226"/>
      <c r="B90" s="227"/>
      <c r="C90" s="224"/>
      <c r="D90" s="227"/>
      <c r="E90" s="227"/>
      <c r="F90" s="224"/>
      <c r="G90" s="225"/>
      <c r="H90" s="225"/>
      <c r="I90" s="225"/>
      <c r="J90" s="225"/>
      <c r="K90" s="251"/>
      <c r="L90" s="227"/>
      <c r="M90" s="229"/>
    </row>
    <row r="91" spans="1:13" s="230" customFormat="1" x14ac:dyDescent="0.25">
      <c r="A91" s="226"/>
      <c r="B91" s="227"/>
      <c r="C91" s="224"/>
      <c r="D91" s="227"/>
      <c r="E91" s="227"/>
      <c r="F91" s="224"/>
      <c r="G91" s="225"/>
      <c r="H91" s="225"/>
      <c r="I91" s="225"/>
      <c r="J91" s="225"/>
      <c r="K91" s="251"/>
      <c r="L91" s="227"/>
      <c r="M91" s="229"/>
    </row>
    <row r="92" spans="1:13" s="230" customFormat="1" x14ac:dyDescent="0.25">
      <c r="A92" s="226"/>
      <c r="B92" s="227"/>
      <c r="C92" s="224"/>
      <c r="D92" s="227"/>
      <c r="E92" s="227"/>
      <c r="F92" s="224"/>
      <c r="G92" s="225"/>
      <c r="H92" s="225"/>
      <c r="I92" s="225"/>
      <c r="J92" s="225"/>
      <c r="K92" s="251"/>
      <c r="L92" s="227"/>
      <c r="M92" s="229"/>
    </row>
    <row r="93" spans="1:13" s="230" customFormat="1" x14ac:dyDescent="0.25">
      <c r="A93" s="226"/>
      <c r="B93" s="227"/>
      <c r="C93" s="224"/>
      <c r="D93" s="227"/>
      <c r="E93" s="227"/>
      <c r="F93" s="224"/>
      <c r="G93" s="225"/>
      <c r="H93" s="225"/>
      <c r="I93" s="225"/>
      <c r="J93" s="225"/>
      <c r="K93" s="251"/>
      <c r="L93" s="227"/>
      <c r="M93" s="229"/>
    </row>
    <row r="94" spans="1:13" s="230" customFormat="1" x14ac:dyDescent="0.25">
      <c r="A94" s="226"/>
      <c r="B94" s="227"/>
      <c r="C94" s="224"/>
      <c r="D94" s="227"/>
      <c r="E94" s="227"/>
      <c r="F94" s="224"/>
      <c r="G94" s="225"/>
      <c r="H94" s="225"/>
      <c r="I94" s="225"/>
      <c r="J94" s="225"/>
      <c r="K94" s="251"/>
      <c r="L94" s="227"/>
      <c r="M94" s="229"/>
    </row>
    <row r="95" spans="1:13" s="230" customFormat="1" x14ac:dyDescent="0.25">
      <c r="A95" s="226"/>
      <c r="B95" s="227"/>
      <c r="C95" s="224"/>
      <c r="D95" s="227"/>
      <c r="E95" s="227"/>
      <c r="F95" s="224"/>
      <c r="G95" s="225"/>
      <c r="H95" s="225"/>
      <c r="I95" s="225"/>
      <c r="J95" s="225"/>
      <c r="K95" s="251"/>
      <c r="L95" s="227"/>
      <c r="M95" s="229"/>
    </row>
    <row r="96" spans="1:13" s="230" customFormat="1" x14ac:dyDescent="0.25">
      <c r="A96" s="226"/>
      <c r="B96" s="227"/>
      <c r="C96" s="224"/>
      <c r="D96" s="227"/>
      <c r="E96" s="227"/>
      <c r="F96" s="224"/>
      <c r="G96" s="225"/>
      <c r="H96" s="225"/>
      <c r="I96" s="225"/>
      <c r="J96" s="225"/>
      <c r="K96" s="251"/>
      <c r="L96" s="227"/>
      <c r="M96" s="229"/>
    </row>
    <row r="97" spans="1:13" s="230" customFormat="1" x14ac:dyDescent="0.25">
      <c r="A97" s="226"/>
      <c r="B97" s="227"/>
      <c r="C97" s="224"/>
      <c r="D97" s="227"/>
      <c r="E97" s="227"/>
      <c r="F97" s="224"/>
      <c r="G97" s="225"/>
      <c r="H97" s="225"/>
      <c r="I97" s="225"/>
      <c r="J97" s="225"/>
      <c r="K97" s="251"/>
      <c r="L97" s="227"/>
      <c r="M97" s="229"/>
    </row>
    <row r="98" spans="1:13" s="230" customFormat="1" x14ac:dyDescent="0.25">
      <c r="A98" s="226"/>
      <c r="B98" s="227"/>
      <c r="C98" s="224"/>
      <c r="D98" s="227"/>
      <c r="E98" s="227"/>
      <c r="F98" s="224"/>
      <c r="G98" s="225"/>
      <c r="H98" s="225"/>
      <c r="I98" s="225"/>
      <c r="J98" s="225"/>
      <c r="K98" s="251"/>
      <c r="L98" s="227"/>
      <c r="M98" s="229"/>
    </row>
    <row r="99" spans="1:13" s="230" customFormat="1" x14ac:dyDescent="0.25">
      <c r="A99" s="226"/>
      <c r="B99" s="227"/>
      <c r="C99" s="224"/>
      <c r="D99" s="227"/>
      <c r="E99" s="227"/>
      <c r="F99" s="224"/>
      <c r="G99" s="225"/>
      <c r="H99" s="225"/>
      <c r="I99" s="225"/>
      <c r="J99" s="225"/>
      <c r="K99" s="251"/>
      <c r="L99" s="227"/>
      <c r="M99" s="229"/>
    </row>
    <row r="100" spans="1:13" s="230" customFormat="1" x14ac:dyDescent="0.25">
      <c r="A100" s="226"/>
      <c r="B100" s="227"/>
      <c r="C100" s="224"/>
      <c r="D100" s="227"/>
      <c r="E100" s="227"/>
      <c r="F100" s="224"/>
      <c r="G100" s="225"/>
      <c r="H100" s="225"/>
      <c r="I100" s="225"/>
      <c r="J100" s="225"/>
      <c r="K100" s="251"/>
      <c r="L100" s="227"/>
      <c r="M100" s="229"/>
    </row>
    <row r="101" spans="1:13" s="230" customFormat="1" x14ac:dyDescent="0.25">
      <c r="A101" s="226"/>
      <c r="B101" s="227"/>
      <c r="C101" s="224"/>
      <c r="D101" s="227"/>
      <c r="E101" s="227"/>
      <c r="F101" s="224"/>
      <c r="G101" s="225"/>
      <c r="H101" s="225"/>
      <c r="I101" s="225"/>
      <c r="J101" s="225"/>
      <c r="K101" s="251"/>
      <c r="L101" s="227"/>
      <c r="M101" s="229"/>
    </row>
    <row r="102" spans="1:13" s="230" customFormat="1" x14ac:dyDescent="0.25">
      <c r="A102" s="226"/>
      <c r="B102" s="227"/>
      <c r="C102" s="224"/>
      <c r="D102" s="227"/>
      <c r="E102" s="227"/>
      <c r="F102" s="224"/>
      <c r="G102" s="225"/>
      <c r="H102" s="225"/>
      <c r="I102" s="225"/>
      <c r="J102" s="225"/>
      <c r="K102" s="251"/>
      <c r="L102" s="227"/>
      <c r="M102" s="229"/>
    </row>
    <row r="103" spans="1:13" s="230" customFormat="1" x14ac:dyDescent="0.25">
      <c r="A103" s="226"/>
      <c r="B103" s="227"/>
      <c r="C103" s="224"/>
      <c r="D103" s="227"/>
      <c r="E103" s="227"/>
      <c r="F103" s="224"/>
      <c r="G103" s="225"/>
      <c r="H103" s="225"/>
      <c r="I103" s="225"/>
      <c r="J103" s="225"/>
      <c r="K103" s="251"/>
      <c r="L103" s="227"/>
      <c r="M103" s="229"/>
    </row>
    <row r="104" spans="1:13" s="230" customFormat="1" x14ac:dyDescent="0.25">
      <c r="A104" s="226"/>
      <c r="B104" s="227"/>
      <c r="C104" s="224"/>
      <c r="D104" s="227"/>
      <c r="E104" s="227"/>
      <c r="F104" s="224"/>
      <c r="G104" s="225"/>
      <c r="H104" s="225"/>
      <c r="I104" s="225"/>
      <c r="J104" s="225"/>
      <c r="K104" s="251"/>
      <c r="L104" s="227"/>
      <c r="M104" s="229"/>
    </row>
    <row r="105" spans="1:13" s="230" customFormat="1" x14ac:dyDescent="0.25">
      <c r="A105" s="226"/>
      <c r="B105" s="227"/>
      <c r="C105" s="224"/>
      <c r="D105" s="227"/>
      <c r="E105" s="227"/>
      <c r="F105" s="224"/>
      <c r="G105" s="225"/>
      <c r="H105" s="225"/>
      <c r="I105" s="225"/>
      <c r="J105" s="225"/>
      <c r="K105" s="251"/>
      <c r="L105" s="227"/>
      <c r="M105" s="229"/>
    </row>
    <row r="106" spans="1:13" s="230" customFormat="1" x14ac:dyDescent="0.25">
      <c r="A106" s="226"/>
      <c r="B106" s="227"/>
      <c r="C106" s="224"/>
      <c r="D106" s="227"/>
      <c r="E106" s="227"/>
      <c r="F106" s="224"/>
      <c r="G106" s="225"/>
      <c r="H106" s="225"/>
      <c r="I106" s="225"/>
      <c r="J106" s="225"/>
      <c r="K106" s="251"/>
      <c r="L106" s="227"/>
      <c r="M106" s="229"/>
    </row>
    <row r="107" spans="1:13" s="230" customFormat="1" x14ac:dyDescent="0.25">
      <c r="A107" s="226"/>
      <c r="B107" s="227"/>
      <c r="C107" s="224"/>
      <c r="D107" s="227"/>
      <c r="E107" s="227"/>
      <c r="F107" s="224"/>
      <c r="G107" s="225"/>
      <c r="H107" s="225"/>
      <c r="I107" s="225"/>
      <c r="J107" s="225"/>
      <c r="K107" s="251"/>
      <c r="L107" s="227"/>
      <c r="M107" s="229"/>
    </row>
    <row r="108" spans="1:13" s="230" customFormat="1" x14ac:dyDescent="0.25">
      <c r="A108" s="226"/>
      <c r="B108" s="227"/>
      <c r="C108" s="224"/>
      <c r="D108" s="227"/>
      <c r="E108" s="227"/>
      <c r="F108" s="224"/>
      <c r="G108" s="225"/>
      <c r="H108" s="225"/>
      <c r="I108" s="225"/>
      <c r="J108" s="225"/>
      <c r="K108" s="251"/>
      <c r="L108" s="227"/>
      <c r="M108" s="229"/>
    </row>
    <row r="109" spans="1:13" s="230" customFormat="1" x14ac:dyDescent="0.25">
      <c r="A109" s="226"/>
      <c r="B109" s="227"/>
      <c r="C109" s="224"/>
      <c r="D109" s="227"/>
      <c r="E109" s="227"/>
      <c r="F109" s="224"/>
      <c r="G109" s="225"/>
      <c r="H109" s="225"/>
      <c r="I109" s="225"/>
      <c r="J109" s="225"/>
      <c r="K109" s="251"/>
      <c r="L109" s="227"/>
      <c r="M109" s="229"/>
    </row>
    <row r="110" spans="1:13" s="230" customFormat="1" x14ac:dyDescent="0.25">
      <c r="A110" s="226"/>
      <c r="B110" s="227"/>
      <c r="C110" s="224"/>
      <c r="D110" s="227"/>
      <c r="E110" s="227"/>
      <c r="F110" s="224"/>
      <c r="G110" s="225"/>
      <c r="H110" s="225"/>
      <c r="I110" s="225"/>
      <c r="J110" s="225"/>
      <c r="K110" s="251"/>
      <c r="L110" s="227"/>
      <c r="M110" s="229"/>
    </row>
    <row r="111" spans="1:13" s="230" customFormat="1" x14ac:dyDescent="0.25">
      <c r="A111" s="226"/>
      <c r="B111" s="227"/>
      <c r="C111" s="224"/>
      <c r="D111" s="227"/>
      <c r="E111" s="227"/>
      <c r="F111" s="224"/>
      <c r="G111" s="225"/>
      <c r="H111" s="225"/>
      <c r="I111" s="225"/>
      <c r="J111" s="225"/>
      <c r="K111" s="251"/>
      <c r="L111" s="227"/>
      <c r="M111" s="229"/>
    </row>
    <row r="112" spans="1:13" s="230" customFormat="1" x14ac:dyDescent="0.25">
      <c r="A112" s="226"/>
      <c r="B112" s="227"/>
      <c r="C112" s="224"/>
      <c r="D112" s="227"/>
      <c r="E112" s="227"/>
      <c r="F112" s="224"/>
      <c r="G112" s="225"/>
      <c r="H112" s="225"/>
      <c r="I112" s="225"/>
      <c r="J112" s="225"/>
      <c r="K112" s="251"/>
      <c r="L112" s="227"/>
      <c r="M112" s="229"/>
    </row>
    <row r="113" spans="1:13" s="230" customFormat="1" x14ac:dyDescent="0.25">
      <c r="A113" s="226"/>
      <c r="B113" s="227"/>
      <c r="C113" s="224"/>
      <c r="D113" s="227"/>
      <c r="E113" s="227"/>
      <c r="F113" s="224"/>
      <c r="G113" s="225"/>
      <c r="H113" s="225"/>
      <c r="I113" s="225"/>
      <c r="J113" s="225"/>
      <c r="K113" s="251"/>
      <c r="L113" s="227"/>
      <c r="M113" s="229"/>
    </row>
    <row r="114" spans="1:13" s="230" customFormat="1" x14ac:dyDescent="0.25">
      <c r="A114" s="226"/>
      <c r="B114" s="227"/>
      <c r="C114" s="224"/>
      <c r="D114" s="227"/>
      <c r="E114" s="227"/>
      <c r="F114" s="224"/>
      <c r="G114" s="225"/>
      <c r="H114" s="225"/>
      <c r="I114" s="225"/>
      <c r="J114" s="225"/>
      <c r="K114" s="251"/>
      <c r="L114" s="227"/>
      <c r="M114" s="229"/>
    </row>
    <row r="115" spans="1:13" s="230" customFormat="1" x14ac:dyDescent="0.25">
      <c r="A115" s="226"/>
      <c r="B115" s="227"/>
      <c r="C115" s="224"/>
      <c r="D115" s="227"/>
      <c r="E115" s="227"/>
      <c r="F115" s="224"/>
      <c r="G115" s="225"/>
      <c r="H115" s="225"/>
      <c r="I115" s="225"/>
      <c r="J115" s="225"/>
      <c r="K115" s="251"/>
      <c r="L115" s="227"/>
      <c r="M115" s="229"/>
    </row>
    <row r="116" spans="1:13" s="230" customFormat="1" x14ac:dyDescent="0.25">
      <c r="A116" s="226"/>
      <c r="B116" s="227"/>
      <c r="C116" s="224"/>
      <c r="D116" s="227"/>
      <c r="E116" s="227"/>
      <c r="F116" s="224"/>
      <c r="G116" s="225"/>
      <c r="H116" s="225"/>
      <c r="I116" s="225"/>
      <c r="J116" s="225"/>
      <c r="K116" s="251"/>
      <c r="L116" s="227"/>
      <c r="M116" s="229"/>
    </row>
    <row r="117" spans="1:13" s="230" customFormat="1" x14ac:dyDescent="0.25">
      <c r="A117" s="226"/>
      <c r="B117" s="227"/>
      <c r="C117" s="224"/>
      <c r="D117" s="227"/>
      <c r="E117" s="227"/>
      <c r="F117" s="224"/>
      <c r="G117" s="225"/>
      <c r="H117" s="225"/>
      <c r="I117" s="225"/>
      <c r="J117" s="225"/>
      <c r="K117" s="251"/>
      <c r="L117" s="227"/>
      <c r="M117" s="229"/>
    </row>
    <row r="118" spans="1:13" s="230" customFormat="1" x14ac:dyDescent="0.25">
      <c r="A118" s="226"/>
      <c r="B118" s="227"/>
      <c r="C118" s="224"/>
      <c r="D118" s="227"/>
      <c r="E118" s="227"/>
      <c r="F118" s="224"/>
      <c r="G118" s="225"/>
      <c r="H118" s="225"/>
      <c r="I118" s="225"/>
      <c r="J118" s="225"/>
      <c r="K118" s="251"/>
      <c r="L118" s="227"/>
      <c r="M118" s="229"/>
    </row>
    <row r="119" spans="1:13" s="230" customFormat="1" x14ac:dyDescent="0.25">
      <c r="A119" s="226"/>
      <c r="B119" s="227"/>
      <c r="C119" s="224"/>
      <c r="D119" s="227"/>
      <c r="E119" s="227"/>
      <c r="F119" s="224"/>
      <c r="G119" s="225"/>
      <c r="H119" s="225"/>
      <c r="I119" s="225"/>
      <c r="J119" s="225"/>
      <c r="K119" s="251"/>
      <c r="L119" s="227"/>
      <c r="M119" s="229"/>
    </row>
    <row r="120" spans="1:13" s="230" customFormat="1" x14ac:dyDescent="0.25">
      <c r="A120" s="226"/>
      <c r="B120" s="227"/>
      <c r="C120" s="224"/>
      <c r="D120" s="227"/>
      <c r="E120" s="227"/>
      <c r="F120" s="224"/>
      <c r="G120" s="225"/>
      <c r="H120" s="225"/>
      <c r="I120" s="225"/>
      <c r="J120" s="225"/>
      <c r="K120" s="251"/>
      <c r="L120" s="227"/>
      <c r="M120" s="229"/>
    </row>
    <row r="121" spans="1:13" s="230" customFormat="1" x14ac:dyDescent="0.25">
      <c r="A121" s="226"/>
      <c r="B121" s="227"/>
      <c r="C121" s="224"/>
      <c r="D121" s="227"/>
      <c r="E121" s="227"/>
      <c r="F121" s="224"/>
      <c r="G121" s="225"/>
      <c r="H121" s="225"/>
      <c r="I121" s="225"/>
      <c r="J121" s="225"/>
      <c r="K121" s="251"/>
      <c r="L121" s="227"/>
      <c r="M121" s="229"/>
    </row>
    <row r="122" spans="1:13" s="230" customFormat="1" x14ac:dyDescent="0.25">
      <c r="A122" s="226"/>
      <c r="B122" s="227"/>
      <c r="C122" s="224"/>
      <c r="D122" s="227"/>
      <c r="E122" s="227"/>
      <c r="F122" s="224"/>
      <c r="G122" s="225"/>
      <c r="H122" s="225"/>
      <c r="I122" s="225"/>
      <c r="J122" s="225"/>
      <c r="K122" s="251"/>
      <c r="L122" s="227"/>
      <c r="M122" s="229"/>
    </row>
    <row r="123" spans="1:13" s="230" customFormat="1" x14ac:dyDescent="0.25">
      <c r="A123" s="226"/>
      <c r="B123" s="227"/>
      <c r="C123" s="224"/>
      <c r="D123" s="227"/>
      <c r="E123" s="227"/>
      <c r="F123" s="224"/>
      <c r="G123" s="225"/>
      <c r="H123" s="225"/>
      <c r="I123" s="225"/>
      <c r="J123" s="225"/>
      <c r="K123" s="251"/>
      <c r="L123" s="227"/>
      <c r="M123" s="229"/>
    </row>
    <row r="124" spans="1:13" s="230" customFormat="1" x14ac:dyDescent="0.25">
      <c r="A124" s="226"/>
      <c r="B124" s="227"/>
      <c r="C124" s="224"/>
      <c r="D124" s="227"/>
      <c r="E124" s="227"/>
      <c r="F124" s="224"/>
      <c r="G124" s="225"/>
      <c r="H124" s="225"/>
      <c r="I124" s="225"/>
      <c r="J124" s="225"/>
      <c r="K124" s="251"/>
      <c r="L124" s="227"/>
      <c r="M124" s="229"/>
    </row>
    <row r="125" spans="1:13" s="230" customFormat="1" x14ac:dyDescent="0.25">
      <c r="A125" s="226"/>
      <c r="B125" s="227"/>
      <c r="C125" s="224"/>
      <c r="D125" s="227"/>
      <c r="E125" s="227"/>
      <c r="F125" s="224"/>
      <c r="G125" s="225"/>
      <c r="H125" s="225"/>
      <c r="I125" s="225"/>
      <c r="J125" s="225"/>
      <c r="K125" s="251"/>
      <c r="L125" s="227"/>
      <c r="M125" s="229"/>
    </row>
    <row r="126" spans="1:13" s="230" customFormat="1" x14ac:dyDescent="0.25">
      <c r="A126" s="226"/>
      <c r="B126" s="227"/>
      <c r="C126" s="224"/>
      <c r="D126" s="227"/>
      <c r="E126" s="227"/>
      <c r="F126" s="224"/>
      <c r="G126" s="225"/>
      <c r="H126" s="225"/>
      <c r="I126" s="225"/>
      <c r="J126" s="225"/>
      <c r="K126" s="251"/>
      <c r="L126" s="227"/>
      <c r="M126" s="229"/>
    </row>
    <row r="127" spans="1:13" s="230" customFormat="1" x14ac:dyDescent="0.25">
      <c r="A127" s="226"/>
      <c r="B127" s="227"/>
      <c r="C127" s="224"/>
      <c r="D127" s="227"/>
      <c r="E127" s="227"/>
      <c r="F127" s="224"/>
      <c r="G127" s="225"/>
      <c r="H127" s="225"/>
      <c r="I127" s="225"/>
      <c r="J127" s="225"/>
      <c r="K127" s="251"/>
      <c r="L127" s="227"/>
      <c r="M127" s="229"/>
    </row>
    <row r="128" spans="1:13" s="230" customFormat="1" x14ac:dyDescent="0.25">
      <c r="A128" s="226"/>
      <c r="B128" s="227"/>
      <c r="C128" s="224"/>
      <c r="D128" s="227"/>
      <c r="E128" s="227"/>
      <c r="F128" s="224"/>
      <c r="G128" s="225"/>
      <c r="H128" s="225"/>
      <c r="I128" s="225"/>
      <c r="J128" s="225"/>
      <c r="K128" s="251"/>
      <c r="L128" s="227"/>
      <c r="M128" s="229"/>
    </row>
    <row r="129" spans="1:13" s="230" customFormat="1" x14ac:dyDescent="0.25">
      <c r="A129" s="226"/>
      <c r="B129" s="227"/>
      <c r="C129" s="224"/>
      <c r="D129" s="227"/>
      <c r="E129" s="227"/>
      <c r="F129" s="224"/>
      <c r="G129" s="225"/>
      <c r="H129" s="225"/>
      <c r="I129" s="225"/>
      <c r="J129" s="225"/>
      <c r="K129" s="251"/>
      <c r="L129" s="227"/>
      <c r="M129" s="229"/>
    </row>
    <row r="130" spans="1:13" s="230" customFormat="1" x14ac:dyDescent="0.25">
      <c r="A130" s="226"/>
      <c r="B130" s="227"/>
      <c r="C130" s="224"/>
      <c r="D130" s="227"/>
      <c r="E130" s="227"/>
      <c r="F130" s="224"/>
      <c r="G130" s="225"/>
      <c r="H130" s="225"/>
      <c r="I130" s="225"/>
      <c r="J130" s="225"/>
      <c r="K130" s="251"/>
      <c r="L130" s="227"/>
      <c r="M130" s="229"/>
    </row>
    <row r="131" spans="1:13" s="230" customFormat="1" x14ac:dyDescent="0.25">
      <c r="A131" s="226"/>
      <c r="B131" s="227"/>
      <c r="C131" s="224"/>
      <c r="D131" s="227"/>
      <c r="E131" s="227"/>
      <c r="F131" s="224"/>
      <c r="G131" s="225"/>
      <c r="H131" s="225"/>
      <c r="I131" s="225"/>
      <c r="J131" s="225"/>
      <c r="K131" s="251"/>
      <c r="L131" s="227"/>
      <c r="M131" s="229"/>
    </row>
    <row r="132" spans="1:13" s="230" customFormat="1" x14ac:dyDescent="0.25">
      <c r="A132" s="226"/>
      <c r="B132" s="227"/>
      <c r="C132" s="224"/>
      <c r="D132" s="227"/>
      <c r="E132" s="227"/>
      <c r="F132" s="224"/>
      <c r="G132" s="225"/>
      <c r="H132" s="225"/>
      <c r="I132" s="225"/>
      <c r="J132" s="225"/>
      <c r="K132" s="251"/>
      <c r="L132" s="227"/>
      <c r="M132" s="229"/>
    </row>
    <row r="133" spans="1:13" s="230" customFormat="1" x14ac:dyDescent="0.25">
      <c r="A133" s="226"/>
      <c r="B133" s="227"/>
      <c r="C133" s="224"/>
      <c r="D133" s="227"/>
      <c r="E133" s="227"/>
      <c r="F133" s="224"/>
      <c r="G133" s="225"/>
      <c r="H133" s="225"/>
      <c r="I133" s="225"/>
      <c r="J133" s="225"/>
      <c r="K133" s="251"/>
      <c r="L133" s="227"/>
      <c r="M133" s="229"/>
    </row>
    <row r="134" spans="1:13" s="230" customFormat="1" x14ac:dyDescent="0.25">
      <c r="A134" s="226"/>
      <c r="B134" s="227"/>
      <c r="C134" s="224"/>
      <c r="D134" s="227"/>
      <c r="E134" s="227"/>
      <c r="F134" s="224"/>
      <c r="G134" s="225"/>
      <c r="H134" s="225"/>
      <c r="I134" s="225"/>
      <c r="J134" s="225"/>
      <c r="K134" s="251"/>
      <c r="L134" s="227"/>
      <c r="M134" s="229"/>
    </row>
    <row r="135" spans="1:13" s="230" customFormat="1" x14ac:dyDescent="0.25">
      <c r="A135" s="226"/>
      <c r="B135" s="227"/>
      <c r="C135" s="224"/>
      <c r="D135" s="227"/>
      <c r="E135" s="227"/>
      <c r="F135" s="224"/>
      <c r="G135" s="225"/>
      <c r="H135" s="225"/>
      <c r="I135" s="225"/>
      <c r="J135" s="225"/>
      <c r="K135" s="251"/>
      <c r="L135" s="227"/>
      <c r="M135" s="229"/>
    </row>
    <row r="136" spans="1:13" s="230" customFormat="1" x14ac:dyDescent="0.25">
      <c r="A136" s="226"/>
      <c r="B136" s="227"/>
      <c r="C136" s="224"/>
      <c r="D136" s="227"/>
      <c r="E136" s="227"/>
      <c r="F136" s="224"/>
      <c r="G136" s="225"/>
      <c r="H136" s="225"/>
      <c r="I136" s="225"/>
      <c r="J136" s="225"/>
      <c r="K136" s="251"/>
      <c r="L136" s="227"/>
      <c r="M136" s="229"/>
    </row>
    <row r="137" spans="1:13" s="230" customFormat="1" x14ac:dyDescent="0.25">
      <c r="A137" s="226"/>
      <c r="B137" s="227"/>
      <c r="C137" s="224"/>
      <c r="D137" s="227"/>
      <c r="E137" s="227"/>
      <c r="F137" s="224"/>
      <c r="G137" s="225"/>
      <c r="H137" s="225"/>
      <c r="I137" s="225"/>
      <c r="J137" s="225"/>
      <c r="K137" s="251"/>
      <c r="L137" s="227"/>
      <c r="M137" s="229"/>
    </row>
    <row r="138" spans="1:13" s="230" customFormat="1" x14ac:dyDescent="0.25">
      <c r="A138" s="226"/>
      <c r="B138" s="227"/>
      <c r="C138" s="224"/>
      <c r="D138" s="227"/>
      <c r="E138" s="227"/>
      <c r="F138" s="224"/>
      <c r="G138" s="225"/>
      <c r="H138" s="225"/>
      <c r="I138" s="225"/>
      <c r="J138" s="225"/>
      <c r="K138" s="251"/>
      <c r="L138" s="227"/>
      <c r="M138" s="229"/>
    </row>
    <row r="139" spans="1:13" s="230" customFormat="1" x14ac:dyDescent="0.25">
      <c r="A139" s="226"/>
      <c r="B139" s="227"/>
      <c r="C139" s="224"/>
      <c r="D139" s="227"/>
      <c r="E139" s="227"/>
      <c r="F139" s="224"/>
      <c r="G139" s="225"/>
      <c r="H139" s="225"/>
      <c r="I139" s="225"/>
      <c r="J139" s="225"/>
      <c r="K139" s="251"/>
      <c r="L139" s="227"/>
      <c r="M139" s="229"/>
    </row>
    <row r="140" spans="1:13" s="230" customFormat="1" x14ac:dyDescent="0.25">
      <c r="A140" s="226"/>
      <c r="B140" s="227"/>
      <c r="C140" s="224"/>
      <c r="D140" s="227"/>
      <c r="E140" s="227"/>
      <c r="F140" s="224"/>
      <c r="G140" s="225"/>
      <c r="H140" s="225"/>
      <c r="I140" s="225"/>
      <c r="J140" s="225"/>
      <c r="K140" s="251"/>
      <c r="L140" s="227"/>
      <c r="M140" s="229"/>
    </row>
    <row r="141" spans="1:13" s="230" customFormat="1" x14ac:dyDescent="0.25">
      <c r="A141" s="226"/>
      <c r="B141" s="227"/>
      <c r="C141" s="224"/>
      <c r="D141" s="227"/>
      <c r="E141" s="227"/>
      <c r="F141" s="224"/>
      <c r="G141" s="225"/>
      <c r="H141" s="225"/>
      <c r="I141" s="225"/>
      <c r="J141" s="225"/>
      <c r="K141" s="251"/>
      <c r="L141" s="227"/>
      <c r="M141" s="229"/>
    </row>
    <row r="142" spans="1:13" s="230" customFormat="1" x14ac:dyDescent="0.25">
      <c r="A142" s="226"/>
      <c r="B142" s="227"/>
      <c r="C142" s="224"/>
      <c r="D142" s="227"/>
      <c r="E142" s="227"/>
      <c r="F142" s="224"/>
      <c r="G142" s="225"/>
      <c r="H142" s="225"/>
      <c r="I142" s="225"/>
      <c r="J142" s="225"/>
      <c r="K142" s="251"/>
      <c r="L142" s="227"/>
      <c r="M142" s="229"/>
    </row>
    <row r="143" spans="1:13" s="230" customFormat="1" x14ac:dyDescent="0.25">
      <c r="A143" s="226"/>
      <c r="B143" s="227"/>
      <c r="C143" s="224"/>
      <c r="D143" s="227"/>
      <c r="E143" s="227"/>
      <c r="F143" s="224"/>
      <c r="G143" s="225"/>
      <c r="H143" s="225"/>
      <c r="I143" s="225"/>
      <c r="J143" s="225"/>
      <c r="K143" s="251"/>
      <c r="L143" s="227"/>
      <c r="M143" s="229"/>
    </row>
    <row r="144" spans="1:13" s="230" customFormat="1" x14ac:dyDescent="0.25">
      <c r="A144" s="226"/>
      <c r="B144" s="227"/>
      <c r="C144" s="224"/>
      <c r="D144" s="227"/>
      <c r="E144" s="227"/>
      <c r="F144" s="224"/>
      <c r="G144" s="225"/>
      <c r="H144" s="225"/>
      <c r="I144" s="225"/>
      <c r="J144" s="225"/>
      <c r="K144" s="251"/>
      <c r="L144" s="227"/>
      <c r="M144" s="229"/>
    </row>
    <row r="145" spans="1:13" s="230" customFormat="1" x14ac:dyDescent="0.25">
      <c r="A145" s="226"/>
      <c r="B145" s="227"/>
      <c r="C145" s="224"/>
      <c r="D145" s="227"/>
      <c r="E145" s="227"/>
      <c r="F145" s="224"/>
      <c r="G145" s="225"/>
      <c r="H145" s="225"/>
      <c r="I145" s="225"/>
      <c r="J145" s="225"/>
      <c r="K145" s="251"/>
      <c r="L145" s="227"/>
      <c r="M145" s="229"/>
    </row>
    <row r="146" spans="1:13" s="230" customFormat="1" x14ac:dyDescent="0.25">
      <c r="A146" s="226"/>
      <c r="B146" s="227"/>
      <c r="C146" s="224"/>
      <c r="D146" s="227"/>
      <c r="E146" s="227"/>
      <c r="F146" s="224"/>
      <c r="G146" s="225"/>
      <c r="H146" s="225"/>
      <c r="I146" s="225"/>
      <c r="J146" s="225"/>
      <c r="K146" s="251"/>
      <c r="L146" s="227"/>
      <c r="M146" s="229"/>
    </row>
    <row r="147" spans="1:13" s="230" customFormat="1" x14ac:dyDescent="0.25">
      <c r="A147" s="226"/>
      <c r="B147" s="227"/>
      <c r="C147" s="224"/>
      <c r="D147" s="227"/>
      <c r="E147" s="227"/>
      <c r="F147" s="224"/>
      <c r="G147" s="225"/>
      <c r="H147" s="225"/>
      <c r="I147" s="225"/>
      <c r="J147" s="225"/>
      <c r="K147" s="251"/>
      <c r="L147" s="227"/>
      <c r="M147" s="229"/>
    </row>
    <row r="148" spans="1:13" s="230" customFormat="1" x14ac:dyDescent="0.25">
      <c r="A148" s="226"/>
      <c r="B148" s="227"/>
      <c r="C148" s="224"/>
      <c r="D148" s="227"/>
      <c r="E148" s="227"/>
      <c r="F148" s="224"/>
      <c r="G148" s="225"/>
      <c r="H148" s="225"/>
      <c r="I148" s="225"/>
      <c r="J148" s="225"/>
      <c r="K148" s="251"/>
      <c r="L148" s="227"/>
      <c r="M148" s="229"/>
    </row>
    <row r="149" spans="1:13" s="230" customFormat="1" x14ac:dyDescent="0.25">
      <c r="A149" s="226"/>
      <c r="B149" s="227"/>
      <c r="C149" s="224"/>
      <c r="D149" s="227"/>
      <c r="E149" s="227"/>
      <c r="F149" s="224"/>
      <c r="G149" s="225"/>
      <c r="H149" s="225"/>
      <c r="I149" s="225"/>
      <c r="J149" s="225"/>
      <c r="K149" s="251"/>
      <c r="L149" s="227"/>
      <c r="M149" s="229"/>
    </row>
    <row r="150" spans="1:13" s="230" customFormat="1" x14ac:dyDescent="0.25">
      <c r="A150" s="226"/>
      <c r="B150" s="227"/>
      <c r="C150" s="224"/>
      <c r="D150" s="227"/>
      <c r="E150" s="227"/>
      <c r="F150" s="224"/>
      <c r="G150" s="225"/>
      <c r="H150" s="225"/>
      <c r="I150" s="225"/>
      <c r="J150" s="225"/>
      <c r="K150" s="251"/>
      <c r="L150" s="227"/>
      <c r="M150" s="229"/>
    </row>
    <row r="151" spans="1:13" s="230" customFormat="1" x14ac:dyDescent="0.25">
      <c r="A151" s="226"/>
      <c r="B151" s="227"/>
      <c r="C151" s="224"/>
      <c r="D151" s="227"/>
      <c r="E151" s="227"/>
      <c r="F151" s="224"/>
      <c r="G151" s="225"/>
      <c r="H151" s="225"/>
      <c r="I151" s="225"/>
      <c r="J151" s="225"/>
      <c r="K151" s="251"/>
      <c r="L151" s="227"/>
      <c r="M151" s="229"/>
    </row>
  </sheetData>
  <mergeCells count="2">
    <mergeCell ref="B1:C1"/>
    <mergeCell ref="D1:I4"/>
  </mergeCells>
  <dataValidations count="3">
    <dataValidation type="list" allowBlank="1" showInputMessage="1" sqref="C7:C151" xr:uid="{00000000-0002-0000-0200-000000000000}">
      <formula1>ddl_FederalOrder</formula1>
    </dataValidation>
    <dataValidation type="list" allowBlank="1" showInputMessage="1" sqref="B7:B151 L7:L151" xr:uid="{00000000-0002-0000-0200-000001000000}">
      <formula1>ddl_HandlerName</formula1>
    </dataValidation>
    <dataValidation type="list" allowBlank="1" showInputMessage="1" sqref="F7:F151" xr:uid="{00000000-0002-0000-0200-000002000000}">
      <formula1>ddl_ProductClass</formula1>
    </dataValidation>
  </dataValidations>
  <pageMargins left="0.17" right="0.17" top="0.75" bottom="0.75" header="0.3" footer="0.3"/>
  <pageSetup scale="44" fitToHeight="2" orientation="landscape"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xr:uid="{00000000-0002-0000-0200-000003000000}">
          <x14:formula1>
            <xm:f>IF(Summary!$K$10 = "9C",ddl_CR_ProductType,ddl_PR_ProductType)</xm:f>
          </x14:formula1>
          <xm:sqref>D7:D151</xm:sqref>
        </x14:dataValidation>
        <x14:dataValidation type="list" allowBlank="1" xr:uid="{00000000-0002-0000-0200-000004000000}">
          <x14:formula1>
            <xm:f>IF(Summary!$K$10 = "9C",ddl_CR_ReportCategory,ddl_PR_ReportCategory)</xm:f>
          </x14:formula1>
          <xm:sqref>A7:A151</xm:sqref>
        </x14:dataValidation>
        <x14:dataValidation type="list" allowBlank="1" showInputMessage="1" xr:uid="{00000000-0002-0000-0200-000005000000}">
          <x14:formula1>
            <xm:f>IF(Summary!$K$10 = "9C",ddl_CR_ProductCode,ddl_PR_ProductCode)</xm:f>
          </x14:formula1>
          <xm:sqref>E7:E151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A1:M150"/>
  <sheetViews>
    <sheetView showGridLines="0" zoomScaleNormal="100" workbookViewId="0">
      <pane ySplit="6" topLeftCell="A7" activePane="bottomLeft" state="frozen"/>
      <selection pane="bottomLeft" activeCell="K16" sqref="K16"/>
    </sheetView>
  </sheetViews>
  <sheetFormatPr defaultColWidth="9.28515625" defaultRowHeight="12.75" x14ac:dyDescent="0.2"/>
  <cols>
    <col min="1" max="1" width="21.140625" style="136" customWidth="1"/>
    <col min="2" max="2" width="34.5703125" style="136" customWidth="1"/>
    <col min="3" max="3" width="11.5703125" style="233" customWidth="1"/>
    <col min="4" max="5" width="21.140625" style="136" customWidth="1"/>
    <col min="6" max="6" width="11.28515625" style="136" bestFit="1" customWidth="1"/>
    <col min="7" max="11" width="15.28515625" style="136" customWidth="1"/>
    <col min="12" max="13" width="34.5703125" style="136" customWidth="1"/>
    <col min="14" max="16384" width="9.28515625" style="34"/>
  </cols>
  <sheetData>
    <row r="1" spans="1:13" ht="15.75" x14ac:dyDescent="0.25">
      <c r="A1" s="214" t="s">
        <v>112</v>
      </c>
      <c r="B1" s="281" t="str">
        <f>IF(rng_Handler="","",rng_Handler)</f>
        <v/>
      </c>
      <c r="C1" s="282"/>
      <c r="D1" s="283" t="s">
        <v>146</v>
      </c>
      <c r="E1" s="284"/>
      <c r="F1" s="284"/>
      <c r="G1" s="284"/>
      <c r="H1" s="284"/>
      <c r="I1" s="284"/>
      <c r="J1" s="220"/>
      <c r="K1" s="220"/>
      <c r="L1" s="34"/>
      <c r="M1" s="34"/>
    </row>
    <row r="2" spans="1:13" ht="15.75" x14ac:dyDescent="0.25">
      <c r="A2" s="214" t="s">
        <v>114</v>
      </c>
      <c r="B2" s="216" t="str">
        <f>IF(Summary!B10="","",DATE(Summary!A10, Summary!B10, 10))</f>
        <v/>
      </c>
      <c r="C2" s="231"/>
      <c r="D2" s="284"/>
      <c r="E2" s="284"/>
      <c r="F2" s="284"/>
      <c r="G2" s="284"/>
      <c r="H2" s="284"/>
      <c r="I2" s="284"/>
      <c r="J2" s="34"/>
      <c r="K2" s="34"/>
      <c r="L2" s="34"/>
      <c r="M2" s="34"/>
    </row>
    <row r="3" spans="1:13" ht="15.75" x14ac:dyDescent="0.25">
      <c r="A3" s="214" t="s">
        <v>113</v>
      </c>
      <c r="B3" s="218">
        <f>Summary!C10</f>
        <v>0</v>
      </c>
      <c r="C3" s="231"/>
      <c r="D3" s="284"/>
      <c r="E3" s="284"/>
      <c r="F3" s="284"/>
      <c r="G3" s="284"/>
      <c r="H3" s="284"/>
      <c r="I3" s="284"/>
      <c r="J3" s="34"/>
      <c r="K3" s="34"/>
      <c r="L3" s="34"/>
      <c r="M3" s="34"/>
    </row>
    <row r="4" spans="1:13" ht="15.75" x14ac:dyDescent="0.25">
      <c r="A4" s="214" t="s">
        <v>326</v>
      </c>
      <c r="B4" s="218" t="str">
        <f>Summary!A10 &amp;"  "&amp; Summary!B10</f>
        <v xml:space="preserve">  </v>
      </c>
      <c r="C4" s="231"/>
      <c r="D4" s="284"/>
      <c r="E4" s="284"/>
      <c r="F4" s="284"/>
      <c r="G4" s="284"/>
      <c r="H4" s="284"/>
      <c r="I4" s="284"/>
      <c r="J4" s="34"/>
      <c r="K4" s="34"/>
      <c r="L4" s="34"/>
      <c r="M4" s="34"/>
    </row>
    <row r="5" spans="1:13" ht="31.15" customHeight="1" x14ac:dyDescent="0.25">
      <c r="A5" s="34"/>
      <c r="B5" s="34"/>
      <c r="C5" s="243"/>
      <c r="D5" s="34"/>
      <c r="E5" s="34"/>
      <c r="F5" s="174" t="s">
        <v>277</v>
      </c>
      <c r="G5" s="222">
        <f>SUM(tbl_Utilization[Product 
Pounds])</f>
        <v>0</v>
      </c>
      <c r="H5" s="222">
        <f>SUM(tbl_Utilization[Butterfat 
Pounds])</f>
        <v>0</v>
      </c>
      <c r="I5" s="223">
        <f>SUM(tbl_Utilization[Protein 
Pounds])</f>
        <v>0</v>
      </c>
      <c r="J5" s="223">
        <f>SUM(tbl_Utilization[Other Solid 
Pounds])</f>
        <v>0</v>
      </c>
      <c r="K5" s="253">
        <f>SUM(tbl_Utilization[SCC $])</f>
        <v>0</v>
      </c>
      <c r="L5" s="34"/>
      <c r="M5" s="34"/>
    </row>
    <row r="6" spans="1:13" ht="36" customHeight="1" x14ac:dyDescent="0.25">
      <c r="A6" s="213" t="s">
        <v>329</v>
      </c>
      <c r="B6" s="213" t="s">
        <v>331</v>
      </c>
      <c r="C6" s="213" t="s">
        <v>332</v>
      </c>
      <c r="D6" s="213" t="s">
        <v>122</v>
      </c>
      <c r="E6" s="213" t="s">
        <v>121</v>
      </c>
      <c r="F6" s="213" t="s">
        <v>328</v>
      </c>
      <c r="G6" s="221" t="s">
        <v>327</v>
      </c>
      <c r="H6" s="221" t="s">
        <v>118</v>
      </c>
      <c r="I6" s="221" t="s">
        <v>119</v>
      </c>
      <c r="J6" s="221" t="s">
        <v>120</v>
      </c>
      <c r="K6" s="221" t="s">
        <v>896</v>
      </c>
      <c r="L6" s="213" t="s">
        <v>330</v>
      </c>
      <c r="M6" s="213" t="s">
        <v>116</v>
      </c>
    </row>
    <row r="7" spans="1:13" x14ac:dyDescent="0.2">
      <c r="A7" s="226"/>
      <c r="B7" s="227"/>
      <c r="C7" s="224"/>
      <c r="D7" s="227"/>
      <c r="E7" s="227"/>
      <c r="F7" s="224"/>
      <c r="G7" s="225"/>
      <c r="H7" s="225"/>
      <c r="I7" s="242"/>
      <c r="J7" s="242"/>
      <c r="K7" s="252"/>
      <c r="L7" s="227"/>
      <c r="M7" s="229"/>
    </row>
    <row r="8" spans="1:13" x14ac:dyDescent="0.2">
      <c r="A8" s="226"/>
      <c r="B8" s="227"/>
      <c r="C8" s="224"/>
      <c r="D8" s="227"/>
      <c r="E8" s="227"/>
      <c r="F8" s="224"/>
      <c r="G8" s="225"/>
      <c r="H8" s="225"/>
      <c r="I8" s="242"/>
      <c r="J8" s="242"/>
      <c r="K8" s="252"/>
      <c r="L8" s="227"/>
      <c r="M8" s="229"/>
    </row>
    <row r="9" spans="1:13" x14ac:dyDescent="0.2">
      <c r="A9" s="226"/>
      <c r="B9" s="227"/>
      <c r="C9" s="224"/>
      <c r="D9" s="227"/>
      <c r="E9" s="227"/>
      <c r="F9" s="224"/>
      <c r="G9" s="225"/>
      <c r="H9" s="225"/>
      <c r="I9" s="242"/>
      <c r="J9" s="242"/>
      <c r="K9" s="252"/>
      <c r="L9" s="227"/>
      <c r="M9" s="229"/>
    </row>
    <row r="10" spans="1:13" x14ac:dyDescent="0.2">
      <c r="A10" s="226"/>
      <c r="B10" s="227"/>
      <c r="C10" s="224"/>
      <c r="D10" s="227"/>
      <c r="E10" s="227"/>
      <c r="F10" s="224"/>
      <c r="G10" s="225"/>
      <c r="H10" s="225"/>
      <c r="I10" s="242"/>
      <c r="J10" s="242"/>
      <c r="K10" s="252"/>
      <c r="L10" s="227"/>
      <c r="M10" s="229"/>
    </row>
    <row r="11" spans="1:13" x14ac:dyDescent="0.2">
      <c r="A11" s="226"/>
      <c r="B11" s="227"/>
      <c r="C11" s="224"/>
      <c r="D11" s="227"/>
      <c r="E11" s="227"/>
      <c r="F11" s="224"/>
      <c r="G11" s="225"/>
      <c r="H11" s="225"/>
      <c r="I11" s="242"/>
      <c r="J11" s="242"/>
      <c r="K11" s="252"/>
      <c r="L11" s="227"/>
      <c r="M11" s="229"/>
    </row>
    <row r="12" spans="1:13" x14ac:dyDescent="0.2">
      <c r="A12" s="226"/>
      <c r="B12" s="227"/>
      <c r="C12" s="224"/>
      <c r="D12" s="227"/>
      <c r="E12" s="227"/>
      <c r="F12" s="224"/>
      <c r="G12" s="225"/>
      <c r="H12" s="225"/>
      <c r="I12" s="242"/>
      <c r="J12" s="242"/>
      <c r="K12" s="252"/>
      <c r="L12" s="227"/>
      <c r="M12" s="229"/>
    </row>
    <row r="13" spans="1:13" x14ac:dyDescent="0.2">
      <c r="A13" s="226"/>
      <c r="B13" s="227"/>
      <c r="C13" s="224"/>
      <c r="D13" s="227"/>
      <c r="E13" s="227"/>
      <c r="F13" s="224"/>
      <c r="G13" s="225"/>
      <c r="H13" s="225"/>
      <c r="I13" s="242"/>
      <c r="J13" s="242"/>
      <c r="K13" s="252"/>
      <c r="L13" s="227"/>
      <c r="M13" s="229"/>
    </row>
    <row r="14" spans="1:13" x14ac:dyDescent="0.2">
      <c r="A14" s="226"/>
      <c r="B14" s="228"/>
      <c r="C14" s="224"/>
      <c r="D14" s="227"/>
      <c r="E14" s="227"/>
      <c r="F14" s="224"/>
      <c r="G14" s="225"/>
      <c r="H14" s="225"/>
      <c r="I14" s="242"/>
      <c r="J14" s="242"/>
      <c r="K14" s="252"/>
      <c r="L14" s="228"/>
      <c r="M14" s="229"/>
    </row>
    <row r="15" spans="1:13" x14ac:dyDescent="0.2">
      <c r="A15" s="226"/>
      <c r="B15" s="227"/>
      <c r="C15" s="224"/>
      <c r="D15" s="227"/>
      <c r="E15" s="227"/>
      <c r="F15" s="224"/>
      <c r="G15" s="225"/>
      <c r="H15" s="225"/>
      <c r="I15" s="242"/>
      <c r="J15" s="242"/>
      <c r="K15" s="252"/>
      <c r="L15" s="227"/>
      <c r="M15" s="229"/>
    </row>
    <row r="16" spans="1:13" x14ac:dyDescent="0.2">
      <c r="A16" s="226"/>
      <c r="B16" s="227"/>
      <c r="C16" s="224"/>
      <c r="D16" s="227"/>
      <c r="E16" s="227"/>
      <c r="F16" s="224"/>
      <c r="G16" s="225"/>
      <c r="H16" s="225"/>
      <c r="I16" s="242"/>
      <c r="J16" s="242"/>
      <c r="K16" s="252"/>
      <c r="L16" s="227"/>
      <c r="M16" s="229"/>
    </row>
    <row r="17" spans="1:13" x14ac:dyDescent="0.2">
      <c r="A17" s="226"/>
      <c r="B17" s="227"/>
      <c r="C17" s="224"/>
      <c r="D17" s="227"/>
      <c r="E17" s="227"/>
      <c r="F17" s="224"/>
      <c r="G17" s="225"/>
      <c r="H17" s="225"/>
      <c r="I17" s="242"/>
      <c r="J17" s="242"/>
      <c r="K17" s="252"/>
      <c r="L17" s="227"/>
      <c r="M17" s="229"/>
    </row>
    <row r="18" spans="1:13" x14ac:dyDescent="0.2">
      <c r="A18" s="226"/>
      <c r="B18" s="227"/>
      <c r="C18" s="224"/>
      <c r="D18" s="227"/>
      <c r="E18" s="227"/>
      <c r="F18" s="224"/>
      <c r="G18" s="225"/>
      <c r="H18" s="225"/>
      <c r="I18" s="242"/>
      <c r="J18" s="242"/>
      <c r="K18" s="252"/>
      <c r="L18" s="227"/>
      <c r="M18" s="229"/>
    </row>
    <row r="19" spans="1:13" x14ac:dyDescent="0.2">
      <c r="A19" s="226"/>
      <c r="B19" s="228"/>
      <c r="C19" s="224"/>
      <c r="D19" s="227"/>
      <c r="E19" s="227"/>
      <c r="F19" s="224"/>
      <c r="G19" s="225"/>
      <c r="H19" s="225"/>
      <c r="I19" s="242"/>
      <c r="J19" s="242"/>
      <c r="K19" s="252"/>
      <c r="L19" s="228"/>
      <c r="M19" s="229"/>
    </row>
    <row r="20" spans="1:13" x14ac:dyDescent="0.2">
      <c r="A20" s="226"/>
      <c r="B20" s="227"/>
      <c r="C20" s="224"/>
      <c r="D20" s="227"/>
      <c r="E20" s="227"/>
      <c r="F20" s="224"/>
      <c r="G20" s="225"/>
      <c r="H20" s="225"/>
      <c r="I20" s="242"/>
      <c r="J20" s="242"/>
      <c r="K20" s="252"/>
      <c r="L20" s="227"/>
      <c r="M20" s="229"/>
    </row>
    <row r="21" spans="1:13" x14ac:dyDescent="0.2">
      <c r="A21" s="226"/>
      <c r="B21" s="227"/>
      <c r="C21" s="224"/>
      <c r="D21" s="227"/>
      <c r="E21" s="227"/>
      <c r="F21" s="224"/>
      <c r="G21" s="225"/>
      <c r="H21" s="225"/>
      <c r="I21" s="242"/>
      <c r="J21" s="242"/>
      <c r="K21" s="252"/>
      <c r="L21" s="227"/>
      <c r="M21" s="229"/>
    </row>
    <row r="22" spans="1:13" x14ac:dyDescent="0.2">
      <c r="A22" s="226"/>
      <c r="B22" s="227"/>
      <c r="C22" s="224"/>
      <c r="D22" s="227"/>
      <c r="E22" s="227"/>
      <c r="F22" s="224"/>
      <c r="G22" s="225"/>
      <c r="H22" s="225"/>
      <c r="I22" s="242"/>
      <c r="J22" s="242"/>
      <c r="K22" s="252"/>
      <c r="L22" s="227"/>
      <c r="M22" s="229"/>
    </row>
    <row r="23" spans="1:13" x14ac:dyDescent="0.2">
      <c r="A23" s="226"/>
      <c r="B23" s="227"/>
      <c r="C23" s="224"/>
      <c r="D23" s="227"/>
      <c r="E23" s="227"/>
      <c r="F23" s="224"/>
      <c r="G23" s="225"/>
      <c r="H23" s="225"/>
      <c r="I23" s="242"/>
      <c r="J23" s="242"/>
      <c r="K23" s="252"/>
      <c r="L23" s="227"/>
      <c r="M23" s="229"/>
    </row>
    <row r="24" spans="1:13" x14ac:dyDescent="0.2">
      <c r="A24" s="226"/>
      <c r="B24" s="227"/>
      <c r="C24" s="224"/>
      <c r="D24" s="227"/>
      <c r="E24" s="227"/>
      <c r="F24" s="224"/>
      <c r="G24" s="225"/>
      <c r="H24" s="225"/>
      <c r="I24" s="242"/>
      <c r="J24" s="242"/>
      <c r="K24" s="252"/>
      <c r="L24" s="227"/>
      <c r="M24" s="229"/>
    </row>
    <row r="25" spans="1:13" x14ac:dyDescent="0.2">
      <c r="A25" s="226"/>
      <c r="B25" s="227"/>
      <c r="C25" s="224"/>
      <c r="D25" s="227"/>
      <c r="E25" s="227"/>
      <c r="F25" s="224"/>
      <c r="G25" s="225"/>
      <c r="H25" s="225"/>
      <c r="I25" s="242"/>
      <c r="J25" s="242"/>
      <c r="K25" s="252"/>
      <c r="L25" s="227"/>
      <c r="M25" s="229"/>
    </row>
    <row r="26" spans="1:13" x14ac:dyDescent="0.2">
      <c r="A26" s="226"/>
      <c r="B26" s="240"/>
      <c r="C26" s="241"/>
      <c r="D26" s="227"/>
      <c r="E26" s="227"/>
      <c r="F26" s="241"/>
      <c r="G26" s="225"/>
      <c r="H26" s="225"/>
      <c r="I26" s="242"/>
      <c r="J26" s="242"/>
      <c r="K26" s="252"/>
      <c r="L26" s="240"/>
      <c r="M26" s="229"/>
    </row>
    <row r="27" spans="1:13" x14ac:dyDescent="0.2">
      <c r="A27" s="226"/>
      <c r="B27" s="240"/>
      <c r="C27" s="241"/>
      <c r="D27" s="227"/>
      <c r="E27" s="227"/>
      <c r="F27" s="241"/>
      <c r="G27" s="225"/>
      <c r="H27" s="225"/>
      <c r="I27" s="242"/>
      <c r="J27" s="242"/>
      <c r="K27" s="252"/>
      <c r="L27" s="240"/>
      <c r="M27" s="229"/>
    </row>
    <row r="28" spans="1:13" x14ac:dyDescent="0.2">
      <c r="A28" s="226"/>
      <c r="B28" s="240"/>
      <c r="C28" s="241"/>
      <c r="D28" s="227"/>
      <c r="E28" s="227"/>
      <c r="F28" s="241"/>
      <c r="G28" s="225"/>
      <c r="H28" s="225"/>
      <c r="I28" s="242"/>
      <c r="J28" s="242"/>
      <c r="K28" s="252"/>
      <c r="L28" s="240"/>
      <c r="M28" s="229"/>
    </row>
    <row r="29" spans="1:13" x14ac:dyDescent="0.2">
      <c r="A29" s="226"/>
      <c r="B29" s="227"/>
      <c r="C29" s="224"/>
      <c r="D29" s="227"/>
      <c r="E29" s="227"/>
      <c r="F29" s="224"/>
      <c r="G29" s="225"/>
      <c r="H29" s="225"/>
      <c r="I29" s="242"/>
      <c r="J29" s="242"/>
      <c r="K29" s="252"/>
      <c r="L29" s="227"/>
      <c r="M29" s="229"/>
    </row>
    <row r="30" spans="1:13" x14ac:dyDescent="0.2">
      <c r="A30" s="226"/>
      <c r="B30" s="227"/>
      <c r="C30" s="224"/>
      <c r="D30" s="227"/>
      <c r="E30" s="227"/>
      <c r="F30" s="224"/>
      <c r="G30" s="225"/>
      <c r="H30" s="225"/>
      <c r="I30" s="242"/>
      <c r="J30" s="242"/>
      <c r="K30" s="252"/>
      <c r="L30" s="227"/>
      <c r="M30" s="229"/>
    </row>
    <row r="31" spans="1:13" x14ac:dyDescent="0.2">
      <c r="A31" s="226"/>
      <c r="B31" s="227"/>
      <c r="C31" s="224"/>
      <c r="D31" s="227"/>
      <c r="E31" s="227"/>
      <c r="F31" s="224"/>
      <c r="G31" s="225"/>
      <c r="H31" s="225"/>
      <c r="I31" s="242"/>
      <c r="J31" s="242"/>
      <c r="K31" s="252"/>
      <c r="L31" s="227"/>
      <c r="M31" s="229"/>
    </row>
    <row r="32" spans="1:13" x14ac:dyDescent="0.2">
      <c r="A32" s="226"/>
      <c r="B32" s="227"/>
      <c r="C32" s="224"/>
      <c r="D32" s="227"/>
      <c r="E32" s="227"/>
      <c r="F32" s="224"/>
      <c r="G32" s="225"/>
      <c r="H32" s="225"/>
      <c r="I32" s="242"/>
      <c r="J32" s="242"/>
      <c r="K32" s="252"/>
      <c r="L32" s="227"/>
      <c r="M32" s="229"/>
    </row>
    <row r="33" spans="1:13" x14ac:dyDescent="0.2">
      <c r="A33" s="226"/>
      <c r="B33" s="227"/>
      <c r="C33" s="224"/>
      <c r="D33" s="227"/>
      <c r="E33" s="227"/>
      <c r="F33" s="224"/>
      <c r="G33" s="225"/>
      <c r="H33" s="225"/>
      <c r="I33" s="242"/>
      <c r="J33" s="242"/>
      <c r="K33" s="252"/>
      <c r="L33" s="227"/>
      <c r="M33" s="229"/>
    </row>
    <row r="34" spans="1:13" x14ac:dyDescent="0.2">
      <c r="A34" s="226"/>
      <c r="B34" s="227"/>
      <c r="C34" s="224"/>
      <c r="D34" s="227"/>
      <c r="E34" s="227"/>
      <c r="F34" s="224"/>
      <c r="G34" s="225"/>
      <c r="H34" s="225"/>
      <c r="I34" s="242"/>
      <c r="J34" s="242"/>
      <c r="K34" s="252"/>
      <c r="L34" s="227"/>
      <c r="M34" s="229"/>
    </row>
    <row r="35" spans="1:13" x14ac:dyDescent="0.2">
      <c r="A35" s="226"/>
      <c r="B35" s="227"/>
      <c r="C35" s="224"/>
      <c r="D35" s="227"/>
      <c r="E35" s="227"/>
      <c r="F35" s="224"/>
      <c r="G35" s="225"/>
      <c r="H35" s="225"/>
      <c r="I35" s="242"/>
      <c r="J35" s="242"/>
      <c r="K35" s="252"/>
      <c r="L35" s="227"/>
      <c r="M35" s="227"/>
    </row>
    <row r="36" spans="1:13" x14ac:dyDescent="0.2">
      <c r="A36" s="226"/>
      <c r="B36" s="227"/>
      <c r="C36" s="224"/>
      <c r="D36" s="227"/>
      <c r="E36" s="227"/>
      <c r="F36" s="224"/>
      <c r="G36" s="225"/>
      <c r="H36" s="225"/>
      <c r="I36" s="242"/>
      <c r="J36" s="242"/>
      <c r="K36" s="252"/>
      <c r="L36" s="227"/>
      <c r="M36" s="227"/>
    </row>
    <row r="37" spans="1:13" x14ac:dyDescent="0.2">
      <c r="A37" s="226"/>
      <c r="B37" s="227"/>
      <c r="C37" s="224"/>
      <c r="D37" s="227"/>
      <c r="E37" s="227"/>
      <c r="F37" s="224"/>
      <c r="G37" s="225"/>
      <c r="H37" s="225"/>
      <c r="I37" s="242"/>
      <c r="J37" s="242"/>
      <c r="K37" s="252"/>
      <c r="L37" s="227"/>
      <c r="M37" s="229"/>
    </row>
    <row r="38" spans="1:13" x14ac:dyDescent="0.2">
      <c r="A38" s="226"/>
      <c r="B38" s="227"/>
      <c r="C38" s="224"/>
      <c r="D38" s="227"/>
      <c r="E38" s="227"/>
      <c r="F38" s="224"/>
      <c r="G38" s="225"/>
      <c r="H38" s="225"/>
      <c r="I38" s="242"/>
      <c r="J38" s="242"/>
      <c r="K38" s="252"/>
      <c r="L38" s="227"/>
      <c r="M38" s="229"/>
    </row>
    <row r="39" spans="1:13" x14ac:dyDescent="0.2">
      <c r="A39" s="226"/>
      <c r="B39" s="227"/>
      <c r="C39" s="224"/>
      <c r="D39" s="227"/>
      <c r="E39" s="227"/>
      <c r="F39" s="224"/>
      <c r="G39" s="225"/>
      <c r="H39" s="225"/>
      <c r="I39" s="242"/>
      <c r="J39" s="242"/>
      <c r="K39" s="252"/>
      <c r="L39" s="227"/>
      <c r="M39" s="229"/>
    </row>
    <row r="40" spans="1:13" x14ac:dyDescent="0.2">
      <c r="A40" s="226"/>
      <c r="B40" s="227"/>
      <c r="C40" s="224"/>
      <c r="D40" s="227"/>
      <c r="E40" s="227"/>
      <c r="F40" s="224"/>
      <c r="G40" s="225"/>
      <c r="H40" s="225"/>
      <c r="I40" s="242"/>
      <c r="J40" s="242"/>
      <c r="K40" s="252"/>
      <c r="L40" s="227"/>
      <c r="M40" s="229"/>
    </row>
    <row r="41" spans="1:13" x14ac:dyDescent="0.2">
      <c r="A41" s="226"/>
      <c r="B41" s="227"/>
      <c r="C41" s="224"/>
      <c r="D41" s="227"/>
      <c r="E41" s="227"/>
      <c r="F41" s="224"/>
      <c r="G41" s="225"/>
      <c r="H41" s="225"/>
      <c r="I41" s="242"/>
      <c r="J41" s="242"/>
      <c r="K41" s="252"/>
      <c r="L41" s="227"/>
      <c r="M41" s="229"/>
    </row>
    <row r="42" spans="1:13" x14ac:dyDescent="0.2">
      <c r="A42" s="226"/>
      <c r="B42" s="227"/>
      <c r="C42" s="224"/>
      <c r="D42" s="227"/>
      <c r="E42" s="227"/>
      <c r="F42" s="224"/>
      <c r="G42" s="225"/>
      <c r="H42" s="225"/>
      <c r="I42" s="242"/>
      <c r="J42" s="242"/>
      <c r="K42" s="252"/>
      <c r="L42" s="227"/>
      <c r="M42" s="229"/>
    </row>
    <row r="43" spans="1:13" x14ac:dyDescent="0.2">
      <c r="A43" s="226"/>
      <c r="B43" s="227"/>
      <c r="C43" s="224"/>
      <c r="D43" s="227"/>
      <c r="E43" s="227"/>
      <c r="F43" s="224"/>
      <c r="G43" s="225"/>
      <c r="H43" s="225"/>
      <c r="I43" s="242"/>
      <c r="J43" s="242"/>
      <c r="K43" s="252"/>
      <c r="L43" s="227"/>
      <c r="M43" s="229"/>
    </row>
    <row r="44" spans="1:13" x14ac:dyDescent="0.2">
      <c r="A44" s="226"/>
      <c r="B44" s="227"/>
      <c r="C44" s="224"/>
      <c r="D44" s="227"/>
      <c r="E44" s="227"/>
      <c r="F44" s="224"/>
      <c r="G44" s="225"/>
      <c r="H44" s="225"/>
      <c r="I44" s="242"/>
      <c r="J44" s="242"/>
      <c r="K44" s="252"/>
      <c r="L44" s="227"/>
      <c r="M44" s="229"/>
    </row>
    <row r="45" spans="1:13" x14ac:dyDescent="0.2">
      <c r="A45" s="226"/>
      <c r="B45" s="227"/>
      <c r="C45" s="224"/>
      <c r="D45" s="227"/>
      <c r="E45" s="227"/>
      <c r="F45" s="224"/>
      <c r="G45" s="225"/>
      <c r="H45" s="225"/>
      <c r="I45" s="242"/>
      <c r="J45" s="242"/>
      <c r="K45" s="252"/>
      <c r="L45" s="227"/>
      <c r="M45" s="229"/>
    </row>
    <row r="46" spans="1:13" x14ac:dyDescent="0.2">
      <c r="A46" s="226"/>
      <c r="B46" s="227"/>
      <c r="C46" s="224"/>
      <c r="D46" s="227"/>
      <c r="E46" s="227"/>
      <c r="F46" s="224"/>
      <c r="G46" s="225"/>
      <c r="H46" s="225"/>
      <c r="I46" s="242"/>
      <c r="J46" s="242"/>
      <c r="K46" s="252"/>
      <c r="L46" s="227"/>
      <c r="M46" s="229"/>
    </row>
    <row r="47" spans="1:13" x14ac:dyDescent="0.2">
      <c r="A47" s="226"/>
      <c r="B47" s="227"/>
      <c r="C47" s="224"/>
      <c r="D47" s="227"/>
      <c r="E47" s="227"/>
      <c r="F47" s="224"/>
      <c r="G47" s="225"/>
      <c r="H47" s="225"/>
      <c r="I47" s="242"/>
      <c r="J47" s="242"/>
      <c r="K47" s="252"/>
      <c r="L47" s="227"/>
      <c r="M47" s="229"/>
    </row>
    <row r="48" spans="1:13" x14ac:dyDescent="0.2">
      <c r="A48" s="226"/>
      <c r="B48" s="227"/>
      <c r="C48" s="224"/>
      <c r="D48" s="227"/>
      <c r="E48" s="227"/>
      <c r="F48" s="224"/>
      <c r="G48" s="225"/>
      <c r="H48" s="225"/>
      <c r="I48" s="242"/>
      <c r="J48" s="242"/>
      <c r="K48" s="252"/>
      <c r="L48" s="227"/>
      <c r="M48" s="229"/>
    </row>
    <row r="49" spans="1:13" x14ac:dyDescent="0.2">
      <c r="A49" s="226"/>
      <c r="B49" s="227"/>
      <c r="C49" s="224"/>
      <c r="D49" s="227"/>
      <c r="E49" s="227"/>
      <c r="F49" s="224"/>
      <c r="G49" s="225"/>
      <c r="H49" s="225"/>
      <c r="I49" s="242"/>
      <c r="J49" s="242"/>
      <c r="K49" s="252"/>
      <c r="L49" s="227"/>
      <c r="M49" s="229"/>
    </row>
    <row r="50" spans="1:13" x14ac:dyDescent="0.2">
      <c r="A50" s="226"/>
      <c r="B50" s="227"/>
      <c r="C50" s="224"/>
      <c r="D50" s="227"/>
      <c r="E50" s="227"/>
      <c r="F50" s="224"/>
      <c r="G50" s="225"/>
      <c r="H50" s="225"/>
      <c r="I50" s="242"/>
      <c r="J50" s="242"/>
      <c r="K50" s="252"/>
      <c r="L50" s="227"/>
      <c r="M50" s="229"/>
    </row>
    <row r="51" spans="1:13" x14ac:dyDescent="0.2">
      <c r="A51" s="226"/>
      <c r="B51" s="227"/>
      <c r="C51" s="224"/>
      <c r="D51" s="227"/>
      <c r="E51" s="227"/>
      <c r="F51" s="224"/>
      <c r="G51" s="225"/>
      <c r="H51" s="225"/>
      <c r="I51" s="242"/>
      <c r="J51" s="242"/>
      <c r="K51" s="252"/>
      <c r="L51" s="227"/>
      <c r="M51" s="229"/>
    </row>
    <row r="52" spans="1:13" x14ac:dyDescent="0.2">
      <c r="A52" s="226"/>
      <c r="B52" s="227"/>
      <c r="C52" s="224"/>
      <c r="D52" s="227"/>
      <c r="E52" s="227"/>
      <c r="F52" s="224"/>
      <c r="G52" s="225"/>
      <c r="H52" s="225"/>
      <c r="I52" s="242"/>
      <c r="J52" s="242"/>
      <c r="K52" s="252"/>
      <c r="L52" s="227"/>
      <c r="M52" s="229"/>
    </row>
    <row r="53" spans="1:13" x14ac:dyDescent="0.2">
      <c r="A53" s="226"/>
      <c r="B53" s="227"/>
      <c r="C53" s="224"/>
      <c r="D53" s="227"/>
      <c r="E53" s="227"/>
      <c r="F53" s="224"/>
      <c r="G53" s="225"/>
      <c r="H53" s="225"/>
      <c r="I53" s="242"/>
      <c r="J53" s="242"/>
      <c r="K53" s="252"/>
      <c r="L53" s="227"/>
      <c r="M53" s="229"/>
    </row>
    <row r="54" spans="1:13" x14ac:dyDescent="0.2">
      <c r="A54" s="226"/>
      <c r="B54" s="227"/>
      <c r="C54" s="224"/>
      <c r="D54" s="227"/>
      <c r="E54" s="227"/>
      <c r="F54" s="224"/>
      <c r="G54" s="225"/>
      <c r="H54" s="225"/>
      <c r="I54" s="242"/>
      <c r="J54" s="242"/>
      <c r="K54" s="252"/>
      <c r="L54" s="227"/>
      <c r="M54" s="229"/>
    </row>
    <row r="55" spans="1:13" x14ac:dyDescent="0.2">
      <c r="A55" s="226"/>
      <c r="B55" s="227"/>
      <c r="C55" s="224"/>
      <c r="D55" s="227"/>
      <c r="E55" s="227"/>
      <c r="F55" s="224"/>
      <c r="G55" s="225"/>
      <c r="H55" s="225"/>
      <c r="I55" s="242"/>
      <c r="J55" s="242"/>
      <c r="K55" s="252"/>
      <c r="L55" s="227"/>
      <c r="M55" s="229"/>
    </row>
    <row r="56" spans="1:13" x14ac:dyDescent="0.2">
      <c r="A56" s="226"/>
      <c r="B56" s="227"/>
      <c r="C56" s="224"/>
      <c r="D56" s="227"/>
      <c r="E56" s="227"/>
      <c r="F56" s="224"/>
      <c r="G56" s="225"/>
      <c r="H56" s="225"/>
      <c r="I56" s="242"/>
      <c r="J56" s="242"/>
      <c r="K56" s="252"/>
      <c r="L56" s="227"/>
      <c r="M56" s="229"/>
    </row>
    <row r="57" spans="1:13" x14ac:dyDescent="0.2">
      <c r="A57" s="226"/>
      <c r="B57" s="227"/>
      <c r="C57" s="224"/>
      <c r="D57" s="227"/>
      <c r="E57" s="227"/>
      <c r="F57" s="224"/>
      <c r="G57" s="225"/>
      <c r="H57" s="225"/>
      <c r="I57" s="242"/>
      <c r="J57" s="242"/>
      <c r="K57" s="252"/>
      <c r="L57" s="227"/>
      <c r="M57" s="229"/>
    </row>
    <row r="58" spans="1:13" x14ac:dyDescent="0.2">
      <c r="A58" s="226"/>
      <c r="B58" s="227"/>
      <c r="C58" s="224"/>
      <c r="D58" s="227"/>
      <c r="E58" s="227"/>
      <c r="F58" s="224"/>
      <c r="G58" s="225"/>
      <c r="H58" s="225"/>
      <c r="I58" s="242"/>
      <c r="J58" s="242"/>
      <c r="K58" s="252"/>
      <c r="L58" s="227"/>
      <c r="M58" s="229"/>
    </row>
    <row r="59" spans="1:13" x14ac:dyDescent="0.2">
      <c r="A59" s="226"/>
      <c r="B59" s="227"/>
      <c r="C59" s="224"/>
      <c r="D59" s="227"/>
      <c r="E59" s="227"/>
      <c r="F59" s="224"/>
      <c r="G59" s="225"/>
      <c r="H59" s="225"/>
      <c r="I59" s="242"/>
      <c r="J59" s="242"/>
      <c r="K59" s="252"/>
      <c r="L59" s="227"/>
      <c r="M59" s="229"/>
    </row>
    <row r="60" spans="1:13" x14ac:dyDescent="0.2">
      <c r="A60" s="226"/>
      <c r="B60" s="227"/>
      <c r="C60" s="224"/>
      <c r="D60" s="227"/>
      <c r="E60" s="227"/>
      <c r="F60" s="224"/>
      <c r="G60" s="225"/>
      <c r="H60" s="225"/>
      <c r="I60" s="242"/>
      <c r="J60" s="242"/>
      <c r="K60" s="252"/>
      <c r="L60" s="227"/>
      <c r="M60" s="229"/>
    </row>
    <row r="61" spans="1:13" x14ac:dyDescent="0.2">
      <c r="A61" s="226"/>
      <c r="B61" s="227"/>
      <c r="C61" s="224"/>
      <c r="D61" s="227"/>
      <c r="E61" s="227"/>
      <c r="F61" s="224"/>
      <c r="G61" s="225"/>
      <c r="H61" s="225"/>
      <c r="I61" s="242"/>
      <c r="J61" s="242"/>
      <c r="K61" s="252"/>
      <c r="L61" s="227"/>
      <c r="M61" s="229"/>
    </row>
    <row r="62" spans="1:13" x14ac:dyDescent="0.2">
      <c r="A62" s="226"/>
      <c r="B62" s="227"/>
      <c r="C62" s="224"/>
      <c r="D62" s="227"/>
      <c r="E62" s="227"/>
      <c r="F62" s="224"/>
      <c r="G62" s="225"/>
      <c r="H62" s="225"/>
      <c r="I62" s="242"/>
      <c r="J62" s="242"/>
      <c r="K62" s="252"/>
      <c r="L62" s="227"/>
      <c r="M62" s="229"/>
    </row>
    <row r="63" spans="1:13" x14ac:dyDescent="0.2">
      <c r="A63" s="226"/>
      <c r="B63" s="227"/>
      <c r="C63" s="224"/>
      <c r="D63" s="227"/>
      <c r="E63" s="227"/>
      <c r="F63" s="224"/>
      <c r="G63" s="225"/>
      <c r="H63" s="225"/>
      <c r="I63" s="242"/>
      <c r="J63" s="242"/>
      <c r="K63" s="252"/>
      <c r="L63" s="227"/>
      <c r="M63" s="229"/>
    </row>
    <row r="64" spans="1:13" x14ac:dyDescent="0.2">
      <c r="A64" s="226"/>
      <c r="B64" s="227"/>
      <c r="C64" s="224"/>
      <c r="D64" s="227"/>
      <c r="E64" s="227"/>
      <c r="F64" s="224"/>
      <c r="G64" s="225"/>
      <c r="H64" s="225"/>
      <c r="I64" s="242"/>
      <c r="J64" s="242"/>
      <c r="K64" s="252"/>
      <c r="L64" s="227"/>
      <c r="M64" s="229"/>
    </row>
    <row r="65" spans="1:13" x14ac:dyDescent="0.2">
      <c r="A65" s="226"/>
      <c r="B65" s="227"/>
      <c r="C65" s="224"/>
      <c r="D65" s="227"/>
      <c r="E65" s="227"/>
      <c r="F65" s="224"/>
      <c r="G65" s="225"/>
      <c r="H65" s="225"/>
      <c r="I65" s="242"/>
      <c r="J65" s="242"/>
      <c r="K65" s="252"/>
      <c r="L65" s="227"/>
      <c r="M65" s="229"/>
    </row>
    <row r="66" spans="1:13" x14ac:dyDescent="0.2">
      <c r="A66" s="226"/>
      <c r="B66" s="227"/>
      <c r="C66" s="224"/>
      <c r="D66" s="227"/>
      <c r="E66" s="227"/>
      <c r="F66" s="224"/>
      <c r="G66" s="225"/>
      <c r="H66" s="225"/>
      <c r="I66" s="242"/>
      <c r="J66" s="242"/>
      <c r="K66" s="252"/>
      <c r="L66" s="227"/>
      <c r="M66" s="229"/>
    </row>
    <row r="67" spans="1:13" x14ac:dyDescent="0.2">
      <c r="A67" s="226"/>
      <c r="B67" s="227"/>
      <c r="C67" s="224"/>
      <c r="D67" s="227"/>
      <c r="E67" s="227"/>
      <c r="F67" s="224"/>
      <c r="G67" s="225"/>
      <c r="H67" s="225"/>
      <c r="I67" s="242"/>
      <c r="J67" s="242"/>
      <c r="K67" s="252"/>
      <c r="L67" s="227"/>
      <c r="M67" s="229"/>
    </row>
    <row r="68" spans="1:13" x14ac:dyDescent="0.2">
      <c r="A68" s="226"/>
      <c r="B68" s="227"/>
      <c r="C68" s="224"/>
      <c r="D68" s="227"/>
      <c r="E68" s="227"/>
      <c r="F68" s="224"/>
      <c r="G68" s="225"/>
      <c r="H68" s="225"/>
      <c r="I68" s="242"/>
      <c r="J68" s="242"/>
      <c r="K68" s="252"/>
      <c r="L68" s="227"/>
      <c r="M68" s="229"/>
    </row>
    <row r="69" spans="1:13" x14ac:dyDescent="0.2">
      <c r="A69" s="226"/>
      <c r="B69" s="227"/>
      <c r="C69" s="224"/>
      <c r="D69" s="227"/>
      <c r="E69" s="227"/>
      <c r="F69" s="224"/>
      <c r="G69" s="225"/>
      <c r="H69" s="225"/>
      <c r="I69" s="242"/>
      <c r="J69" s="242"/>
      <c r="K69" s="252"/>
      <c r="L69" s="227"/>
      <c r="M69" s="229"/>
    </row>
    <row r="70" spans="1:13" x14ac:dyDescent="0.2">
      <c r="A70" s="226"/>
      <c r="B70" s="227"/>
      <c r="C70" s="224"/>
      <c r="D70" s="227"/>
      <c r="E70" s="227"/>
      <c r="F70" s="224"/>
      <c r="G70" s="225"/>
      <c r="H70" s="225"/>
      <c r="I70" s="242"/>
      <c r="J70" s="242"/>
      <c r="K70" s="252"/>
      <c r="L70" s="227"/>
      <c r="M70" s="229"/>
    </row>
    <row r="71" spans="1:13" x14ac:dyDescent="0.2">
      <c r="A71" s="226"/>
      <c r="B71" s="227"/>
      <c r="C71" s="224"/>
      <c r="D71" s="227"/>
      <c r="E71" s="227"/>
      <c r="F71" s="224"/>
      <c r="G71" s="225"/>
      <c r="H71" s="225"/>
      <c r="I71" s="242"/>
      <c r="J71" s="242"/>
      <c r="K71" s="252"/>
      <c r="L71" s="227"/>
      <c r="M71" s="229"/>
    </row>
    <row r="72" spans="1:13" x14ac:dyDescent="0.2">
      <c r="A72" s="226"/>
      <c r="B72" s="227"/>
      <c r="C72" s="224"/>
      <c r="D72" s="227"/>
      <c r="E72" s="227"/>
      <c r="F72" s="224"/>
      <c r="G72" s="225"/>
      <c r="H72" s="225"/>
      <c r="I72" s="242"/>
      <c r="J72" s="242"/>
      <c r="K72" s="252"/>
      <c r="L72" s="227"/>
      <c r="M72" s="229"/>
    </row>
    <row r="73" spans="1:13" x14ac:dyDescent="0.2">
      <c r="A73" s="226"/>
      <c r="B73" s="227"/>
      <c r="C73" s="224"/>
      <c r="D73" s="227"/>
      <c r="E73" s="227"/>
      <c r="F73" s="224"/>
      <c r="G73" s="225"/>
      <c r="H73" s="225"/>
      <c r="I73" s="242"/>
      <c r="J73" s="242"/>
      <c r="K73" s="252"/>
      <c r="L73" s="227"/>
      <c r="M73" s="229"/>
    </row>
    <row r="74" spans="1:13" x14ac:dyDescent="0.2">
      <c r="A74" s="226"/>
      <c r="B74" s="227"/>
      <c r="C74" s="224"/>
      <c r="D74" s="227"/>
      <c r="E74" s="227"/>
      <c r="F74" s="224"/>
      <c r="G74" s="225"/>
      <c r="H74" s="225"/>
      <c r="I74" s="242"/>
      <c r="J74" s="242"/>
      <c r="K74" s="252"/>
      <c r="L74" s="227"/>
      <c r="M74" s="229"/>
    </row>
    <row r="75" spans="1:13" x14ac:dyDescent="0.2">
      <c r="A75" s="226"/>
      <c r="B75" s="227"/>
      <c r="C75" s="224"/>
      <c r="D75" s="227"/>
      <c r="E75" s="227"/>
      <c r="F75" s="224"/>
      <c r="G75" s="225"/>
      <c r="H75" s="225"/>
      <c r="I75" s="242"/>
      <c r="J75" s="242"/>
      <c r="K75" s="252"/>
      <c r="L75" s="227"/>
      <c r="M75" s="229"/>
    </row>
    <row r="76" spans="1:13" x14ac:dyDescent="0.2">
      <c r="A76" s="226"/>
      <c r="B76" s="227"/>
      <c r="C76" s="224"/>
      <c r="D76" s="227"/>
      <c r="E76" s="227"/>
      <c r="F76" s="224"/>
      <c r="G76" s="225"/>
      <c r="H76" s="225"/>
      <c r="I76" s="242"/>
      <c r="J76" s="242"/>
      <c r="K76" s="252"/>
      <c r="L76" s="227"/>
      <c r="M76" s="229"/>
    </row>
    <row r="77" spans="1:13" x14ac:dyDescent="0.2">
      <c r="A77" s="226"/>
      <c r="B77" s="227"/>
      <c r="C77" s="224"/>
      <c r="D77" s="227"/>
      <c r="E77" s="227"/>
      <c r="F77" s="224"/>
      <c r="G77" s="225"/>
      <c r="H77" s="225"/>
      <c r="I77" s="242"/>
      <c r="J77" s="242"/>
      <c r="K77" s="252"/>
      <c r="L77" s="227"/>
      <c r="M77" s="229"/>
    </row>
    <row r="78" spans="1:13" x14ac:dyDescent="0.2">
      <c r="A78" s="226"/>
      <c r="B78" s="227"/>
      <c r="C78" s="224"/>
      <c r="D78" s="227"/>
      <c r="E78" s="227"/>
      <c r="F78" s="224"/>
      <c r="G78" s="225"/>
      <c r="H78" s="225"/>
      <c r="I78" s="242"/>
      <c r="J78" s="242"/>
      <c r="K78" s="252"/>
      <c r="L78" s="227"/>
      <c r="M78" s="229"/>
    </row>
    <row r="79" spans="1:13" x14ac:dyDescent="0.2">
      <c r="A79" s="226"/>
      <c r="B79" s="227"/>
      <c r="C79" s="224"/>
      <c r="D79" s="227"/>
      <c r="E79" s="227"/>
      <c r="F79" s="224"/>
      <c r="G79" s="225"/>
      <c r="H79" s="225"/>
      <c r="I79" s="242"/>
      <c r="J79" s="242"/>
      <c r="K79" s="252"/>
      <c r="L79" s="227"/>
      <c r="M79" s="229"/>
    </row>
    <row r="80" spans="1:13" x14ac:dyDescent="0.2">
      <c r="A80" s="226"/>
      <c r="B80" s="227"/>
      <c r="C80" s="224"/>
      <c r="D80" s="227"/>
      <c r="E80" s="227"/>
      <c r="F80" s="224"/>
      <c r="G80" s="225"/>
      <c r="H80" s="225"/>
      <c r="I80" s="242"/>
      <c r="J80" s="242"/>
      <c r="K80" s="252"/>
      <c r="L80" s="227"/>
      <c r="M80" s="229"/>
    </row>
    <row r="81" spans="1:13" x14ac:dyDescent="0.2">
      <c r="A81" s="226"/>
      <c r="B81" s="227"/>
      <c r="C81" s="224"/>
      <c r="D81" s="227"/>
      <c r="E81" s="227"/>
      <c r="F81" s="224"/>
      <c r="G81" s="225"/>
      <c r="H81" s="225"/>
      <c r="I81" s="242"/>
      <c r="J81" s="242"/>
      <c r="K81" s="252"/>
      <c r="L81" s="227"/>
      <c r="M81" s="229"/>
    </row>
    <row r="82" spans="1:13" x14ac:dyDescent="0.2">
      <c r="A82" s="226"/>
      <c r="B82" s="227"/>
      <c r="C82" s="224"/>
      <c r="D82" s="227"/>
      <c r="E82" s="227"/>
      <c r="F82" s="224"/>
      <c r="G82" s="225"/>
      <c r="H82" s="225"/>
      <c r="I82" s="242"/>
      <c r="J82" s="242"/>
      <c r="K82" s="252"/>
      <c r="L82" s="227"/>
      <c r="M82" s="229"/>
    </row>
    <row r="83" spans="1:13" x14ac:dyDescent="0.2">
      <c r="A83" s="226"/>
      <c r="B83" s="227"/>
      <c r="C83" s="224"/>
      <c r="D83" s="227"/>
      <c r="E83" s="227"/>
      <c r="F83" s="224"/>
      <c r="G83" s="225"/>
      <c r="H83" s="225"/>
      <c r="I83" s="242"/>
      <c r="J83" s="242"/>
      <c r="K83" s="252"/>
      <c r="L83" s="227"/>
      <c r="M83" s="229"/>
    </row>
    <row r="84" spans="1:13" x14ac:dyDescent="0.2">
      <c r="A84" s="226"/>
      <c r="B84" s="227"/>
      <c r="C84" s="224"/>
      <c r="D84" s="227"/>
      <c r="E84" s="227"/>
      <c r="F84" s="224"/>
      <c r="G84" s="225"/>
      <c r="H84" s="225"/>
      <c r="I84" s="242"/>
      <c r="J84" s="242"/>
      <c r="K84" s="252"/>
      <c r="L84" s="227"/>
      <c r="M84" s="229"/>
    </row>
    <row r="85" spans="1:13" x14ac:dyDescent="0.2">
      <c r="A85" s="226"/>
      <c r="B85" s="227"/>
      <c r="C85" s="224"/>
      <c r="D85" s="227"/>
      <c r="E85" s="227"/>
      <c r="F85" s="224"/>
      <c r="G85" s="225"/>
      <c r="H85" s="225"/>
      <c r="I85" s="242"/>
      <c r="J85" s="242"/>
      <c r="K85" s="252"/>
      <c r="L85" s="227"/>
      <c r="M85" s="229"/>
    </row>
    <row r="86" spans="1:13" x14ac:dyDescent="0.2">
      <c r="A86" s="226"/>
      <c r="B86" s="227"/>
      <c r="C86" s="224"/>
      <c r="D86" s="227"/>
      <c r="E86" s="227"/>
      <c r="F86" s="224"/>
      <c r="G86" s="225"/>
      <c r="H86" s="225"/>
      <c r="I86" s="242"/>
      <c r="J86" s="242"/>
      <c r="K86" s="252"/>
      <c r="L86" s="227"/>
      <c r="M86" s="229"/>
    </row>
    <row r="87" spans="1:13" x14ac:dyDescent="0.2">
      <c r="A87" s="226"/>
      <c r="B87" s="227"/>
      <c r="C87" s="224"/>
      <c r="D87" s="227"/>
      <c r="E87" s="227"/>
      <c r="F87" s="224"/>
      <c r="G87" s="225"/>
      <c r="H87" s="225"/>
      <c r="I87" s="242"/>
      <c r="J87" s="242"/>
      <c r="K87" s="252"/>
      <c r="L87" s="227"/>
      <c r="M87" s="229"/>
    </row>
    <row r="88" spans="1:13" x14ac:dyDescent="0.2">
      <c r="A88" s="226"/>
      <c r="B88" s="227"/>
      <c r="C88" s="224"/>
      <c r="D88" s="227"/>
      <c r="E88" s="227"/>
      <c r="F88" s="224"/>
      <c r="G88" s="225"/>
      <c r="H88" s="225"/>
      <c r="I88" s="242"/>
      <c r="J88" s="242"/>
      <c r="K88" s="252"/>
      <c r="L88" s="227"/>
      <c r="M88" s="229"/>
    </row>
    <row r="89" spans="1:13" x14ac:dyDescent="0.2">
      <c r="A89" s="226"/>
      <c r="B89" s="227"/>
      <c r="C89" s="224"/>
      <c r="D89" s="227"/>
      <c r="E89" s="227"/>
      <c r="F89" s="224"/>
      <c r="G89" s="225"/>
      <c r="H89" s="225"/>
      <c r="I89" s="242"/>
      <c r="J89" s="242"/>
      <c r="K89" s="252"/>
      <c r="L89" s="227"/>
      <c r="M89" s="229"/>
    </row>
    <row r="90" spans="1:13" x14ac:dyDescent="0.2">
      <c r="A90" s="226"/>
      <c r="B90" s="227"/>
      <c r="C90" s="224"/>
      <c r="D90" s="227"/>
      <c r="E90" s="227"/>
      <c r="F90" s="224"/>
      <c r="G90" s="225"/>
      <c r="H90" s="225"/>
      <c r="I90" s="242"/>
      <c r="J90" s="242"/>
      <c r="K90" s="252"/>
      <c r="L90" s="227"/>
      <c r="M90" s="229"/>
    </row>
    <row r="91" spans="1:13" x14ac:dyDescent="0.2">
      <c r="A91" s="226"/>
      <c r="B91" s="227"/>
      <c r="C91" s="224"/>
      <c r="D91" s="227"/>
      <c r="E91" s="227"/>
      <c r="F91" s="224"/>
      <c r="G91" s="225"/>
      <c r="H91" s="225"/>
      <c r="I91" s="242"/>
      <c r="J91" s="242"/>
      <c r="K91" s="252"/>
      <c r="L91" s="227"/>
      <c r="M91" s="229"/>
    </row>
    <row r="92" spans="1:13" x14ac:dyDescent="0.2">
      <c r="A92" s="226"/>
      <c r="B92" s="227"/>
      <c r="C92" s="224"/>
      <c r="D92" s="227"/>
      <c r="E92" s="227"/>
      <c r="F92" s="224"/>
      <c r="G92" s="225"/>
      <c r="H92" s="225"/>
      <c r="I92" s="242"/>
      <c r="J92" s="242"/>
      <c r="K92" s="252"/>
      <c r="L92" s="227"/>
      <c r="M92" s="229"/>
    </row>
    <row r="93" spans="1:13" x14ac:dyDescent="0.2">
      <c r="A93" s="226"/>
      <c r="B93" s="227"/>
      <c r="C93" s="224"/>
      <c r="D93" s="227"/>
      <c r="E93" s="227"/>
      <c r="F93" s="224"/>
      <c r="G93" s="225"/>
      <c r="H93" s="225"/>
      <c r="I93" s="242"/>
      <c r="J93" s="242"/>
      <c r="K93" s="252"/>
      <c r="L93" s="227"/>
      <c r="M93" s="229"/>
    </row>
    <row r="94" spans="1:13" x14ac:dyDescent="0.2">
      <c r="A94" s="226"/>
      <c r="B94" s="227"/>
      <c r="C94" s="224"/>
      <c r="D94" s="227"/>
      <c r="E94" s="227"/>
      <c r="F94" s="224"/>
      <c r="G94" s="225"/>
      <c r="H94" s="225"/>
      <c r="I94" s="242"/>
      <c r="J94" s="242"/>
      <c r="K94" s="252"/>
      <c r="L94" s="227"/>
      <c r="M94" s="229"/>
    </row>
    <row r="95" spans="1:13" x14ac:dyDescent="0.2">
      <c r="A95" s="226"/>
      <c r="B95" s="227"/>
      <c r="C95" s="224"/>
      <c r="D95" s="227"/>
      <c r="E95" s="227"/>
      <c r="F95" s="224"/>
      <c r="G95" s="225"/>
      <c r="H95" s="225"/>
      <c r="I95" s="242"/>
      <c r="J95" s="242"/>
      <c r="K95" s="252"/>
      <c r="L95" s="227"/>
      <c r="M95" s="229"/>
    </row>
    <row r="96" spans="1:13" x14ac:dyDescent="0.2">
      <c r="A96" s="226"/>
      <c r="B96" s="227"/>
      <c r="C96" s="224"/>
      <c r="D96" s="227"/>
      <c r="E96" s="227"/>
      <c r="F96" s="224"/>
      <c r="G96" s="225"/>
      <c r="H96" s="225"/>
      <c r="I96" s="242"/>
      <c r="J96" s="242"/>
      <c r="K96" s="252"/>
      <c r="L96" s="227"/>
      <c r="M96" s="229"/>
    </row>
    <row r="97" spans="1:13" x14ac:dyDescent="0.2">
      <c r="A97" s="226"/>
      <c r="B97" s="227"/>
      <c r="C97" s="224"/>
      <c r="D97" s="227"/>
      <c r="E97" s="227"/>
      <c r="F97" s="224"/>
      <c r="G97" s="225"/>
      <c r="H97" s="225"/>
      <c r="I97" s="242"/>
      <c r="J97" s="242"/>
      <c r="K97" s="252"/>
      <c r="L97" s="227"/>
      <c r="M97" s="229"/>
    </row>
    <row r="98" spans="1:13" x14ac:dyDescent="0.2">
      <c r="A98" s="226"/>
      <c r="B98" s="227"/>
      <c r="C98" s="224"/>
      <c r="D98" s="227"/>
      <c r="E98" s="227"/>
      <c r="F98" s="224"/>
      <c r="G98" s="225"/>
      <c r="H98" s="225"/>
      <c r="I98" s="242"/>
      <c r="J98" s="242"/>
      <c r="K98" s="252"/>
      <c r="L98" s="227"/>
      <c r="M98" s="229"/>
    </row>
    <row r="99" spans="1:13" x14ac:dyDescent="0.2">
      <c r="A99" s="226"/>
      <c r="B99" s="227"/>
      <c r="C99" s="224"/>
      <c r="D99" s="227"/>
      <c r="E99" s="227"/>
      <c r="F99" s="224"/>
      <c r="G99" s="225"/>
      <c r="H99" s="225"/>
      <c r="I99" s="242"/>
      <c r="J99" s="242"/>
      <c r="K99" s="252"/>
      <c r="L99" s="227"/>
      <c r="M99" s="229"/>
    </row>
    <row r="100" spans="1:13" x14ac:dyDescent="0.2">
      <c r="A100" s="226"/>
      <c r="B100" s="227"/>
      <c r="C100" s="224"/>
      <c r="D100" s="227"/>
      <c r="E100" s="227"/>
      <c r="F100" s="224"/>
      <c r="G100" s="225"/>
      <c r="H100" s="225"/>
      <c r="I100" s="242"/>
      <c r="J100" s="242"/>
      <c r="K100" s="252"/>
      <c r="L100" s="227"/>
      <c r="M100" s="229"/>
    </row>
    <row r="101" spans="1:13" x14ac:dyDescent="0.2">
      <c r="A101" s="226"/>
      <c r="B101" s="227"/>
      <c r="C101" s="224"/>
      <c r="D101" s="227"/>
      <c r="E101" s="227"/>
      <c r="F101" s="224"/>
      <c r="G101" s="225"/>
      <c r="H101" s="225"/>
      <c r="I101" s="242"/>
      <c r="J101" s="242"/>
      <c r="K101" s="252"/>
      <c r="L101" s="227"/>
      <c r="M101" s="229"/>
    </row>
    <row r="102" spans="1:13" x14ac:dyDescent="0.2">
      <c r="A102" s="226"/>
      <c r="B102" s="227"/>
      <c r="C102" s="224"/>
      <c r="D102" s="227"/>
      <c r="E102" s="227"/>
      <c r="F102" s="224"/>
      <c r="G102" s="225"/>
      <c r="H102" s="225"/>
      <c r="I102" s="242"/>
      <c r="J102" s="242"/>
      <c r="K102" s="252"/>
      <c r="L102" s="227"/>
      <c r="M102" s="229"/>
    </row>
    <row r="103" spans="1:13" x14ac:dyDescent="0.2">
      <c r="A103" s="226"/>
      <c r="B103" s="227"/>
      <c r="C103" s="224"/>
      <c r="D103" s="227"/>
      <c r="E103" s="227"/>
      <c r="F103" s="224"/>
      <c r="G103" s="225"/>
      <c r="H103" s="225"/>
      <c r="I103" s="242"/>
      <c r="J103" s="242"/>
      <c r="K103" s="252"/>
      <c r="L103" s="227"/>
      <c r="M103" s="229"/>
    </row>
    <row r="104" spans="1:13" x14ac:dyDescent="0.2">
      <c r="A104" s="226"/>
      <c r="B104" s="227"/>
      <c r="C104" s="224"/>
      <c r="D104" s="227"/>
      <c r="E104" s="227"/>
      <c r="F104" s="224"/>
      <c r="G104" s="225"/>
      <c r="H104" s="225"/>
      <c r="I104" s="242"/>
      <c r="J104" s="242"/>
      <c r="K104" s="252"/>
      <c r="L104" s="227"/>
      <c r="M104" s="229"/>
    </row>
    <row r="105" spans="1:13" x14ac:dyDescent="0.2">
      <c r="A105" s="226"/>
      <c r="B105" s="227"/>
      <c r="C105" s="224"/>
      <c r="D105" s="227"/>
      <c r="E105" s="227"/>
      <c r="F105" s="224"/>
      <c r="G105" s="225"/>
      <c r="H105" s="225"/>
      <c r="I105" s="242"/>
      <c r="J105" s="242"/>
      <c r="K105" s="252"/>
      <c r="L105" s="227"/>
      <c r="M105" s="229"/>
    </row>
    <row r="106" spans="1:13" x14ac:dyDescent="0.2">
      <c r="A106" s="226"/>
      <c r="B106" s="227"/>
      <c r="C106" s="224"/>
      <c r="D106" s="227"/>
      <c r="E106" s="227"/>
      <c r="F106" s="224"/>
      <c r="G106" s="225"/>
      <c r="H106" s="225"/>
      <c r="I106" s="242"/>
      <c r="J106" s="242"/>
      <c r="K106" s="252"/>
      <c r="L106" s="227"/>
      <c r="M106" s="229"/>
    </row>
    <row r="107" spans="1:13" x14ac:dyDescent="0.2">
      <c r="A107" s="226"/>
      <c r="B107" s="227"/>
      <c r="C107" s="224"/>
      <c r="D107" s="227"/>
      <c r="E107" s="227"/>
      <c r="F107" s="224"/>
      <c r="G107" s="225"/>
      <c r="H107" s="225"/>
      <c r="I107" s="242"/>
      <c r="J107" s="242"/>
      <c r="K107" s="252"/>
      <c r="L107" s="227"/>
      <c r="M107" s="229"/>
    </row>
    <row r="108" spans="1:13" x14ac:dyDescent="0.2">
      <c r="A108" s="226"/>
      <c r="B108" s="227"/>
      <c r="C108" s="224"/>
      <c r="D108" s="227"/>
      <c r="E108" s="227"/>
      <c r="F108" s="224"/>
      <c r="G108" s="225"/>
      <c r="H108" s="225"/>
      <c r="I108" s="242"/>
      <c r="J108" s="242"/>
      <c r="K108" s="252"/>
      <c r="L108" s="227"/>
      <c r="M108" s="229"/>
    </row>
    <row r="109" spans="1:13" x14ac:dyDescent="0.2">
      <c r="A109" s="226"/>
      <c r="B109" s="227"/>
      <c r="C109" s="224"/>
      <c r="D109" s="227"/>
      <c r="E109" s="227"/>
      <c r="F109" s="224"/>
      <c r="G109" s="225"/>
      <c r="H109" s="225"/>
      <c r="I109" s="242"/>
      <c r="J109" s="242"/>
      <c r="K109" s="252"/>
      <c r="L109" s="227"/>
      <c r="M109" s="229"/>
    </row>
    <row r="110" spans="1:13" x14ac:dyDescent="0.2">
      <c r="A110" s="226"/>
      <c r="B110" s="227"/>
      <c r="C110" s="224"/>
      <c r="D110" s="227"/>
      <c r="E110" s="227"/>
      <c r="F110" s="224"/>
      <c r="G110" s="225"/>
      <c r="H110" s="225"/>
      <c r="I110" s="242"/>
      <c r="J110" s="242"/>
      <c r="K110" s="252"/>
      <c r="L110" s="227"/>
      <c r="M110" s="229"/>
    </row>
    <row r="111" spans="1:13" x14ac:dyDescent="0.2">
      <c r="A111" s="226"/>
      <c r="B111" s="227"/>
      <c r="C111" s="224"/>
      <c r="D111" s="227"/>
      <c r="E111" s="227"/>
      <c r="F111" s="224"/>
      <c r="G111" s="225"/>
      <c r="H111" s="225"/>
      <c r="I111" s="242"/>
      <c r="J111" s="242"/>
      <c r="K111" s="252"/>
      <c r="L111" s="227"/>
      <c r="M111" s="229"/>
    </row>
    <row r="112" spans="1:13" x14ac:dyDescent="0.2">
      <c r="A112" s="226"/>
      <c r="B112" s="227"/>
      <c r="C112" s="224"/>
      <c r="D112" s="227"/>
      <c r="E112" s="227"/>
      <c r="F112" s="224"/>
      <c r="G112" s="225"/>
      <c r="H112" s="225"/>
      <c r="I112" s="242"/>
      <c r="J112" s="242"/>
      <c r="K112" s="252"/>
      <c r="L112" s="227"/>
      <c r="M112" s="229"/>
    </row>
    <row r="113" spans="1:13" x14ac:dyDescent="0.2">
      <c r="A113" s="226"/>
      <c r="B113" s="227"/>
      <c r="C113" s="224"/>
      <c r="D113" s="227"/>
      <c r="E113" s="227"/>
      <c r="F113" s="224"/>
      <c r="G113" s="225"/>
      <c r="H113" s="225"/>
      <c r="I113" s="242"/>
      <c r="J113" s="242"/>
      <c r="K113" s="252"/>
      <c r="L113" s="227"/>
      <c r="M113" s="229"/>
    </row>
    <row r="114" spans="1:13" x14ac:dyDescent="0.2">
      <c r="A114" s="226"/>
      <c r="B114" s="227"/>
      <c r="C114" s="224"/>
      <c r="D114" s="227"/>
      <c r="E114" s="227"/>
      <c r="F114" s="224"/>
      <c r="G114" s="225"/>
      <c r="H114" s="225"/>
      <c r="I114" s="242"/>
      <c r="J114" s="242"/>
      <c r="K114" s="252"/>
      <c r="L114" s="227"/>
      <c r="M114" s="229"/>
    </row>
    <row r="115" spans="1:13" x14ac:dyDescent="0.2">
      <c r="A115" s="226"/>
      <c r="B115" s="227"/>
      <c r="C115" s="224"/>
      <c r="D115" s="227"/>
      <c r="E115" s="227"/>
      <c r="F115" s="224"/>
      <c r="G115" s="225"/>
      <c r="H115" s="225"/>
      <c r="I115" s="242"/>
      <c r="J115" s="242"/>
      <c r="K115" s="252"/>
      <c r="L115" s="227"/>
      <c r="M115" s="229"/>
    </row>
    <row r="116" spans="1:13" x14ac:dyDescent="0.2">
      <c r="A116" s="226"/>
      <c r="B116" s="227"/>
      <c r="C116" s="224"/>
      <c r="D116" s="227"/>
      <c r="E116" s="227"/>
      <c r="F116" s="224"/>
      <c r="G116" s="225"/>
      <c r="H116" s="225"/>
      <c r="I116" s="242"/>
      <c r="J116" s="242"/>
      <c r="K116" s="252"/>
      <c r="L116" s="227"/>
      <c r="M116" s="229"/>
    </row>
    <row r="117" spans="1:13" x14ac:dyDescent="0.2">
      <c r="A117" s="226"/>
      <c r="B117" s="227"/>
      <c r="C117" s="224"/>
      <c r="D117" s="227"/>
      <c r="E117" s="227"/>
      <c r="F117" s="224"/>
      <c r="G117" s="225"/>
      <c r="H117" s="225"/>
      <c r="I117" s="242"/>
      <c r="J117" s="242"/>
      <c r="K117" s="252"/>
      <c r="L117" s="227"/>
      <c r="M117" s="229"/>
    </row>
    <row r="118" spans="1:13" x14ac:dyDescent="0.2">
      <c r="A118" s="226"/>
      <c r="B118" s="227"/>
      <c r="C118" s="224"/>
      <c r="D118" s="227"/>
      <c r="E118" s="227"/>
      <c r="F118" s="224"/>
      <c r="G118" s="225"/>
      <c r="H118" s="225"/>
      <c r="I118" s="242"/>
      <c r="J118" s="242"/>
      <c r="K118" s="252"/>
      <c r="L118" s="227"/>
      <c r="M118" s="229"/>
    </row>
    <row r="119" spans="1:13" x14ac:dyDescent="0.2">
      <c r="A119" s="226"/>
      <c r="B119" s="227"/>
      <c r="C119" s="224"/>
      <c r="D119" s="227"/>
      <c r="E119" s="227"/>
      <c r="F119" s="224"/>
      <c r="G119" s="225"/>
      <c r="H119" s="225"/>
      <c r="I119" s="242"/>
      <c r="J119" s="242"/>
      <c r="K119" s="252"/>
      <c r="L119" s="227"/>
      <c r="M119" s="229"/>
    </row>
    <row r="120" spans="1:13" x14ac:dyDescent="0.2">
      <c r="A120" s="226"/>
      <c r="B120" s="227"/>
      <c r="C120" s="224"/>
      <c r="D120" s="227"/>
      <c r="E120" s="227"/>
      <c r="F120" s="224"/>
      <c r="G120" s="225"/>
      <c r="H120" s="225"/>
      <c r="I120" s="242"/>
      <c r="J120" s="242"/>
      <c r="K120" s="252"/>
      <c r="L120" s="227"/>
      <c r="M120" s="229"/>
    </row>
    <row r="121" spans="1:13" x14ac:dyDescent="0.2">
      <c r="A121" s="226"/>
      <c r="B121" s="227"/>
      <c r="C121" s="224"/>
      <c r="D121" s="227"/>
      <c r="E121" s="227"/>
      <c r="F121" s="224"/>
      <c r="G121" s="225"/>
      <c r="H121" s="225"/>
      <c r="I121" s="242"/>
      <c r="J121" s="242"/>
      <c r="K121" s="252"/>
      <c r="L121" s="227"/>
      <c r="M121" s="229"/>
    </row>
    <row r="122" spans="1:13" x14ac:dyDescent="0.2">
      <c r="A122" s="226"/>
      <c r="B122" s="227"/>
      <c r="C122" s="224"/>
      <c r="D122" s="227"/>
      <c r="E122" s="227"/>
      <c r="F122" s="224"/>
      <c r="G122" s="225"/>
      <c r="H122" s="225"/>
      <c r="I122" s="242"/>
      <c r="J122" s="242"/>
      <c r="K122" s="252"/>
      <c r="L122" s="227"/>
      <c r="M122" s="229"/>
    </row>
    <row r="123" spans="1:13" x14ac:dyDescent="0.2">
      <c r="A123" s="226"/>
      <c r="B123" s="227"/>
      <c r="C123" s="224"/>
      <c r="D123" s="227"/>
      <c r="E123" s="227"/>
      <c r="F123" s="224"/>
      <c r="G123" s="225"/>
      <c r="H123" s="225"/>
      <c r="I123" s="242"/>
      <c r="J123" s="242"/>
      <c r="K123" s="252"/>
      <c r="L123" s="227"/>
      <c r="M123" s="229"/>
    </row>
    <row r="124" spans="1:13" x14ac:dyDescent="0.2">
      <c r="A124" s="226"/>
      <c r="B124" s="227"/>
      <c r="C124" s="224"/>
      <c r="D124" s="227"/>
      <c r="E124" s="227"/>
      <c r="F124" s="224"/>
      <c r="G124" s="225"/>
      <c r="H124" s="225"/>
      <c r="I124" s="242"/>
      <c r="J124" s="242"/>
      <c r="K124" s="252"/>
      <c r="L124" s="227"/>
      <c r="M124" s="229"/>
    </row>
    <row r="125" spans="1:13" x14ac:dyDescent="0.2">
      <c r="A125" s="226"/>
      <c r="B125" s="227"/>
      <c r="C125" s="224"/>
      <c r="D125" s="227"/>
      <c r="E125" s="227"/>
      <c r="F125" s="224"/>
      <c r="G125" s="225"/>
      <c r="H125" s="225"/>
      <c r="I125" s="242"/>
      <c r="J125" s="242"/>
      <c r="K125" s="252"/>
      <c r="L125" s="227"/>
      <c r="M125" s="229"/>
    </row>
    <row r="126" spans="1:13" x14ac:dyDescent="0.2">
      <c r="A126" s="226"/>
      <c r="B126" s="227"/>
      <c r="C126" s="224"/>
      <c r="D126" s="227"/>
      <c r="E126" s="227"/>
      <c r="F126" s="224"/>
      <c r="G126" s="225"/>
      <c r="H126" s="225"/>
      <c r="I126" s="242"/>
      <c r="J126" s="242"/>
      <c r="K126" s="252"/>
      <c r="L126" s="227"/>
      <c r="M126" s="229"/>
    </row>
    <row r="127" spans="1:13" x14ac:dyDescent="0.2">
      <c r="A127" s="226"/>
      <c r="B127" s="227"/>
      <c r="C127" s="224"/>
      <c r="D127" s="227"/>
      <c r="E127" s="227"/>
      <c r="F127" s="224"/>
      <c r="G127" s="225"/>
      <c r="H127" s="225"/>
      <c r="I127" s="242"/>
      <c r="J127" s="242"/>
      <c r="K127" s="252"/>
      <c r="L127" s="227"/>
      <c r="M127" s="229"/>
    </row>
    <row r="128" spans="1:13" x14ac:dyDescent="0.2">
      <c r="A128" s="226"/>
      <c r="B128" s="227"/>
      <c r="C128" s="224"/>
      <c r="D128" s="227"/>
      <c r="E128" s="227"/>
      <c r="F128" s="224"/>
      <c r="G128" s="225"/>
      <c r="H128" s="225"/>
      <c r="I128" s="242"/>
      <c r="J128" s="242"/>
      <c r="K128" s="252"/>
      <c r="L128" s="227"/>
      <c r="M128" s="229"/>
    </row>
    <row r="129" spans="1:13" x14ac:dyDescent="0.2">
      <c r="A129" s="226"/>
      <c r="B129" s="227"/>
      <c r="C129" s="224"/>
      <c r="D129" s="227"/>
      <c r="E129" s="227"/>
      <c r="F129" s="224"/>
      <c r="G129" s="225"/>
      <c r="H129" s="225"/>
      <c r="I129" s="242"/>
      <c r="J129" s="242"/>
      <c r="K129" s="252"/>
      <c r="L129" s="227"/>
      <c r="M129" s="229"/>
    </row>
    <row r="130" spans="1:13" x14ac:dyDescent="0.2">
      <c r="A130" s="226"/>
      <c r="B130" s="227"/>
      <c r="C130" s="224"/>
      <c r="D130" s="227"/>
      <c r="E130" s="227"/>
      <c r="F130" s="224"/>
      <c r="G130" s="225"/>
      <c r="H130" s="225"/>
      <c r="I130" s="242"/>
      <c r="J130" s="242"/>
      <c r="K130" s="252"/>
      <c r="L130" s="227"/>
      <c r="M130" s="229"/>
    </row>
    <row r="131" spans="1:13" x14ac:dyDescent="0.2">
      <c r="A131" s="226"/>
      <c r="B131" s="227"/>
      <c r="C131" s="224"/>
      <c r="D131" s="227"/>
      <c r="E131" s="227"/>
      <c r="F131" s="224"/>
      <c r="G131" s="225"/>
      <c r="H131" s="225"/>
      <c r="I131" s="242"/>
      <c r="J131" s="242"/>
      <c r="K131" s="252"/>
      <c r="L131" s="227"/>
      <c r="M131" s="229"/>
    </row>
    <row r="132" spans="1:13" x14ac:dyDescent="0.2">
      <c r="A132" s="226"/>
      <c r="B132" s="227"/>
      <c r="C132" s="224"/>
      <c r="D132" s="227"/>
      <c r="E132" s="227"/>
      <c r="F132" s="224"/>
      <c r="G132" s="225"/>
      <c r="H132" s="225"/>
      <c r="I132" s="242"/>
      <c r="J132" s="242"/>
      <c r="K132" s="252"/>
      <c r="L132" s="227"/>
      <c r="M132" s="229"/>
    </row>
    <row r="133" spans="1:13" x14ac:dyDescent="0.2">
      <c r="A133" s="226"/>
      <c r="B133" s="227"/>
      <c r="C133" s="224"/>
      <c r="D133" s="227"/>
      <c r="E133" s="227"/>
      <c r="F133" s="224"/>
      <c r="G133" s="225"/>
      <c r="H133" s="225"/>
      <c r="I133" s="242"/>
      <c r="J133" s="242"/>
      <c r="K133" s="252"/>
      <c r="L133" s="227"/>
      <c r="M133" s="229"/>
    </row>
    <row r="134" spans="1:13" x14ac:dyDescent="0.2">
      <c r="A134" s="226"/>
      <c r="B134" s="227"/>
      <c r="C134" s="224"/>
      <c r="D134" s="227"/>
      <c r="E134" s="227"/>
      <c r="F134" s="224"/>
      <c r="G134" s="225"/>
      <c r="H134" s="225"/>
      <c r="I134" s="242"/>
      <c r="J134" s="242"/>
      <c r="K134" s="252"/>
      <c r="L134" s="227"/>
      <c r="M134" s="229"/>
    </row>
    <row r="135" spans="1:13" x14ac:dyDescent="0.2">
      <c r="A135" s="226"/>
      <c r="B135" s="227"/>
      <c r="C135" s="224"/>
      <c r="D135" s="227"/>
      <c r="E135" s="227"/>
      <c r="F135" s="224"/>
      <c r="G135" s="225"/>
      <c r="H135" s="225"/>
      <c r="I135" s="242"/>
      <c r="J135" s="242"/>
      <c r="K135" s="252"/>
      <c r="L135" s="227"/>
      <c r="M135" s="229"/>
    </row>
    <row r="136" spans="1:13" x14ac:dyDescent="0.2">
      <c r="A136" s="226"/>
      <c r="B136" s="227"/>
      <c r="C136" s="224"/>
      <c r="D136" s="227"/>
      <c r="E136" s="227"/>
      <c r="F136" s="224"/>
      <c r="G136" s="225"/>
      <c r="H136" s="225"/>
      <c r="I136" s="242"/>
      <c r="J136" s="242"/>
      <c r="K136" s="252"/>
      <c r="L136" s="227"/>
      <c r="M136" s="229"/>
    </row>
    <row r="137" spans="1:13" x14ac:dyDescent="0.2">
      <c r="A137" s="226"/>
      <c r="B137" s="227"/>
      <c r="C137" s="224"/>
      <c r="D137" s="227"/>
      <c r="E137" s="227"/>
      <c r="F137" s="224"/>
      <c r="G137" s="225"/>
      <c r="H137" s="225"/>
      <c r="I137" s="242"/>
      <c r="J137" s="242"/>
      <c r="K137" s="252"/>
      <c r="L137" s="227"/>
      <c r="M137" s="229"/>
    </row>
    <row r="138" spans="1:13" x14ac:dyDescent="0.2">
      <c r="A138" s="226"/>
      <c r="B138" s="227"/>
      <c r="C138" s="224"/>
      <c r="D138" s="227"/>
      <c r="E138" s="227"/>
      <c r="F138" s="224"/>
      <c r="G138" s="225"/>
      <c r="H138" s="225"/>
      <c r="I138" s="242"/>
      <c r="J138" s="242"/>
      <c r="K138" s="252"/>
      <c r="L138" s="227"/>
      <c r="M138" s="229"/>
    </row>
    <row r="139" spans="1:13" x14ac:dyDescent="0.2">
      <c r="A139" s="226"/>
      <c r="B139" s="227"/>
      <c r="C139" s="224"/>
      <c r="D139" s="227"/>
      <c r="E139" s="227"/>
      <c r="F139" s="224"/>
      <c r="G139" s="225"/>
      <c r="H139" s="225"/>
      <c r="I139" s="242"/>
      <c r="J139" s="242"/>
      <c r="K139" s="252"/>
      <c r="L139" s="227"/>
      <c r="M139" s="229"/>
    </row>
    <row r="140" spans="1:13" x14ac:dyDescent="0.2">
      <c r="A140" s="226"/>
      <c r="B140" s="227"/>
      <c r="C140" s="224"/>
      <c r="D140" s="227"/>
      <c r="E140" s="227"/>
      <c r="F140" s="224"/>
      <c r="G140" s="225"/>
      <c r="H140" s="225"/>
      <c r="I140" s="242"/>
      <c r="J140" s="242"/>
      <c r="K140" s="252"/>
      <c r="L140" s="227"/>
      <c r="M140" s="229"/>
    </row>
    <row r="141" spans="1:13" x14ac:dyDescent="0.2">
      <c r="A141" s="226"/>
      <c r="B141" s="227"/>
      <c r="C141" s="224"/>
      <c r="D141" s="227"/>
      <c r="E141" s="227"/>
      <c r="F141" s="224"/>
      <c r="G141" s="225"/>
      <c r="H141" s="225"/>
      <c r="I141" s="242"/>
      <c r="J141" s="242"/>
      <c r="K141" s="252"/>
      <c r="L141" s="227"/>
      <c r="M141" s="229"/>
    </row>
    <row r="142" spans="1:13" x14ac:dyDescent="0.2">
      <c r="A142" s="226"/>
      <c r="B142" s="227"/>
      <c r="C142" s="224"/>
      <c r="D142" s="227"/>
      <c r="E142" s="227"/>
      <c r="F142" s="224"/>
      <c r="G142" s="225"/>
      <c r="H142" s="225"/>
      <c r="I142" s="242"/>
      <c r="J142" s="242"/>
      <c r="K142" s="252"/>
      <c r="L142" s="227"/>
      <c r="M142" s="229"/>
    </row>
    <row r="143" spans="1:13" x14ac:dyDescent="0.2">
      <c r="A143" s="226"/>
      <c r="B143" s="227"/>
      <c r="C143" s="224"/>
      <c r="D143" s="227"/>
      <c r="E143" s="227"/>
      <c r="F143" s="224"/>
      <c r="G143" s="225"/>
      <c r="H143" s="225"/>
      <c r="I143" s="242"/>
      <c r="J143" s="242"/>
      <c r="K143" s="252"/>
      <c r="L143" s="227"/>
      <c r="M143" s="229"/>
    </row>
    <row r="144" spans="1:13" x14ac:dyDescent="0.2">
      <c r="A144" s="226"/>
      <c r="B144" s="227"/>
      <c r="C144" s="224"/>
      <c r="D144" s="227"/>
      <c r="E144" s="227"/>
      <c r="F144" s="224"/>
      <c r="G144" s="225"/>
      <c r="H144" s="225"/>
      <c r="I144" s="242"/>
      <c r="J144" s="242"/>
      <c r="K144" s="252"/>
      <c r="L144" s="227"/>
      <c r="M144" s="229"/>
    </row>
    <row r="145" spans="1:13" x14ac:dyDescent="0.2">
      <c r="A145" s="226"/>
      <c r="B145" s="227"/>
      <c r="C145" s="224"/>
      <c r="D145" s="227"/>
      <c r="E145" s="227"/>
      <c r="F145" s="224"/>
      <c r="G145" s="225"/>
      <c r="H145" s="225"/>
      <c r="I145" s="242"/>
      <c r="J145" s="242"/>
      <c r="K145" s="252"/>
      <c r="L145" s="227"/>
      <c r="M145" s="229"/>
    </row>
    <row r="146" spans="1:13" x14ac:dyDescent="0.2">
      <c r="A146" s="226"/>
      <c r="B146" s="227"/>
      <c r="C146" s="224"/>
      <c r="D146" s="227"/>
      <c r="E146" s="227"/>
      <c r="F146" s="224"/>
      <c r="G146" s="225"/>
      <c r="H146" s="225"/>
      <c r="I146" s="242"/>
      <c r="J146" s="242"/>
      <c r="K146" s="252"/>
      <c r="L146" s="227"/>
      <c r="M146" s="229"/>
    </row>
    <row r="147" spans="1:13" x14ac:dyDescent="0.2">
      <c r="A147" s="226"/>
      <c r="B147" s="227"/>
      <c r="C147" s="224"/>
      <c r="D147" s="227"/>
      <c r="E147" s="227"/>
      <c r="F147" s="224"/>
      <c r="G147" s="225"/>
      <c r="H147" s="225"/>
      <c r="I147" s="242"/>
      <c r="J147" s="242"/>
      <c r="K147" s="252"/>
      <c r="L147" s="227"/>
      <c r="M147" s="229"/>
    </row>
    <row r="148" spans="1:13" x14ac:dyDescent="0.2">
      <c r="A148" s="226"/>
      <c r="B148" s="227"/>
      <c r="C148" s="224"/>
      <c r="D148" s="227"/>
      <c r="E148" s="227"/>
      <c r="F148" s="224"/>
      <c r="G148" s="225"/>
      <c r="H148" s="225"/>
      <c r="I148" s="242"/>
      <c r="J148" s="242"/>
      <c r="K148" s="252"/>
      <c r="L148" s="227"/>
      <c r="M148" s="229"/>
    </row>
    <row r="149" spans="1:13" x14ac:dyDescent="0.2">
      <c r="A149" s="226"/>
      <c r="B149" s="227"/>
      <c r="C149" s="224"/>
      <c r="D149" s="227"/>
      <c r="E149" s="227"/>
      <c r="F149" s="224"/>
      <c r="G149" s="225"/>
      <c r="H149" s="225"/>
      <c r="I149" s="242"/>
      <c r="J149" s="242"/>
      <c r="K149" s="252"/>
      <c r="L149" s="227"/>
      <c r="M149" s="229"/>
    </row>
    <row r="150" spans="1:13" x14ac:dyDescent="0.2">
      <c r="A150" s="226"/>
      <c r="B150" s="227"/>
      <c r="C150" s="224"/>
      <c r="D150" s="227"/>
      <c r="E150" s="227"/>
      <c r="F150" s="224"/>
      <c r="G150" s="225"/>
      <c r="H150" s="225"/>
      <c r="I150" s="242"/>
      <c r="J150" s="242"/>
      <c r="K150" s="252"/>
      <c r="L150" s="227"/>
      <c r="M150" s="229"/>
    </row>
  </sheetData>
  <mergeCells count="2">
    <mergeCell ref="B1:C1"/>
    <mergeCell ref="D1:I4"/>
  </mergeCells>
  <dataValidations count="3">
    <dataValidation type="list" allowBlank="1" showInputMessage="1" sqref="B7:B150 L7:L150" xr:uid="{00000000-0002-0000-0300-000000000000}">
      <formula1>ddl_HandlerName</formula1>
    </dataValidation>
    <dataValidation type="list" allowBlank="1" sqref="C7:C150" xr:uid="{00000000-0002-0000-0300-000001000000}">
      <formula1>ddl_FederalOrder</formula1>
    </dataValidation>
    <dataValidation type="list" allowBlank="1" sqref="F7:F150" xr:uid="{00000000-0002-0000-0300-000002000000}">
      <formula1>ddl_ProductClass</formula1>
    </dataValidation>
  </dataValidations>
  <pageMargins left="0.24" right="0.23" top="0.75" bottom="0.3" header="0.3" footer="0.3"/>
  <pageSetup scale="49" fitToHeight="2" orientation="landscape" r:id="rId1"/>
  <ignoredErrors>
    <ignoredError sqref="G74:J150 M74:M150" listDataValidation="1"/>
  </ignoredErrors>
  <tableParts count="1">
    <tablePart r:id="rId2"/>
  </tableParts>
  <extLst>
    <ext xmlns:x14="http://schemas.microsoft.com/office/spreadsheetml/2009/9/main" uri="{CCE6A557-97BC-4b89-ADB6-D9C93CAAB3DF}">
      <x14:dataValidations xmlns:xm="http://schemas.microsoft.com/office/excel/2006/main" count="3">
        <x14:dataValidation type="list" allowBlank="1" xr:uid="{00000000-0002-0000-0300-000003000000}">
          <x14:formula1>
            <xm:f>IF(Summary!$K$10 = "9C",ddl_CU_ReportCategory,ddl_PU_ReportCategory)</xm:f>
          </x14:formula1>
          <xm:sqref>A7:A150</xm:sqref>
        </x14:dataValidation>
        <x14:dataValidation type="list" allowBlank="1" xr:uid="{00000000-0002-0000-0300-000004000000}">
          <x14:formula1>
            <xm:f>IF(Summary!$K$10 = "9C",ddl_CU_ProductType,ddl_PU_ProductType)</xm:f>
          </x14:formula1>
          <xm:sqref>D7:D150</xm:sqref>
        </x14:dataValidation>
        <x14:dataValidation type="list" allowBlank="1" xr:uid="{00000000-0002-0000-0300-000005000000}">
          <x14:formula1>
            <xm:f>IF(Summary!$K$10 = "9C",ddl_CU_ProductCode,ddl_PU_ProductCode)</xm:f>
          </x14:formula1>
          <xm:sqref>E7:E150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H156"/>
  <sheetViews>
    <sheetView showGridLines="0" zoomScaleNormal="100" workbookViewId="0">
      <pane ySplit="12" topLeftCell="A13" activePane="bottomLeft" state="frozen"/>
      <selection pane="bottomLeft" activeCell="B14" sqref="B14"/>
    </sheetView>
  </sheetViews>
  <sheetFormatPr defaultColWidth="8.85546875" defaultRowHeight="15" x14ac:dyDescent="0.25"/>
  <cols>
    <col min="1" max="1" width="13.42578125" style="100" bestFit="1" customWidth="1"/>
    <col min="2" max="2" width="30.42578125" style="100" customWidth="1"/>
    <col min="3" max="4" width="15.28515625" style="100" customWidth="1"/>
    <col min="5" max="5" width="10.85546875" bestFit="1" customWidth="1"/>
    <col min="6" max="6" width="15.28515625" bestFit="1" customWidth="1"/>
    <col min="7" max="7" width="37.28515625" customWidth="1"/>
    <col min="8" max="8" width="21.28515625" customWidth="1"/>
  </cols>
  <sheetData>
    <row r="1" spans="1:8" ht="15.75" x14ac:dyDescent="0.25">
      <c r="A1" s="214" t="s">
        <v>112</v>
      </c>
      <c r="B1" s="282" t="str">
        <f>IF(rng_Handler="","",rng_Handler)</f>
        <v/>
      </c>
      <c r="C1" s="282"/>
      <c r="D1" s="33"/>
      <c r="E1" s="34"/>
    </row>
    <row r="2" spans="1:8" ht="15.75" x14ac:dyDescent="0.25">
      <c r="A2" s="214" t="s">
        <v>114</v>
      </c>
      <c r="B2" s="216" t="str">
        <f>IF(Summary!B10="","",DATE(Summary!A10, Summary!B10, 10))</f>
        <v/>
      </c>
      <c r="C2" s="217"/>
      <c r="D2" s="30"/>
      <c r="E2" s="35"/>
    </row>
    <row r="3" spans="1:8" ht="15.75" x14ac:dyDescent="0.25">
      <c r="A3" s="214" t="s">
        <v>113</v>
      </c>
      <c r="B3" s="218">
        <f>Summary!C10</f>
        <v>0</v>
      </c>
      <c r="C3" s="217"/>
      <c r="D3" s="31"/>
      <c r="E3" s="35"/>
    </row>
    <row r="4" spans="1:8" ht="15.75" x14ac:dyDescent="0.25">
      <c r="A4" s="214" t="s">
        <v>326</v>
      </c>
      <c r="B4" s="218" t="str">
        <f>Summary!A10 &amp; Summary!B10</f>
        <v/>
      </c>
      <c r="C4" s="217"/>
      <c r="D4" s="31"/>
      <c r="E4" s="35"/>
    </row>
    <row r="5" spans="1:8" ht="15.6" customHeight="1" x14ac:dyDescent="0.25">
      <c r="A5" s="285" t="s">
        <v>149</v>
      </c>
      <c r="B5" s="254"/>
      <c r="C5" s="254"/>
      <c r="D5" s="212"/>
      <c r="H5" s="211"/>
    </row>
    <row r="6" spans="1:8" ht="15" customHeight="1" x14ac:dyDescent="0.25">
      <c r="A6" s="254"/>
      <c r="B6" s="254"/>
      <c r="C6" s="254"/>
      <c r="D6" s="212"/>
      <c r="H6" s="211"/>
    </row>
    <row r="7" spans="1:8" ht="9.6" customHeight="1" x14ac:dyDescent="0.25">
      <c r="A7" s="254"/>
      <c r="B7" s="254"/>
      <c r="C7" s="254"/>
      <c r="D7" s="212"/>
      <c r="H7" s="211"/>
    </row>
    <row r="8" spans="1:8" ht="6" customHeight="1" x14ac:dyDescent="0.25">
      <c r="A8" s="29"/>
      <c r="B8" s="29"/>
      <c r="C8" s="29"/>
      <c r="D8" s="29"/>
      <c r="H8" s="211"/>
    </row>
    <row r="9" spans="1:8" ht="24" customHeight="1" x14ac:dyDescent="0.25">
      <c r="A9"/>
      <c r="B9" s="174" t="s">
        <v>150</v>
      </c>
      <c r="C9" s="222">
        <f>SUMIF(tbl_Area_Sales[To
Order No.],rng_Order,tbl_Area_Sales[Product 
Pounds])</f>
        <v>0</v>
      </c>
      <c r="D9" s="222">
        <f>SUMIF(tbl_Area_Sales[To
Order No.],rng_Order,tbl_Area_Sales[Butterfat 
Pounds])</f>
        <v>0</v>
      </c>
      <c r="E9" s="211"/>
      <c r="F9" s="211"/>
    </row>
    <row r="10" spans="1:8" ht="18" customHeight="1" x14ac:dyDescent="0.25">
      <c r="A10"/>
      <c r="B10" s="174" t="s">
        <v>151</v>
      </c>
      <c r="C10" s="222">
        <f>SUMIF(tbl_Area_Sales[To
Order No.],"&lt;&gt;"&amp;rng_Order,tbl_Area_Sales[Product 
Pounds])</f>
        <v>0</v>
      </c>
      <c r="D10" s="222">
        <f>SUMIF(tbl_Area_Sales[To
Order No.],"&lt;&gt;"&amp;rng_Order,tbl_Area_Sales[Butterfat 
Pounds])</f>
        <v>0</v>
      </c>
      <c r="E10" s="211"/>
      <c r="F10" s="211"/>
    </row>
    <row r="11" spans="1:8" ht="22.9" customHeight="1" x14ac:dyDescent="0.25">
      <c r="A11"/>
      <c r="B11" s="174" t="s">
        <v>117</v>
      </c>
      <c r="C11" s="222">
        <f>SUM(tbl_Area_Sales[Product 
Pounds])</f>
        <v>0</v>
      </c>
      <c r="D11" s="222">
        <f>SUM(tbl_Area_Sales[Butterfat 
Pounds])</f>
        <v>0</v>
      </c>
      <c r="E11" s="211"/>
      <c r="F11" s="211"/>
    </row>
    <row r="12" spans="1:8" ht="30.6" customHeight="1" x14ac:dyDescent="0.25">
      <c r="A12" s="213" t="s">
        <v>148</v>
      </c>
      <c r="B12" s="213" t="s">
        <v>121</v>
      </c>
      <c r="C12" s="221" t="s">
        <v>327</v>
      </c>
      <c r="D12" s="221" t="s">
        <v>118</v>
      </c>
      <c r="E12" s="211"/>
    </row>
    <row r="13" spans="1:8" s="34" customFormat="1" ht="12.75" x14ac:dyDescent="0.2">
      <c r="A13" s="224"/>
      <c r="B13" s="227"/>
      <c r="C13" s="225"/>
      <c r="D13" s="225"/>
      <c r="E13" s="220"/>
    </row>
    <row r="14" spans="1:8" s="34" customFormat="1" ht="12.75" x14ac:dyDescent="0.2">
      <c r="A14" s="224"/>
      <c r="B14" s="227"/>
      <c r="C14" s="225"/>
      <c r="D14" s="225"/>
    </row>
    <row r="15" spans="1:8" s="34" customFormat="1" ht="12.75" x14ac:dyDescent="0.2">
      <c r="A15" s="224"/>
      <c r="B15" s="227"/>
      <c r="C15" s="225"/>
      <c r="D15" s="225"/>
    </row>
    <row r="16" spans="1:8" s="34" customFormat="1" ht="12.75" x14ac:dyDescent="0.2">
      <c r="A16" s="224"/>
      <c r="B16" s="227"/>
      <c r="C16" s="225"/>
      <c r="D16" s="225"/>
    </row>
    <row r="17" spans="1:4" s="34" customFormat="1" ht="12.75" x14ac:dyDescent="0.2">
      <c r="A17" s="224"/>
      <c r="B17" s="227"/>
      <c r="C17" s="225"/>
      <c r="D17" s="225"/>
    </row>
    <row r="18" spans="1:4" s="34" customFormat="1" ht="12.75" x14ac:dyDescent="0.2">
      <c r="A18" s="224"/>
      <c r="B18" s="227"/>
      <c r="C18" s="225"/>
      <c r="D18" s="225"/>
    </row>
    <row r="19" spans="1:4" s="34" customFormat="1" ht="12.75" x14ac:dyDescent="0.2">
      <c r="A19" s="224"/>
      <c r="B19" s="227"/>
      <c r="C19" s="225"/>
      <c r="D19" s="225"/>
    </row>
    <row r="20" spans="1:4" s="34" customFormat="1" ht="12.75" x14ac:dyDescent="0.2">
      <c r="A20" s="224"/>
      <c r="B20" s="227"/>
      <c r="C20" s="225"/>
      <c r="D20" s="225"/>
    </row>
    <row r="21" spans="1:4" s="34" customFormat="1" ht="12.75" x14ac:dyDescent="0.2">
      <c r="A21" s="224"/>
      <c r="B21" s="227"/>
      <c r="C21" s="225"/>
      <c r="D21" s="225"/>
    </row>
    <row r="22" spans="1:4" s="34" customFormat="1" ht="12.75" x14ac:dyDescent="0.2">
      <c r="A22" s="224"/>
      <c r="B22" s="227"/>
      <c r="C22" s="225"/>
      <c r="D22" s="225"/>
    </row>
    <row r="23" spans="1:4" s="34" customFormat="1" ht="12.75" x14ac:dyDescent="0.2">
      <c r="A23" s="224"/>
      <c r="B23" s="227"/>
      <c r="C23" s="225"/>
      <c r="D23" s="225"/>
    </row>
    <row r="24" spans="1:4" s="34" customFormat="1" ht="12.75" x14ac:dyDescent="0.2">
      <c r="A24" s="224"/>
      <c r="B24" s="227"/>
      <c r="C24" s="225"/>
      <c r="D24" s="225"/>
    </row>
    <row r="25" spans="1:4" s="34" customFormat="1" ht="12.75" x14ac:dyDescent="0.2">
      <c r="A25" s="224"/>
      <c r="B25" s="227"/>
      <c r="C25" s="225"/>
      <c r="D25" s="225"/>
    </row>
    <row r="26" spans="1:4" s="34" customFormat="1" ht="12.75" x14ac:dyDescent="0.2">
      <c r="A26" s="224"/>
      <c r="B26" s="227"/>
      <c r="C26" s="225"/>
      <c r="D26" s="225"/>
    </row>
    <row r="27" spans="1:4" s="34" customFormat="1" ht="12.75" x14ac:dyDescent="0.2">
      <c r="A27" s="224"/>
      <c r="B27" s="227"/>
      <c r="C27" s="225"/>
      <c r="D27" s="225"/>
    </row>
    <row r="28" spans="1:4" s="34" customFormat="1" ht="12.75" x14ac:dyDescent="0.2">
      <c r="A28" s="224"/>
      <c r="B28" s="227"/>
      <c r="C28" s="225"/>
      <c r="D28" s="225"/>
    </row>
    <row r="29" spans="1:4" s="34" customFormat="1" ht="12.75" x14ac:dyDescent="0.2">
      <c r="A29" s="224"/>
      <c r="B29" s="227"/>
      <c r="C29" s="225"/>
      <c r="D29" s="225"/>
    </row>
    <row r="30" spans="1:4" s="34" customFormat="1" ht="12.75" x14ac:dyDescent="0.2">
      <c r="A30" s="224"/>
      <c r="B30" s="227"/>
      <c r="C30" s="225"/>
      <c r="D30" s="225"/>
    </row>
    <row r="31" spans="1:4" s="34" customFormat="1" ht="12.75" x14ac:dyDescent="0.2">
      <c r="A31" s="224"/>
      <c r="B31" s="227"/>
      <c r="C31" s="225"/>
      <c r="D31" s="225"/>
    </row>
    <row r="32" spans="1:4" s="34" customFormat="1" ht="12.75" x14ac:dyDescent="0.2">
      <c r="A32" s="224"/>
      <c r="B32" s="227"/>
      <c r="C32" s="225"/>
      <c r="D32" s="225"/>
    </row>
    <row r="33" spans="1:4" s="34" customFormat="1" ht="12.75" x14ac:dyDescent="0.2">
      <c r="A33" s="224"/>
      <c r="B33" s="227"/>
      <c r="C33" s="225"/>
      <c r="D33" s="225"/>
    </row>
    <row r="34" spans="1:4" s="34" customFormat="1" ht="12.75" x14ac:dyDescent="0.2">
      <c r="A34" s="224"/>
      <c r="B34" s="227"/>
      <c r="C34" s="225"/>
      <c r="D34" s="225"/>
    </row>
    <row r="35" spans="1:4" s="34" customFormat="1" ht="12.75" x14ac:dyDescent="0.2">
      <c r="A35" s="224"/>
      <c r="B35" s="227"/>
      <c r="C35" s="225"/>
      <c r="D35" s="225"/>
    </row>
    <row r="36" spans="1:4" s="34" customFormat="1" ht="12.75" x14ac:dyDescent="0.2">
      <c r="A36" s="224"/>
      <c r="B36" s="227"/>
      <c r="C36" s="225"/>
      <c r="D36" s="225"/>
    </row>
    <row r="37" spans="1:4" s="34" customFormat="1" ht="12.75" x14ac:dyDescent="0.2">
      <c r="A37" s="224"/>
      <c r="B37" s="227"/>
      <c r="C37" s="225"/>
      <c r="D37" s="225"/>
    </row>
    <row r="38" spans="1:4" s="34" customFormat="1" ht="12.75" x14ac:dyDescent="0.2">
      <c r="A38" s="224"/>
      <c r="B38" s="227"/>
      <c r="C38" s="225"/>
      <c r="D38" s="225"/>
    </row>
    <row r="39" spans="1:4" s="34" customFormat="1" ht="12.75" x14ac:dyDescent="0.2">
      <c r="A39" s="224"/>
      <c r="B39" s="227"/>
      <c r="C39" s="225"/>
      <c r="D39" s="225"/>
    </row>
    <row r="40" spans="1:4" s="34" customFormat="1" ht="12.75" x14ac:dyDescent="0.2">
      <c r="A40" s="224"/>
      <c r="B40" s="227"/>
      <c r="C40" s="225"/>
      <c r="D40" s="225"/>
    </row>
    <row r="41" spans="1:4" s="34" customFormat="1" ht="12.75" x14ac:dyDescent="0.2">
      <c r="A41" s="224"/>
      <c r="B41" s="227"/>
      <c r="C41" s="225"/>
      <c r="D41" s="225"/>
    </row>
    <row r="42" spans="1:4" s="34" customFormat="1" ht="12.75" x14ac:dyDescent="0.2">
      <c r="A42" s="224"/>
      <c r="B42" s="227"/>
      <c r="C42" s="225"/>
      <c r="D42" s="225"/>
    </row>
    <row r="43" spans="1:4" s="34" customFormat="1" ht="12.75" x14ac:dyDescent="0.2">
      <c r="A43" s="224"/>
      <c r="B43" s="227"/>
      <c r="C43" s="225"/>
      <c r="D43" s="225"/>
    </row>
    <row r="44" spans="1:4" s="34" customFormat="1" ht="12.75" x14ac:dyDescent="0.2">
      <c r="A44" s="224"/>
      <c r="B44" s="227"/>
      <c r="C44" s="225"/>
      <c r="D44" s="225"/>
    </row>
    <row r="45" spans="1:4" s="34" customFormat="1" ht="12.75" x14ac:dyDescent="0.2">
      <c r="A45" s="224"/>
      <c r="B45" s="227"/>
      <c r="C45" s="225"/>
      <c r="D45" s="225"/>
    </row>
    <row r="46" spans="1:4" s="34" customFormat="1" ht="12.75" x14ac:dyDescent="0.2">
      <c r="A46" s="224"/>
      <c r="B46" s="227"/>
      <c r="C46" s="225"/>
      <c r="D46" s="225"/>
    </row>
    <row r="47" spans="1:4" s="34" customFormat="1" ht="12.75" x14ac:dyDescent="0.2">
      <c r="A47" s="224"/>
      <c r="B47" s="227"/>
      <c r="C47" s="225"/>
      <c r="D47" s="225"/>
    </row>
    <row r="48" spans="1:4" s="34" customFormat="1" ht="12.75" x14ac:dyDescent="0.2">
      <c r="A48" s="224"/>
      <c r="B48" s="227"/>
      <c r="C48" s="225"/>
      <c r="D48" s="225"/>
    </row>
    <row r="49" spans="1:4" s="34" customFormat="1" ht="12.75" x14ac:dyDescent="0.2">
      <c r="A49" s="224"/>
      <c r="B49" s="227"/>
      <c r="C49" s="225"/>
      <c r="D49" s="225"/>
    </row>
    <row r="50" spans="1:4" s="34" customFormat="1" ht="12.75" x14ac:dyDescent="0.2">
      <c r="A50" s="224"/>
      <c r="B50" s="227"/>
      <c r="C50" s="225"/>
      <c r="D50" s="225"/>
    </row>
    <row r="51" spans="1:4" s="34" customFormat="1" ht="12.75" x14ac:dyDescent="0.2">
      <c r="A51" s="224"/>
      <c r="B51" s="227"/>
      <c r="C51" s="225"/>
      <c r="D51" s="225"/>
    </row>
    <row r="52" spans="1:4" s="34" customFormat="1" ht="12.75" x14ac:dyDescent="0.2">
      <c r="A52" s="224"/>
      <c r="B52" s="227"/>
      <c r="C52" s="225"/>
      <c r="D52" s="225"/>
    </row>
    <row r="53" spans="1:4" s="34" customFormat="1" ht="12.75" x14ac:dyDescent="0.2">
      <c r="A53" s="224"/>
      <c r="B53" s="227"/>
      <c r="C53" s="225"/>
      <c r="D53" s="225"/>
    </row>
    <row r="54" spans="1:4" s="34" customFormat="1" ht="12.75" x14ac:dyDescent="0.2">
      <c r="A54" s="224"/>
      <c r="B54" s="227"/>
      <c r="C54" s="225"/>
      <c r="D54" s="225"/>
    </row>
    <row r="55" spans="1:4" s="34" customFormat="1" ht="12.75" x14ac:dyDescent="0.2">
      <c r="A55" s="224"/>
      <c r="B55" s="227"/>
      <c r="C55" s="225"/>
      <c r="D55" s="225"/>
    </row>
    <row r="56" spans="1:4" s="34" customFormat="1" ht="12.75" x14ac:dyDescent="0.2">
      <c r="A56" s="224"/>
      <c r="B56" s="227"/>
      <c r="C56" s="225"/>
      <c r="D56" s="225"/>
    </row>
    <row r="57" spans="1:4" s="34" customFormat="1" ht="12.75" x14ac:dyDescent="0.2">
      <c r="A57" s="224"/>
      <c r="B57" s="227"/>
      <c r="C57" s="225"/>
      <c r="D57" s="225"/>
    </row>
    <row r="58" spans="1:4" s="34" customFormat="1" ht="12.75" x14ac:dyDescent="0.2">
      <c r="A58" s="224"/>
      <c r="B58" s="227"/>
      <c r="C58" s="225"/>
      <c r="D58" s="225"/>
    </row>
    <row r="59" spans="1:4" s="34" customFormat="1" ht="12.75" x14ac:dyDescent="0.2">
      <c r="A59" s="224"/>
      <c r="B59" s="227"/>
      <c r="C59" s="225"/>
      <c r="D59" s="225"/>
    </row>
    <row r="60" spans="1:4" s="34" customFormat="1" ht="12.75" x14ac:dyDescent="0.2">
      <c r="A60" s="224"/>
      <c r="B60" s="227"/>
      <c r="C60" s="225"/>
      <c r="D60" s="225"/>
    </row>
    <row r="61" spans="1:4" s="34" customFormat="1" ht="12.75" x14ac:dyDescent="0.2">
      <c r="A61" s="224"/>
      <c r="B61" s="227"/>
      <c r="C61" s="225"/>
      <c r="D61" s="225"/>
    </row>
    <row r="62" spans="1:4" s="34" customFormat="1" ht="12.75" x14ac:dyDescent="0.2">
      <c r="A62" s="224"/>
      <c r="B62" s="227"/>
      <c r="C62" s="225"/>
      <c r="D62" s="225"/>
    </row>
    <row r="63" spans="1:4" s="34" customFormat="1" ht="12.75" x14ac:dyDescent="0.2">
      <c r="A63" s="224"/>
      <c r="B63" s="227"/>
      <c r="C63" s="225"/>
      <c r="D63" s="225"/>
    </row>
    <row r="64" spans="1:4" s="34" customFormat="1" ht="12.75" x14ac:dyDescent="0.2">
      <c r="A64" s="224"/>
      <c r="B64" s="227"/>
      <c r="C64" s="225"/>
      <c r="D64" s="225"/>
    </row>
    <row r="65" spans="1:4" s="34" customFormat="1" ht="12.75" x14ac:dyDescent="0.2">
      <c r="A65" s="224"/>
      <c r="B65" s="227"/>
      <c r="C65" s="225"/>
      <c r="D65" s="225"/>
    </row>
    <row r="66" spans="1:4" s="34" customFormat="1" ht="12.75" x14ac:dyDescent="0.2">
      <c r="A66" s="224"/>
      <c r="B66" s="227"/>
      <c r="C66" s="225"/>
      <c r="D66" s="225"/>
    </row>
    <row r="67" spans="1:4" s="34" customFormat="1" ht="12.75" x14ac:dyDescent="0.2">
      <c r="A67" s="224"/>
      <c r="B67" s="227"/>
      <c r="C67" s="225"/>
      <c r="D67" s="225"/>
    </row>
    <row r="68" spans="1:4" s="34" customFormat="1" ht="12.75" x14ac:dyDescent="0.2">
      <c r="A68" s="224"/>
      <c r="B68" s="227"/>
      <c r="C68" s="225"/>
      <c r="D68" s="225"/>
    </row>
    <row r="69" spans="1:4" s="34" customFormat="1" ht="12.75" x14ac:dyDescent="0.2">
      <c r="A69" s="224"/>
      <c r="B69" s="227"/>
      <c r="C69" s="225"/>
      <c r="D69" s="225"/>
    </row>
    <row r="70" spans="1:4" s="34" customFormat="1" ht="12.75" x14ac:dyDescent="0.2">
      <c r="A70" s="224"/>
      <c r="B70" s="227"/>
      <c r="C70" s="225"/>
      <c r="D70" s="225"/>
    </row>
    <row r="71" spans="1:4" s="34" customFormat="1" ht="12.75" x14ac:dyDescent="0.2">
      <c r="A71" s="224"/>
      <c r="B71" s="227"/>
      <c r="C71" s="225"/>
      <c r="D71" s="225"/>
    </row>
    <row r="72" spans="1:4" s="34" customFormat="1" ht="12.75" x14ac:dyDescent="0.2">
      <c r="A72" s="224"/>
      <c r="B72" s="227"/>
      <c r="C72" s="225"/>
      <c r="D72" s="225"/>
    </row>
    <row r="73" spans="1:4" s="34" customFormat="1" ht="12.75" x14ac:dyDescent="0.2">
      <c r="A73" s="224"/>
      <c r="B73" s="227"/>
      <c r="C73" s="225"/>
      <c r="D73" s="225"/>
    </row>
    <row r="74" spans="1:4" s="34" customFormat="1" ht="12.75" x14ac:dyDescent="0.2">
      <c r="A74" s="224"/>
      <c r="B74" s="227"/>
      <c r="C74" s="225"/>
      <c r="D74" s="225"/>
    </row>
    <row r="75" spans="1:4" s="34" customFormat="1" ht="12.75" x14ac:dyDescent="0.2">
      <c r="A75" s="224"/>
      <c r="B75" s="227"/>
      <c r="C75" s="225"/>
      <c r="D75" s="225"/>
    </row>
    <row r="76" spans="1:4" s="34" customFormat="1" ht="12.75" x14ac:dyDescent="0.2">
      <c r="A76" s="224"/>
      <c r="B76" s="227"/>
      <c r="C76" s="225"/>
      <c r="D76" s="225"/>
    </row>
    <row r="77" spans="1:4" s="34" customFormat="1" ht="12.75" x14ac:dyDescent="0.2">
      <c r="A77" s="224"/>
      <c r="B77" s="227"/>
      <c r="C77" s="225"/>
      <c r="D77" s="225"/>
    </row>
    <row r="78" spans="1:4" s="34" customFormat="1" ht="12.75" x14ac:dyDescent="0.2">
      <c r="A78" s="224"/>
      <c r="B78" s="227"/>
      <c r="C78" s="225"/>
      <c r="D78" s="225"/>
    </row>
    <row r="79" spans="1:4" s="34" customFormat="1" ht="12.75" x14ac:dyDescent="0.2">
      <c r="A79" s="224"/>
      <c r="B79" s="227"/>
      <c r="C79" s="225"/>
      <c r="D79" s="225"/>
    </row>
    <row r="80" spans="1:4" s="34" customFormat="1" ht="12.75" x14ac:dyDescent="0.2">
      <c r="A80" s="224"/>
      <c r="B80" s="227"/>
      <c r="C80" s="225"/>
      <c r="D80" s="225"/>
    </row>
    <row r="81" spans="1:4" s="34" customFormat="1" ht="12.75" x14ac:dyDescent="0.2">
      <c r="A81" s="224"/>
      <c r="B81" s="227"/>
      <c r="C81" s="225"/>
      <c r="D81" s="225"/>
    </row>
    <row r="82" spans="1:4" s="34" customFormat="1" ht="12.75" x14ac:dyDescent="0.2">
      <c r="A82" s="224"/>
      <c r="B82" s="227"/>
      <c r="C82" s="225"/>
      <c r="D82" s="225"/>
    </row>
    <row r="83" spans="1:4" s="34" customFormat="1" ht="12.75" x14ac:dyDescent="0.2">
      <c r="A83" s="224"/>
      <c r="B83" s="227"/>
      <c r="C83" s="225"/>
      <c r="D83" s="225"/>
    </row>
    <row r="84" spans="1:4" s="34" customFormat="1" ht="12.75" x14ac:dyDescent="0.2">
      <c r="A84" s="224"/>
      <c r="B84" s="227"/>
      <c r="C84" s="225"/>
      <c r="D84" s="225"/>
    </row>
    <row r="85" spans="1:4" s="34" customFormat="1" ht="12.75" x14ac:dyDescent="0.2">
      <c r="A85" s="224"/>
      <c r="B85" s="227"/>
      <c r="C85" s="225"/>
      <c r="D85" s="225"/>
    </row>
    <row r="86" spans="1:4" s="34" customFormat="1" ht="12.75" x14ac:dyDescent="0.2">
      <c r="A86" s="224"/>
      <c r="B86" s="227"/>
      <c r="C86" s="225"/>
      <c r="D86" s="225"/>
    </row>
    <row r="87" spans="1:4" s="34" customFormat="1" ht="12.75" x14ac:dyDescent="0.2">
      <c r="A87" s="224"/>
      <c r="B87" s="227"/>
      <c r="C87" s="225"/>
      <c r="D87" s="225"/>
    </row>
    <row r="88" spans="1:4" s="34" customFormat="1" ht="12.75" x14ac:dyDescent="0.2">
      <c r="A88" s="224"/>
      <c r="B88" s="227"/>
      <c r="C88" s="225"/>
      <c r="D88" s="225"/>
    </row>
    <row r="89" spans="1:4" s="34" customFormat="1" ht="12.75" x14ac:dyDescent="0.2">
      <c r="A89" s="224"/>
      <c r="B89" s="227"/>
      <c r="C89" s="225"/>
      <c r="D89" s="225"/>
    </row>
    <row r="90" spans="1:4" s="34" customFormat="1" ht="12.75" x14ac:dyDescent="0.2">
      <c r="A90" s="224"/>
      <c r="B90" s="227"/>
      <c r="C90" s="225"/>
      <c r="D90" s="225"/>
    </row>
    <row r="91" spans="1:4" s="34" customFormat="1" ht="12.75" x14ac:dyDescent="0.2">
      <c r="A91" s="224"/>
      <c r="B91" s="227"/>
      <c r="C91" s="225"/>
      <c r="D91" s="225"/>
    </row>
    <row r="92" spans="1:4" s="34" customFormat="1" ht="12.75" x14ac:dyDescent="0.2">
      <c r="A92" s="224"/>
      <c r="B92" s="227"/>
      <c r="C92" s="225"/>
      <c r="D92" s="225"/>
    </row>
    <row r="93" spans="1:4" s="34" customFormat="1" ht="12.75" x14ac:dyDescent="0.2">
      <c r="A93" s="224"/>
      <c r="B93" s="227"/>
      <c r="C93" s="225"/>
      <c r="D93" s="225"/>
    </row>
    <row r="94" spans="1:4" s="34" customFormat="1" ht="12.75" x14ac:dyDescent="0.2">
      <c r="A94" s="224"/>
      <c r="B94" s="227"/>
      <c r="C94" s="225"/>
      <c r="D94" s="225"/>
    </row>
    <row r="95" spans="1:4" s="34" customFormat="1" ht="12.75" x14ac:dyDescent="0.2">
      <c r="A95" s="224"/>
      <c r="B95" s="227"/>
      <c r="C95" s="225"/>
      <c r="D95" s="225"/>
    </row>
    <row r="96" spans="1:4" s="34" customFormat="1" ht="12.75" x14ac:dyDescent="0.2">
      <c r="A96" s="224"/>
      <c r="B96" s="227"/>
      <c r="C96" s="225"/>
      <c r="D96" s="225"/>
    </row>
    <row r="97" spans="1:4" s="34" customFormat="1" ht="12.75" x14ac:dyDescent="0.2">
      <c r="A97" s="224"/>
      <c r="B97" s="227"/>
      <c r="C97" s="225"/>
      <c r="D97" s="225"/>
    </row>
    <row r="98" spans="1:4" s="34" customFormat="1" ht="12.75" x14ac:dyDescent="0.2">
      <c r="A98" s="224"/>
      <c r="B98" s="227"/>
      <c r="C98" s="225"/>
      <c r="D98" s="225"/>
    </row>
    <row r="99" spans="1:4" s="34" customFormat="1" ht="12.75" x14ac:dyDescent="0.2">
      <c r="A99" s="224"/>
      <c r="B99" s="227"/>
      <c r="C99" s="225"/>
      <c r="D99" s="225"/>
    </row>
    <row r="100" spans="1:4" s="34" customFormat="1" ht="12.75" x14ac:dyDescent="0.2">
      <c r="A100" s="224"/>
      <c r="B100" s="227"/>
      <c r="C100" s="225"/>
      <c r="D100" s="225"/>
    </row>
    <row r="101" spans="1:4" s="34" customFormat="1" ht="12.75" x14ac:dyDescent="0.2">
      <c r="A101" s="224"/>
      <c r="B101" s="227"/>
      <c r="C101" s="225"/>
      <c r="D101" s="225"/>
    </row>
    <row r="102" spans="1:4" s="34" customFormat="1" ht="12.75" x14ac:dyDescent="0.2">
      <c r="A102" s="224"/>
      <c r="B102" s="227"/>
      <c r="C102" s="225"/>
      <c r="D102" s="225"/>
    </row>
    <row r="103" spans="1:4" s="34" customFormat="1" ht="12.75" x14ac:dyDescent="0.2">
      <c r="A103" s="224"/>
      <c r="B103" s="227"/>
      <c r="C103" s="225"/>
      <c r="D103" s="225"/>
    </row>
    <row r="104" spans="1:4" s="34" customFormat="1" ht="12.75" x14ac:dyDescent="0.2">
      <c r="A104" s="224"/>
      <c r="B104" s="227"/>
      <c r="C104" s="225"/>
      <c r="D104" s="225"/>
    </row>
    <row r="105" spans="1:4" s="34" customFormat="1" ht="12.75" x14ac:dyDescent="0.2">
      <c r="A105" s="224"/>
      <c r="B105" s="227"/>
      <c r="C105" s="225"/>
      <c r="D105" s="225"/>
    </row>
    <row r="106" spans="1:4" s="34" customFormat="1" ht="12.75" x14ac:dyDescent="0.2">
      <c r="A106" s="224"/>
      <c r="B106" s="227"/>
      <c r="C106" s="225"/>
      <c r="D106" s="225"/>
    </row>
    <row r="107" spans="1:4" s="34" customFormat="1" ht="12.75" x14ac:dyDescent="0.2">
      <c r="A107" s="224"/>
      <c r="B107" s="227"/>
      <c r="C107" s="225"/>
      <c r="D107" s="225"/>
    </row>
    <row r="108" spans="1:4" s="34" customFormat="1" ht="12.75" x14ac:dyDescent="0.2">
      <c r="A108" s="224"/>
      <c r="B108" s="227"/>
      <c r="C108" s="225"/>
      <c r="D108" s="225"/>
    </row>
    <row r="109" spans="1:4" s="34" customFormat="1" ht="12.75" x14ac:dyDescent="0.2">
      <c r="A109" s="224"/>
      <c r="B109" s="227"/>
      <c r="C109" s="225"/>
      <c r="D109" s="225"/>
    </row>
    <row r="110" spans="1:4" s="34" customFormat="1" ht="12.75" x14ac:dyDescent="0.2">
      <c r="A110" s="224"/>
      <c r="B110" s="227"/>
      <c r="C110" s="225"/>
      <c r="D110" s="225"/>
    </row>
    <row r="111" spans="1:4" s="34" customFormat="1" ht="12.75" x14ac:dyDescent="0.2">
      <c r="A111" s="224"/>
      <c r="B111" s="227"/>
      <c r="C111" s="225"/>
      <c r="D111" s="225"/>
    </row>
    <row r="112" spans="1:4" s="34" customFormat="1" ht="12.75" x14ac:dyDescent="0.2">
      <c r="A112" s="224"/>
      <c r="B112" s="227"/>
      <c r="C112" s="225"/>
      <c r="D112" s="225"/>
    </row>
    <row r="113" spans="1:4" s="34" customFormat="1" ht="12.75" x14ac:dyDescent="0.2">
      <c r="A113" s="224"/>
      <c r="B113" s="227"/>
      <c r="C113" s="225"/>
      <c r="D113" s="225"/>
    </row>
    <row r="114" spans="1:4" s="34" customFormat="1" ht="12.75" x14ac:dyDescent="0.2">
      <c r="A114" s="224"/>
      <c r="B114" s="227"/>
      <c r="C114" s="225"/>
      <c r="D114" s="225"/>
    </row>
    <row r="115" spans="1:4" s="34" customFormat="1" ht="12.75" x14ac:dyDescent="0.2">
      <c r="A115" s="224"/>
      <c r="B115" s="227"/>
      <c r="C115" s="225"/>
      <c r="D115" s="225"/>
    </row>
    <row r="116" spans="1:4" s="34" customFormat="1" ht="12.75" x14ac:dyDescent="0.2">
      <c r="A116" s="224"/>
      <c r="B116" s="227"/>
      <c r="C116" s="225"/>
      <c r="D116" s="225"/>
    </row>
    <row r="117" spans="1:4" s="34" customFormat="1" ht="12.75" x14ac:dyDescent="0.2">
      <c r="A117" s="224"/>
      <c r="B117" s="227"/>
      <c r="C117" s="225"/>
      <c r="D117" s="225"/>
    </row>
    <row r="118" spans="1:4" s="34" customFormat="1" ht="12.75" x14ac:dyDescent="0.2">
      <c r="A118" s="224"/>
      <c r="B118" s="227"/>
      <c r="C118" s="225"/>
      <c r="D118" s="225"/>
    </row>
    <row r="119" spans="1:4" s="34" customFormat="1" ht="12.75" x14ac:dyDescent="0.2">
      <c r="A119" s="224"/>
      <c r="B119" s="227"/>
      <c r="C119" s="225"/>
      <c r="D119" s="225"/>
    </row>
    <row r="120" spans="1:4" s="34" customFormat="1" ht="12.75" x14ac:dyDescent="0.2">
      <c r="A120" s="224"/>
      <c r="B120" s="227"/>
      <c r="C120" s="225"/>
      <c r="D120" s="225"/>
    </row>
    <row r="121" spans="1:4" s="34" customFormat="1" ht="12.75" x14ac:dyDescent="0.2">
      <c r="A121" s="224"/>
      <c r="B121" s="227"/>
      <c r="C121" s="225"/>
      <c r="D121" s="225"/>
    </row>
    <row r="122" spans="1:4" s="34" customFormat="1" ht="12.75" x14ac:dyDescent="0.2">
      <c r="A122" s="224"/>
      <c r="B122" s="227"/>
      <c r="C122" s="225"/>
      <c r="D122" s="225"/>
    </row>
    <row r="123" spans="1:4" s="34" customFormat="1" ht="12.75" x14ac:dyDescent="0.2">
      <c r="A123" s="224"/>
      <c r="B123" s="227"/>
      <c r="C123" s="225"/>
      <c r="D123" s="225"/>
    </row>
    <row r="124" spans="1:4" s="34" customFormat="1" ht="12.75" x14ac:dyDescent="0.2">
      <c r="A124" s="224"/>
      <c r="B124" s="227"/>
      <c r="C124" s="225"/>
      <c r="D124" s="225"/>
    </row>
    <row r="125" spans="1:4" s="34" customFormat="1" ht="12.75" x14ac:dyDescent="0.2">
      <c r="A125" s="224"/>
      <c r="B125" s="227"/>
      <c r="C125" s="225"/>
      <c r="D125" s="225"/>
    </row>
    <row r="126" spans="1:4" s="34" customFormat="1" ht="12.75" x14ac:dyDescent="0.2">
      <c r="A126" s="224"/>
      <c r="B126" s="227"/>
      <c r="C126" s="225"/>
      <c r="D126" s="225"/>
    </row>
    <row r="127" spans="1:4" s="34" customFormat="1" ht="12.75" x14ac:dyDescent="0.2">
      <c r="A127" s="224"/>
      <c r="B127" s="227"/>
      <c r="C127" s="225"/>
      <c r="D127" s="225"/>
    </row>
    <row r="128" spans="1:4" s="34" customFormat="1" ht="12.75" x14ac:dyDescent="0.2">
      <c r="A128" s="224"/>
      <c r="B128" s="227"/>
      <c r="C128" s="225"/>
      <c r="D128" s="225"/>
    </row>
    <row r="129" spans="1:4" s="34" customFormat="1" ht="12.75" x14ac:dyDescent="0.2">
      <c r="A129" s="224"/>
      <c r="B129" s="227"/>
      <c r="C129" s="225"/>
      <c r="D129" s="225"/>
    </row>
    <row r="130" spans="1:4" s="34" customFormat="1" ht="12.75" x14ac:dyDescent="0.2">
      <c r="A130" s="224"/>
      <c r="B130" s="227"/>
      <c r="C130" s="225"/>
      <c r="D130" s="225"/>
    </row>
    <row r="131" spans="1:4" s="34" customFormat="1" ht="12.75" x14ac:dyDescent="0.2">
      <c r="A131" s="224"/>
      <c r="B131" s="227"/>
      <c r="C131" s="225"/>
      <c r="D131" s="225"/>
    </row>
    <row r="132" spans="1:4" s="34" customFormat="1" ht="12.75" x14ac:dyDescent="0.2">
      <c r="A132" s="224"/>
      <c r="B132" s="227"/>
      <c r="C132" s="225"/>
      <c r="D132" s="225"/>
    </row>
    <row r="133" spans="1:4" s="34" customFormat="1" ht="12.75" x14ac:dyDescent="0.2">
      <c r="A133" s="224"/>
      <c r="B133" s="227"/>
      <c r="C133" s="225"/>
      <c r="D133" s="225"/>
    </row>
    <row r="134" spans="1:4" s="34" customFormat="1" ht="12.75" x14ac:dyDescent="0.2">
      <c r="A134" s="224"/>
      <c r="B134" s="227"/>
      <c r="C134" s="225"/>
      <c r="D134" s="225"/>
    </row>
    <row r="135" spans="1:4" s="34" customFormat="1" ht="12.75" x14ac:dyDescent="0.2">
      <c r="A135" s="224"/>
      <c r="B135" s="227"/>
      <c r="C135" s="225"/>
      <c r="D135" s="225"/>
    </row>
    <row r="136" spans="1:4" s="34" customFormat="1" ht="12.75" x14ac:dyDescent="0.2">
      <c r="A136" s="224"/>
      <c r="B136" s="227"/>
      <c r="C136" s="225"/>
      <c r="D136" s="225"/>
    </row>
    <row r="137" spans="1:4" s="34" customFormat="1" ht="12.75" x14ac:dyDescent="0.2">
      <c r="A137" s="224"/>
      <c r="B137" s="227"/>
      <c r="C137" s="225"/>
      <c r="D137" s="225"/>
    </row>
    <row r="138" spans="1:4" s="34" customFormat="1" ht="12.75" x14ac:dyDescent="0.2">
      <c r="A138" s="224"/>
      <c r="B138" s="227"/>
      <c r="C138" s="225"/>
      <c r="D138" s="225"/>
    </row>
    <row r="139" spans="1:4" s="34" customFormat="1" ht="12.75" x14ac:dyDescent="0.2">
      <c r="A139" s="224"/>
      <c r="B139" s="227"/>
      <c r="C139" s="225"/>
      <c r="D139" s="225"/>
    </row>
    <row r="140" spans="1:4" s="34" customFormat="1" ht="12.75" x14ac:dyDescent="0.2">
      <c r="A140" s="224"/>
      <c r="B140" s="227"/>
      <c r="C140" s="225"/>
      <c r="D140" s="225"/>
    </row>
    <row r="141" spans="1:4" s="34" customFormat="1" ht="12.75" x14ac:dyDescent="0.2">
      <c r="A141" s="224"/>
      <c r="B141" s="227"/>
      <c r="C141" s="225"/>
      <c r="D141" s="225"/>
    </row>
    <row r="142" spans="1:4" s="34" customFormat="1" ht="12.75" x14ac:dyDescent="0.2">
      <c r="A142" s="224"/>
      <c r="B142" s="227"/>
      <c r="C142" s="225"/>
      <c r="D142" s="225"/>
    </row>
    <row r="143" spans="1:4" s="34" customFormat="1" ht="12.75" x14ac:dyDescent="0.2">
      <c r="A143" s="224"/>
      <c r="B143" s="227"/>
      <c r="C143" s="225"/>
      <c r="D143" s="225"/>
    </row>
    <row r="144" spans="1:4" s="34" customFormat="1" ht="12.75" x14ac:dyDescent="0.2">
      <c r="A144" s="224"/>
      <c r="B144" s="227"/>
      <c r="C144" s="225"/>
      <c r="D144" s="225"/>
    </row>
    <row r="145" spans="1:4" s="34" customFormat="1" ht="12.75" x14ac:dyDescent="0.2">
      <c r="A145" s="224"/>
      <c r="B145" s="227"/>
      <c r="C145" s="225"/>
      <c r="D145" s="225"/>
    </row>
    <row r="146" spans="1:4" s="34" customFormat="1" ht="12.75" x14ac:dyDescent="0.2">
      <c r="A146" s="224"/>
      <c r="B146" s="227"/>
      <c r="C146" s="225"/>
      <c r="D146" s="225"/>
    </row>
    <row r="147" spans="1:4" s="34" customFormat="1" ht="12.75" x14ac:dyDescent="0.2">
      <c r="A147" s="224"/>
      <c r="B147" s="227"/>
      <c r="C147" s="225"/>
      <c r="D147" s="225"/>
    </row>
    <row r="148" spans="1:4" s="34" customFormat="1" ht="12.75" x14ac:dyDescent="0.2">
      <c r="A148" s="224"/>
      <c r="B148" s="227"/>
      <c r="C148" s="225"/>
      <c r="D148" s="225"/>
    </row>
    <row r="149" spans="1:4" s="34" customFormat="1" ht="12.75" x14ac:dyDescent="0.2">
      <c r="A149" s="224"/>
      <c r="B149" s="227"/>
      <c r="C149" s="225"/>
      <c r="D149" s="225"/>
    </row>
    <row r="150" spans="1:4" s="34" customFormat="1" ht="12.75" x14ac:dyDescent="0.2">
      <c r="A150" s="224"/>
      <c r="B150" s="227"/>
      <c r="C150" s="225"/>
      <c r="D150" s="225"/>
    </row>
    <row r="151" spans="1:4" s="34" customFormat="1" ht="12.75" x14ac:dyDescent="0.2">
      <c r="A151" s="224"/>
      <c r="B151" s="227"/>
      <c r="C151" s="225"/>
      <c r="D151" s="225"/>
    </row>
    <row r="152" spans="1:4" s="34" customFormat="1" ht="12.75" x14ac:dyDescent="0.2">
      <c r="A152" s="224"/>
      <c r="B152" s="227"/>
      <c r="C152" s="225"/>
      <c r="D152" s="225"/>
    </row>
    <row r="153" spans="1:4" s="34" customFormat="1" ht="12.75" x14ac:dyDescent="0.2">
      <c r="A153" s="224"/>
      <c r="B153" s="227"/>
      <c r="C153" s="225"/>
      <c r="D153" s="225"/>
    </row>
    <row r="154" spans="1:4" s="34" customFormat="1" ht="12.75" x14ac:dyDescent="0.2">
      <c r="A154" s="224"/>
      <c r="B154" s="227"/>
      <c r="C154" s="225"/>
      <c r="D154" s="225"/>
    </row>
    <row r="155" spans="1:4" s="34" customFormat="1" ht="12.75" x14ac:dyDescent="0.2">
      <c r="A155" s="224"/>
      <c r="B155" s="227"/>
      <c r="C155" s="225"/>
      <c r="D155" s="225"/>
    </row>
    <row r="156" spans="1:4" s="34" customFormat="1" ht="12.75" x14ac:dyDescent="0.2">
      <c r="A156" s="224"/>
      <c r="B156" s="227"/>
      <c r="C156" s="225"/>
      <c r="D156" s="225"/>
    </row>
  </sheetData>
  <mergeCells count="2">
    <mergeCell ref="A5:C7"/>
    <mergeCell ref="B1:C1"/>
  </mergeCells>
  <dataValidations count="2">
    <dataValidation type="list" allowBlank="1" showInputMessage="1" sqref="B13:B156" xr:uid="{00000000-0002-0000-0400-000000000000}">
      <formula1>ddl_RS_ProductCode</formula1>
    </dataValidation>
    <dataValidation type="list" allowBlank="1" showInputMessage="1" showErrorMessage="1" sqref="A13:A156" xr:uid="{00000000-0002-0000-0400-000001000000}">
      <formula1>ddl_RS_FederalOrder</formula1>
    </dataValidation>
  </dataValidations>
  <pageMargins left="0.46" right="0.44" top="0.56000000000000005" bottom="0.31" header="0.3" footer="0.3"/>
  <pageSetup scale="110" orientation="portrait" r:id="rId1"/>
  <ignoredErrors>
    <ignoredError sqref="C113:D156" listDataValidatio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80"/>
  <sheetViews>
    <sheetView showGridLines="0" zoomScaleNormal="100" workbookViewId="0">
      <pane ySplit="2" topLeftCell="A45" activePane="bottomLeft" state="frozen"/>
      <selection activeCell="O64" sqref="O64"/>
      <selection pane="bottomLeft" activeCell="K60" sqref="K60"/>
    </sheetView>
  </sheetViews>
  <sheetFormatPr defaultRowHeight="15" x14ac:dyDescent="0.25"/>
  <cols>
    <col min="1" max="1" width="3" customWidth="1"/>
    <col min="2" max="2" width="25.140625" customWidth="1"/>
    <col min="3" max="3" width="30.28515625" customWidth="1"/>
    <col min="4" max="4" width="18.5703125" customWidth="1"/>
    <col min="5" max="5" width="1.5703125" customWidth="1"/>
    <col min="6" max="6" width="21.28515625" customWidth="1"/>
    <col min="7" max="7" width="20.42578125" bestFit="1" customWidth="1"/>
    <col min="8" max="8" width="13.42578125" bestFit="1" customWidth="1"/>
    <col min="9" max="9" width="5.7109375" bestFit="1" customWidth="1"/>
    <col min="10" max="10" width="12.7109375" customWidth="1"/>
    <col min="11" max="11" width="13.28515625" customWidth="1"/>
  </cols>
  <sheetData>
    <row r="1" spans="1:11" ht="21.75" customHeight="1" x14ac:dyDescent="0.25">
      <c r="A1" s="347" t="s">
        <v>197</v>
      </c>
      <c r="B1" s="347"/>
      <c r="C1" s="347"/>
      <c r="D1" s="347"/>
      <c r="E1" s="347"/>
      <c r="F1" s="347"/>
      <c r="G1" s="347"/>
      <c r="H1" s="347"/>
      <c r="I1" s="347"/>
      <c r="J1" s="347"/>
      <c r="K1" s="347"/>
    </row>
    <row r="2" spans="1:11" ht="18.75" customHeight="1" x14ac:dyDescent="0.25">
      <c r="A2" s="348" t="s">
        <v>198</v>
      </c>
      <c r="B2" s="348"/>
      <c r="C2" s="349"/>
      <c r="D2" s="349"/>
      <c r="E2" s="55"/>
      <c r="F2" s="54"/>
      <c r="G2" s="350"/>
      <c r="H2" s="351"/>
      <c r="I2" s="351"/>
      <c r="J2" s="351"/>
      <c r="K2" s="351"/>
    </row>
    <row r="3" spans="1:11" ht="15" customHeight="1" x14ac:dyDescent="0.25">
      <c r="A3" s="336" t="s">
        <v>199</v>
      </c>
      <c r="B3" s="298"/>
      <c r="C3" s="299"/>
      <c r="D3" s="56" t="s">
        <v>200</v>
      </c>
      <c r="E3" s="54"/>
      <c r="F3" s="54"/>
      <c r="G3" s="352"/>
      <c r="H3" s="352"/>
      <c r="I3" s="353"/>
      <c r="J3" s="353"/>
      <c r="K3" s="353"/>
    </row>
    <row r="4" spans="1:11" ht="16.5" customHeight="1" x14ac:dyDescent="0.25">
      <c r="A4" s="354">
        <f>Summary!G10</f>
        <v>0</v>
      </c>
      <c r="B4" s="355"/>
      <c r="C4" s="356"/>
      <c r="D4" s="57" t="str">
        <f>Summary!B10&amp;"/"&amp;Summary!A10</f>
        <v>/</v>
      </c>
      <c r="E4" s="54"/>
      <c r="F4" s="54"/>
      <c r="G4" s="352"/>
      <c r="H4" s="352"/>
      <c r="I4" s="357"/>
      <c r="J4" s="358"/>
      <c r="K4" s="358"/>
    </row>
    <row r="5" spans="1:11" ht="5.25" customHeight="1" x14ac:dyDescent="0.25">
      <c r="A5" s="54"/>
      <c r="B5" s="54"/>
      <c r="C5" s="54"/>
      <c r="D5" s="54"/>
      <c r="E5" s="54"/>
      <c r="F5" s="54"/>
      <c r="G5" s="54"/>
      <c r="H5" s="54"/>
      <c r="I5" s="54"/>
      <c r="J5" s="54"/>
      <c r="K5" s="54"/>
    </row>
    <row r="6" spans="1:11" x14ac:dyDescent="0.25">
      <c r="A6" s="359" t="s">
        <v>201</v>
      </c>
      <c r="B6" s="359"/>
      <c r="C6" s="359"/>
      <c r="D6" s="56" t="s">
        <v>202</v>
      </c>
      <c r="E6" s="54"/>
      <c r="F6" s="58" t="s">
        <v>203</v>
      </c>
      <c r="G6" s="360" t="s">
        <v>204</v>
      </c>
      <c r="H6" s="361"/>
      <c r="I6" s="361"/>
      <c r="J6" s="361"/>
      <c r="K6" s="361"/>
    </row>
    <row r="7" spans="1:11" x14ac:dyDescent="0.25">
      <c r="A7" s="320" t="s">
        <v>205</v>
      </c>
      <c r="B7" s="320"/>
      <c r="C7" s="320"/>
      <c r="D7" s="103"/>
      <c r="E7" s="54"/>
      <c r="F7" s="59"/>
      <c r="G7" s="337" t="s">
        <v>206</v>
      </c>
      <c r="H7" s="338"/>
      <c r="I7" s="338"/>
      <c r="J7" s="338"/>
      <c r="K7" s="60">
        <v>0.8</v>
      </c>
    </row>
    <row r="8" spans="1:11" x14ac:dyDescent="0.25">
      <c r="A8" s="320" t="s">
        <v>207</v>
      </c>
      <c r="B8" s="320"/>
      <c r="C8" s="320"/>
      <c r="D8" s="103"/>
      <c r="E8" s="54"/>
      <c r="F8" s="59"/>
      <c r="G8" s="337" t="s">
        <v>208</v>
      </c>
      <c r="H8" s="338"/>
      <c r="I8" s="338"/>
      <c r="J8" s="338"/>
      <c r="K8" s="61">
        <v>10.54</v>
      </c>
    </row>
    <row r="9" spans="1:11" x14ac:dyDescent="0.25">
      <c r="A9" s="320" t="s">
        <v>209</v>
      </c>
      <c r="B9" s="320"/>
      <c r="C9" s="320"/>
      <c r="D9" s="103"/>
      <c r="E9" s="54"/>
      <c r="F9" s="62"/>
      <c r="G9" s="339" t="s">
        <v>210</v>
      </c>
      <c r="H9" s="340"/>
      <c r="I9" s="340"/>
      <c r="J9" s="340"/>
      <c r="K9" s="63">
        <v>9.89</v>
      </c>
    </row>
    <row r="10" spans="1:11" x14ac:dyDescent="0.25">
      <c r="A10" s="320" t="s">
        <v>211</v>
      </c>
      <c r="B10" s="320"/>
      <c r="C10" s="320"/>
      <c r="D10" s="103"/>
      <c r="E10" s="54"/>
      <c r="F10" s="341" t="s">
        <v>212</v>
      </c>
      <c r="G10" s="342"/>
      <c r="H10" s="342"/>
      <c r="I10" s="342"/>
      <c r="J10" s="342"/>
      <c r="K10" s="343"/>
    </row>
    <row r="11" spans="1:11" ht="12.75" customHeight="1" x14ac:dyDescent="0.25">
      <c r="A11" s="320" t="s">
        <v>213</v>
      </c>
      <c r="B11" s="320"/>
      <c r="C11" s="320"/>
      <c r="D11" s="103"/>
      <c r="E11" s="54"/>
      <c r="F11" s="344"/>
      <c r="G11" s="345"/>
      <c r="H11" s="345"/>
      <c r="I11" s="345"/>
      <c r="J11" s="345"/>
      <c r="K11" s="346"/>
    </row>
    <row r="12" spans="1:11" x14ac:dyDescent="0.25">
      <c r="A12" s="320" t="s">
        <v>214</v>
      </c>
      <c r="B12" s="320"/>
      <c r="C12" s="320"/>
      <c r="D12" s="103"/>
      <c r="E12" s="54"/>
      <c r="F12" s="331" t="s">
        <v>215</v>
      </c>
      <c r="G12" s="332"/>
      <c r="H12" s="332"/>
      <c r="I12" s="332"/>
      <c r="J12" s="332"/>
      <c r="K12" s="333"/>
    </row>
    <row r="13" spans="1:11" x14ac:dyDescent="0.25">
      <c r="A13" s="334" t="s">
        <v>216</v>
      </c>
      <c r="B13" s="334"/>
      <c r="C13" s="335"/>
      <c r="D13" s="104">
        <f>SUM(D7+D8+D9-D10-D11-D12)</f>
        <v>0</v>
      </c>
      <c r="E13" s="54"/>
      <c r="F13" s="54"/>
      <c r="G13" s="54"/>
      <c r="H13" s="54"/>
      <c r="I13" s="54"/>
      <c r="J13" s="54"/>
      <c r="K13" s="54"/>
    </row>
    <row r="14" spans="1:11" ht="6.75" customHeight="1" x14ac:dyDescent="0.25">
      <c r="A14" s="64"/>
      <c r="B14" s="65"/>
      <c r="C14" s="66"/>
      <c r="D14" s="67"/>
      <c r="E14" s="54"/>
      <c r="F14" s="54"/>
      <c r="G14" s="54"/>
      <c r="H14" s="54"/>
      <c r="I14" s="54"/>
      <c r="J14" s="54"/>
      <c r="K14" s="54"/>
    </row>
    <row r="15" spans="1:11" x14ac:dyDescent="0.25">
      <c r="A15" s="336" t="s">
        <v>217</v>
      </c>
      <c r="B15" s="298"/>
      <c r="C15" s="299"/>
      <c r="D15" s="56" t="s">
        <v>202</v>
      </c>
      <c r="E15" s="54"/>
      <c r="F15" s="54"/>
      <c r="G15" s="54"/>
      <c r="H15" s="54"/>
      <c r="I15" s="54"/>
      <c r="J15" s="54"/>
      <c r="K15" s="54"/>
    </row>
    <row r="16" spans="1:11" x14ac:dyDescent="0.25">
      <c r="A16" s="326" t="s">
        <v>218</v>
      </c>
      <c r="B16" s="326"/>
      <c r="C16" s="326"/>
      <c r="D16" s="103"/>
      <c r="E16" s="54"/>
      <c r="F16" s="54"/>
      <c r="G16" s="54"/>
      <c r="H16" s="54"/>
      <c r="I16" s="54"/>
      <c r="J16" s="54"/>
      <c r="K16" s="54"/>
    </row>
    <row r="17" spans="1:4" x14ac:dyDescent="0.25">
      <c r="A17" s="326" t="s">
        <v>219</v>
      </c>
      <c r="B17" s="326"/>
      <c r="C17" s="326"/>
      <c r="D17" s="103"/>
    </row>
    <row r="18" spans="1:4" x14ac:dyDescent="0.25">
      <c r="A18" s="326" t="s">
        <v>220</v>
      </c>
      <c r="B18" s="326"/>
      <c r="C18" s="326"/>
      <c r="D18" s="103"/>
    </row>
    <row r="19" spans="1:4" x14ac:dyDescent="0.25">
      <c r="A19" s="326" t="s">
        <v>221</v>
      </c>
      <c r="B19" s="326"/>
      <c r="C19" s="326"/>
      <c r="D19" s="103"/>
    </row>
    <row r="20" spans="1:4" x14ac:dyDescent="0.25">
      <c r="A20" s="326" t="s">
        <v>222</v>
      </c>
      <c r="B20" s="326"/>
      <c r="C20" s="326"/>
      <c r="D20" s="103"/>
    </row>
    <row r="21" spans="1:4" x14ac:dyDescent="0.25">
      <c r="A21" s="326" t="s">
        <v>223</v>
      </c>
      <c r="B21" s="326"/>
      <c r="C21" s="326"/>
      <c r="D21" s="103"/>
    </row>
    <row r="22" spans="1:4" x14ac:dyDescent="0.25">
      <c r="A22" s="326" t="s">
        <v>224</v>
      </c>
      <c r="B22" s="326"/>
      <c r="C22" s="326"/>
      <c r="D22" s="103"/>
    </row>
    <row r="23" spans="1:4" x14ac:dyDescent="0.25">
      <c r="A23" s="327"/>
      <c r="B23" s="328"/>
      <c r="C23" s="329"/>
      <c r="D23" s="103"/>
    </row>
    <row r="24" spans="1:4" x14ac:dyDescent="0.25">
      <c r="A24" s="327"/>
      <c r="B24" s="328"/>
      <c r="C24" s="329"/>
      <c r="D24" s="103"/>
    </row>
    <row r="25" spans="1:4" x14ac:dyDescent="0.25">
      <c r="A25" s="330" t="s">
        <v>308</v>
      </c>
      <c r="B25" s="330"/>
      <c r="C25" s="330"/>
      <c r="D25" s="105"/>
    </row>
    <row r="26" spans="1:4" x14ac:dyDescent="0.25">
      <c r="A26" s="324" t="s">
        <v>225</v>
      </c>
      <c r="B26" s="324"/>
      <c r="C26" s="324"/>
      <c r="D26" s="103"/>
    </row>
    <row r="27" spans="1:4" x14ac:dyDescent="0.25">
      <c r="A27" s="324" t="s">
        <v>226</v>
      </c>
      <c r="B27" s="324"/>
      <c r="C27" s="324"/>
      <c r="D27" s="103"/>
    </row>
    <row r="28" spans="1:4" x14ac:dyDescent="0.25">
      <c r="A28" s="324" t="s">
        <v>227</v>
      </c>
      <c r="B28" s="324"/>
      <c r="C28" s="324"/>
      <c r="D28" s="103"/>
    </row>
    <row r="29" spans="1:4" x14ac:dyDescent="0.25">
      <c r="A29" s="324" t="s">
        <v>228</v>
      </c>
      <c r="B29" s="324"/>
      <c r="C29" s="324"/>
      <c r="D29" s="103"/>
    </row>
    <row r="30" spans="1:4" x14ac:dyDescent="0.25">
      <c r="A30" s="324" t="s">
        <v>229</v>
      </c>
      <c r="B30" s="324"/>
      <c r="C30" s="324"/>
      <c r="D30" s="103"/>
    </row>
    <row r="31" spans="1:4" x14ac:dyDescent="0.25">
      <c r="A31" s="324" t="s">
        <v>230</v>
      </c>
      <c r="B31" s="324"/>
      <c r="C31" s="324"/>
      <c r="D31" s="103"/>
    </row>
    <row r="32" spans="1:4" x14ac:dyDescent="0.25">
      <c r="A32" s="324" t="s">
        <v>231</v>
      </c>
      <c r="B32" s="324"/>
      <c r="C32" s="324"/>
      <c r="D32" s="103"/>
    </row>
    <row r="33" spans="1:15" x14ac:dyDescent="0.25">
      <c r="A33" s="324" t="s">
        <v>232</v>
      </c>
      <c r="B33" s="324"/>
      <c r="C33" s="324"/>
      <c r="D33" s="103"/>
      <c r="E33" s="54"/>
      <c r="F33" s="54"/>
      <c r="G33" s="54"/>
      <c r="H33" s="54"/>
      <c r="I33" s="54"/>
      <c r="J33" s="54"/>
      <c r="K33" s="54"/>
      <c r="L33" s="54"/>
      <c r="M33" s="54"/>
      <c r="N33" s="54"/>
      <c r="O33" s="54"/>
    </row>
    <row r="34" spans="1:15" x14ac:dyDescent="0.25">
      <c r="A34" s="324"/>
      <c r="B34" s="324"/>
      <c r="C34" s="324"/>
      <c r="D34" s="103"/>
      <c r="E34" s="54"/>
      <c r="F34" s="54"/>
      <c r="G34" s="54"/>
      <c r="H34" s="54"/>
      <c r="I34" s="54"/>
      <c r="J34" s="54"/>
      <c r="K34" s="54"/>
      <c r="L34" s="54"/>
      <c r="M34" s="54"/>
      <c r="N34" s="54"/>
      <c r="O34" s="54"/>
    </row>
    <row r="35" spans="1:15" x14ac:dyDescent="0.25">
      <c r="A35" s="324"/>
      <c r="B35" s="324"/>
      <c r="C35" s="324"/>
      <c r="D35" s="103"/>
      <c r="E35" s="54"/>
      <c r="F35" s="54"/>
      <c r="G35" s="54"/>
      <c r="H35" s="54"/>
      <c r="I35" s="54"/>
      <c r="J35" s="54"/>
      <c r="K35" s="54"/>
      <c r="L35" s="54"/>
      <c r="M35" s="54"/>
      <c r="N35" s="54"/>
      <c r="O35" s="54"/>
    </row>
    <row r="36" spans="1:15" x14ac:dyDescent="0.25">
      <c r="A36" s="167" t="s">
        <v>285</v>
      </c>
      <c r="B36" s="167"/>
      <c r="C36" s="165"/>
      <c r="D36" s="166"/>
      <c r="E36" s="54"/>
      <c r="F36" s="54"/>
      <c r="G36" s="54"/>
      <c r="H36" s="54"/>
      <c r="I36" s="54"/>
      <c r="J36" s="54"/>
      <c r="K36" s="54"/>
      <c r="L36" s="54"/>
      <c r="M36" s="54"/>
      <c r="N36" s="54"/>
      <c r="O36" s="54"/>
    </row>
    <row r="37" spans="1:15" x14ac:dyDescent="0.25">
      <c r="A37" s="325" t="s">
        <v>283</v>
      </c>
      <c r="B37" s="325"/>
      <c r="C37" s="325"/>
      <c r="D37" s="103"/>
      <c r="E37" s="54"/>
      <c r="F37" s="54"/>
      <c r="G37" s="54"/>
      <c r="H37" s="54"/>
      <c r="I37" s="54"/>
      <c r="J37" s="54"/>
      <c r="K37" s="54"/>
      <c r="L37" s="54"/>
      <c r="M37" s="54"/>
      <c r="N37" s="54"/>
      <c r="O37" s="54"/>
    </row>
    <row r="38" spans="1:15" x14ac:dyDescent="0.25">
      <c r="A38" s="325" t="s">
        <v>284</v>
      </c>
      <c r="B38" s="325"/>
      <c r="C38" s="325"/>
      <c r="D38" s="103"/>
      <c r="E38" s="54"/>
      <c r="F38" s="54"/>
      <c r="G38" s="54"/>
      <c r="H38" s="54"/>
      <c r="I38" s="54"/>
      <c r="J38" s="54"/>
      <c r="K38" s="54"/>
      <c r="L38" s="54"/>
      <c r="M38" s="54"/>
      <c r="N38" s="54"/>
      <c r="O38" s="54"/>
    </row>
    <row r="39" spans="1:15" x14ac:dyDescent="0.25">
      <c r="A39" s="324"/>
      <c r="B39" s="324"/>
      <c r="C39" s="324"/>
      <c r="D39" s="103"/>
      <c r="E39" s="54"/>
      <c r="F39" s="54"/>
      <c r="G39" s="54"/>
      <c r="H39" s="54"/>
      <c r="I39" s="54"/>
      <c r="J39" s="54"/>
      <c r="K39" s="54"/>
      <c r="L39" s="54"/>
      <c r="M39" s="54"/>
      <c r="N39" s="54"/>
      <c r="O39" s="54"/>
    </row>
    <row r="40" spans="1:15" x14ac:dyDescent="0.25">
      <c r="A40" s="324"/>
      <c r="B40" s="324"/>
      <c r="C40" s="324"/>
      <c r="D40" s="103"/>
      <c r="E40" s="54"/>
      <c r="F40" s="54"/>
      <c r="G40" s="54"/>
      <c r="H40" s="54"/>
      <c r="I40" s="54"/>
      <c r="J40" s="54"/>
      <c r="K40" s="54"/>
      <c r="L40" s="54"/>
      <c r="M40" s="54"/>
      <c r="N40" s="54"/>
      <c r="O40" s="54"/>
    </row>
    <row r="41" spans="1:15" x14ac:dyDescent="0.25">
      <c r="A41" s="298" t="s">
        <v>233</v>
      </c>
      <c r="B41" s="298"/>
      <c r="C41" s="298"/>
      <c r="D41" s="105"/>
      <c r="E41" s="54"/>
      <c r="F41" s="54"/>
      <c r="G41" s="54"/>
      <c r="H41" s="54"/>
      <c r="I41" s="54"/>
      <c r="J41" s="54"/>
      <c r="K41" s="54"/>
      <c r="L41" s="54"/>
      <c r="M41" s="54"/>
      <c r="N41" s="54"/>
      <c r="O41" s="54"/>
    </row>
    <row r="42" spans="1:15" x14ac:dyDescent="0.25">
      <c r="A42" s="323" t="s">
        <v>234</v>
      </c>
      <c r="B42" s="323"/>
      <c r="C42" s="323"/>
      <c r="D42" s="106"/>
      <c r="E42" s="54"/>
      <c r="F42" s="54"/>
      <c r="G42" s="54"/>
      <c r="H42" s="54"/>
      <c r="I42" s="54"/>
      <c r="J42" s="54"/>
      <c r="K42" s="54"/>
      <c r="L42" s="54"/>
      <c r="M42" s="54"/>
      <c r="N42" s="54"/>
      <c r="O42" s="54"/>
    </row>
    <row r="43" spans="1:15" x14ac:dyDescent="0.25">
      <c r="A43" s="323"/>
      <c r="B43" s="323"/>
      <c r="C43" s="323"/>
      <c r="D43" s="106"/>
      <c r="E43" s="54"/>
      <c r="F43" s="54"/>
      <c r="G43" s="54"/>
      <c r="H43" s="54"/>
      <c r="I43" s="54"/>
      <c r="J43" s="54"/>
      <c r="K43" s="54"/>
      <c r="L43" s="54"/>
      <c r="M43" s="54"/>
      <c r="N43" s="54"/>
      <c r="O43" s="54"/>
    </row>
    <row r="44" spans="1:15" x14ac:dyDescent="0.25">
      <c r="A44" s="307" t="s">
        <v>235</v>
      </c>
      <c r="B44" s="307"/>
      <c r="C44" s="307"/>
      <c r="D44" s="107">
        <f>SUM(D16:D43)</f>
        <v>0</v>
      </c>
      <c r="E44" s="54"/>
      <c r="F44" s="54"/>
      <c r="G44" s="54"/>
      <c r="H44" s="54"/>
      <c r="I44" s="54"/>
      <c r="J44" s="54"/>
      <c r="K44" s="54"/>
      <c r="L44" s="54"/>
      <c r="M44" s="54"/>
      <c r="N44" s="54"/>
      <c r="O44" s="54"/>
    </row>
    <row r="45" spans="1:15" x14ac:dyDescent="0.25">
      <c r="A45" s="307" t="s">
        <v>236</v>
      </c>
      <c r="B45" s="307"/>
      <c r="C45" s="307"/>
      <c r="D45" s="107">
        <f>D13-D44</f>
        <v>0</v>
      </c>
      <c r="E45" s="54"/>
      <c r="F45" s="54"/>
      <c r="G45" s="54"/>
      <c r="H45" s="54"/>
      <c r="I45" s="54"/>
      <c r="J45" s="54"/>
      <c r="K45" s="54"/>
      <c r="L45" s="54"/>
      <c r="M45" s="54"/>
      <c r="N45" s="54"/>
      <c r="O45" s="54"/>
    </row>
    <row r="46" spans="1:15" ht="15.75" thickBot="1" x14ac:dyDescent="0.3">
      <c r="A46" s="68"/>
      <c r="B46" s="68"/>
      <c r="C46" s="68"/>
      <c r="D46" s="69"/>
      <c r="E46" s="54"/>
      <c r="F46" s="54"/>
      <c r="G46" s="54"/>
      <c r="H46" s="54"/>
      <c r="I46" s="54"/>
      <c r="J46" s="54"/>
      <c r="K46" s="54"/>
      <c r="L46" s="54"/>
      <c r="M46" s="54"/>
      <c r="N46" s="54"/>
      <c r="O46" s="54"/>
    </row>
    <row r="47" spans="1:15" ht="17.25" thickTop="1" thickBot="1" x14ac:dyDescent="0.3">
      <c r="A47" s="308" t="s">
        <v>282</v>
      </c>
      <c r="B47" s="309"/>
      <c r="C47" s="309"/>
      <c r="D47" s="309"/>
      <c r="E47" s="309"/>
      <c r="F47" s="309"/>
      <c r="G47" s="309"/>
      <c r="H47" s="309"/>
      <c r="I47" s="309"/>
      <c r="J47" s="309"/>
      <c r="K47" s="310"/>
      <c r="L47" s="54"/>
      <c r="M47" s="54"/>
      <c r="N47" s="54"/>
      <c r="O47" s="54"/>
    </row>
    <row r="48" spans="1:15" ht="12.75" customHeight="1" thickTop="1" x14ac:dyDescent="0.25">
      <c r="A48" s="311" t="s">
        <v>237</v>
      </c>
      <c r="B48" s="312"/>
      <c r="C48" s="312"/>
      <c r="D48" s="70" t="s">
        <v>238</v>
      </c>
      <c r="E48" s="54"/>
      <c r="F48" s="313" t="s">
        <v>304</v>
      </c>
      <c r="G48" s="314"/>
      <c r="H48" s="314"/>
      <c r="I48" s="314"/>
      <c r="J48" s="314"/>
      <c r="K48" s="315"/>
      <c r="L48" s="71"/>
      <c r="M48" s="71"/>
      <c r="N48" s="71"/>
      <c r="O48" s="71"/>
    </row>
    <row r="49" spans="1:15" x14ac:dyDescent="0.25">
      <c r="A49" s="316" t="s">
        <v>239</v>
      </c>
      <c r="B49" s="317"/>
      <c r="C49" s="318"/>
      <c r="D49" s="104">
        <f>IF(SUM(D26:D35)=0,0,IF(D13&lt;0,0,SUM(D26:D35)))</f>
        <v>0</v>
      </c>
      <c r="E49" s="54"/>
      <c r="F49" s="72" t="s">
        <v>115</v>
      </c>
      <c r="G49" s="72" t="s">
        <v>240</v>
      </c>
      <c r="H49" s="72" t="s">
        <v>241</v>
      </c>
      <c r="I49" s="72" t="s">
        <v>242</v>
      </c>
      <c r="J49" s="73" t="s">
        <v>164</v>
      </c>
      <c r="K49" s="74" t="s">
        <v>243</v>
      </c>
      <c r="L49" s="75"/>
      <c r="M49" s="75"/>
      <c r="N49" s="75"/>
      <c r="O49" s="75"/>
    </row>
    <row r="50" spans="1:15" x14ac:dyDescent="0.25">
      <c r="A50" s="319" t="s">
        <v>208</v>
      </c>
      <c r="B50" s="320"/>
      <c r="C50" s="320"/>
      <c r="D50" s="108">
        <f>IF(D49="","",IF(F8="",K8,F8))</f>
        <v>10.54</v>
      </c>
      <c r="E50" s="54"/>
      <c r="F50" s="76" t="s">
        <v>244</v>
      </c>
      <c r="G50" s="76" t="s">
        <v>134</v>
      </c>
      <c r="H50" s="76" t="s">
        <v>245</v>
      </c>
      <c r="I50" s="116">
        <v>2</v>
      </c>
      <c r="J50" s="117">
        <f>IF(D49=0,0,SUM(D49*D50))</f>
        <v>0</v>
      </c>
      <c r="K50" s="118">
        <f>ROUND(IF(D49=0,0,IF(F7="",(K7*D49/100),F7*D49/100)),0)</f>
        <v>0</v>
      </c>
      <c r="L50" s="75"/>
      <c r="M50" s="75"/>
      <c r="N50" s="75"/>
      <c r="O50" s="75"/>
    </row>
    <row r="51" spans="1:15" ht="5.25" customHeight="1" thickBot="1" x14ac:dyDescent="0.3">
      <c r="A51" s="321"/>
      <c r="B51" s="322"/>
      <c r="C51" s="322"/>
      <c r="D51" s="114"/>
      <c r="E51" s="77"/>
      <c r="F51" s="77"/>
      <c r="G51" s="77"/>
      <c r="H51" s="77"/>
      <c r="I51" s="78"/>
      <c r="J51" s="77"/>
      <c r="K51" s="79"/>
      <c r="L51" s="80"/>
      <c r="M51" s="54"/>
      <c r="N51" s="54"/>
      <c r="O51" s="54"/>
    </row>
    <row r="52" spans="1:15" ht="15" customHeight="1" thickTop="1" x14ac:dyDescent="0.25">
      <c r="A52" s="311" t="s">
        <v>237</v>
      </c>
      <c r="B52" s="312"/>
      <c r="C52" s="312"/>
      <c r="D52" s="70" t="s">
        <v>238</v>
      </c>
      <c r="E52" s="54"/>
      <c r="F52" s="313" t="s">
        <v>305</v>
      </c>
      <c r="G52" s="314"/>
      <c r="H52" s="314"/>
      <c r="I52" s="314"/>
      <c r="J52" s="314"/>
      <c r="K52" s="315"/>
      <c r="L52" s="80"/>
      <c r="M52" s="54"/>
      <c r="N52" s="54"/>
      <c r="O52" s="54"/>
    </row>
    <row r="53" spans="1:15" ht="15" customHeight="1" x14ac:dyDescent="0.25">
      <c r="A53" s="316" t="s">
        <v>286</v>
      </c>
      <c r="B53" s="317"/>
      <c r="C53" s="318"/>
      <c r="D53" s="104">
        <f>IF(SUM(D37:D40)=0,0,IF(D13&lt;0,0,SUM(D37:D40)))</f>
        <v>0</v>
      </c>
      <c r="E53" s="54"/>
      <c r="F53" s="72" t="s">
        <v>115</v>
      </c>
      <c r="G53" s="72" t="s">
        <v>240</v>
      </c>
      <c r="H53" s="72" t="s">
        <v>241</v>
      </c>
      <c r="I53" s="72" t="s">
        <v>242</v>
      </c>
      <c r="J53" s="73" t="s">
        <v>164</v>
      </c>
      <c r="K53" s="74" t="s">
        <v>243</v>
      </c>
      <c r="L53" s="80"/>
      <c r="M53" s="54"/>
      <c r="N53" s="54"/>
      <c r="O53" s="54"/>
    </row>
    <row r="54" spans="1:15" ht="15" customHeight="1" x14ac:dyDescent="0.25">
      <c r="A54" s="319" t="s">
        <v>208</v>
      </c>
      <c r="B54" s="320"/>
      <c r="C54" s="320"/>
      <c r="D54" s="108">
        <f>IF(D49="","",IF(F8="",K8,F8))</f>
        <v>10.54</v>
      </c>
      <c r="E54" s="54"/>
      <c r="F54" s="76" t="s">
        <v>244</v>
      </c>
      <c r="G54" s="76" t="s">
        <v>136</v>
      </c>
      <c r="H54" s="76" t="s">
        <v>245</v>
      </c>
      <c r="I54" s="116">
        <v>3</v>
      </c>
      <c r="J54" s="117">
        <f>IF(D53=0,0,SUM(D53*D54))</f>
        <v>0</v>
      </c>
      <c r="K54" s="118">
        <f>ROUND(IF(D53=0,0,IF(F7="",(K7*D53/100),F7*D53/100)),0)</f>
        <v>0</v>
      </c>
      <c r="L54" s="80"/>
      <c r="M54" s="54"/>
      <c r="N54" s="54"/>
      <c r="O54" s="54"/>
    </row>
    <row r="55" spans="1:15" ht="5.25" customHeight="1" x14ac:dyDescent="0.25">
      <c r="A55" s="164"/>
      <c r="B55" s="163"/>
      <c r="C55" s="163"/>
      <c r="D55" s="109"/>
      <c r="E55" s="77"/>
      <c r="F55" s="77"/>
      <c r="G55" s="77"/>
      <c r="H55" s="77"/>
      <c r="I55" s="78"/>
      <c r="J55" s="77"/>
      <c r="K55" s="79"/>
      <c r="L55" s="80"/>
      <c r="M55" s="54"/>
      <c r="N55" s="54"/>
      <c r="O55" s="54"/>
    </row>
    <row r="56" spans="1:15" x14ac:dyDescent="0.25">
      <c r="A56" s="319" t="s">
        <v>246</v>
      </c>
      <c r="B56" s="320"/>
      <c r="C56" s="320"/>
      <c r="D56" s="110">
        <f>SUM(D16:D24)</f>
        <v>0</v>
      </c>
      <c r="E56" s="54"/>
      <c r="F56" s="54"/>
      <c r="G56" s="54"/>
      <c r="H56" s="54"/>
      <c r="I56" s="81"/>
      <c r="J56" s="54"/>
      <c r="K56" s="82"/>
      <c r="L56" s="54"/>
      <c r="M56" s="54"/>
      <c r="N56" s="54"/>
      <c r="O56" s="54"/>
    </row>
    <row r="57" spans="1:15" x14ac:dyDescent="0.25">
      <c r="A57" s="319" t="s">
        <v>247</v>
      </c>
      <c r="B57" s="320"/>
      <c r="C57" s="320"/>
      <c r="D57" s="111">
        <f>SUM(D42:D43)</f>
        <v>0</v>
      </c>
      <c r="E57" s="54"/>
      <c r="F57" s="54"/>
      <c r="G57" s="54"/>
      <c r="H57" s="54"/>
      <c r="I57" s="81"/>
      <c r="J57" s="54"/>
      <c r="K57" s="82"/>
      <c r="L57" s="54"/>
      <c r="M57" s="54"/>
      <c r="N57" s="54"/>
      <c r="O57" s="54"/>
    </row>
    <row r="58" spans="1:15" ht="12.75" customHeight="1" x14ac:dyDescent="0.25">
      <c r="A58" s="319" t="s">
        <v>248</v>
      </c>
      <c r="B58" s="320"/>
      <c r="C58" s="320"/>
      <c r="D58" s="111">
        <f>D45</f>
        <v>0</v>
      </c>
      <c r="E58" s="54"/>
      <c r="F58" s="304" t="s">
        <v>306</v>
      </c>
      <c r="G58" s="305"/>
      <c r="H58" s="305"/>
      <c r="I58" s="305"/>
      <c r="J58" s="305"/>
      <c r="K58" s="306"/>
      <c r="L58" s="71"/>
      <c r="M58" s="71"/>
      <c r="N58" s="71"/>
      <c r="O58" s="71"/>
    </row>
    <row r="59" spans="1:15" x14ac:dyDescent="0.25">
      <c r="A59" s="83"/>
      <c r="B59" s="66" t="s">
        <v>249</v>
      </c>
      <c r="C59" s="54"/>
      <c r="D59" s="104">
        <f>IF(SUM(D56:D58)&lt;0,0,SUM(D56:D58))</f>
        <v>0</v>
      </c>
      <c r="E59" s="54"/>
      <c r="F59" s="72" t="s">
        <v>115</v>
      </c>
      <c r="G59" s="72" t="s">
        <v>240</v>
      </c>
      <c r="H59" s="72" t="s">
        <v>241</v>
      </c>
      <c r="I59" s="72" t="s">
        <v>242</v>
      </c>
      <c r="J59" s="73" t="s">
        <v>164</v>
      </c>
      <c r="K59" s="74" t="s">
        <v>243</v>
      </c>
      <c r="L59" s="75"/>
      <c r="M59" s="75"/>
      <c r="N59" s="75"/>
      <c r="O59" s="75"/>
    </row>
    <row r="60" spans="1:15" ht="15.75" thickBot="1" x14ac:dyDescent="0.3">
      <c r="A60" s="288" t="s">
        <v>208</v>
      </c>
      <c r="B60" s="289"/>
      <c r="C60" s="289"/>
      <c r="D60" s="112">
        <f>IF(D49="","",IF(F8="",K8,F8))</f>
        <v>10.54</v>
      </c>
      <c r="E60" s="85"/>
      <c r="F60" s="86" t="s">
        <v>310</v>
      </c>
      <c r="G60" s="86" t="s">
        <v>138</v>
      </c>
      <c r="H60" s="86" t="s">
        <v>245</v>
      </c>
      <c r="I60" s="119">
        <v>4</v>
      </c>
      <c r="J60" s="120">
        <f>IF(D59=0,0,SUM(D59*D60))</f>
        <v>0</v>
      </c>
      <c r="K60" s="121">
        <f>ROUND(IF(D59=0,0,IF(F7="",(K7*D59/100),F7*D59/100)),0)</f>
        <v>0</v>
      </c>
      <c r="L60" s="75"/>
      <c r="M60" s="75"/>
      <c r="N60" s="75"/>
      <c r="O60" s="75"/>
    </row>
    <row r="61" spans="1:15" ht="16.5" thickTop="1" thickBot="1" x14ac:dyDescent="0.3">
      <c r="A61" s="290"/>
      <c r="B61" s="290"/>
      <c r="C61" s="290"/>
      <c r="D61" s="54"/>
      <c r="E61" s="54"/>
      <c r="F61" s="54"/>
      <c r="G61" s="89"/>
      <c r="H61" s="54"/>
      <c r="I61" s="54"/>
      <c r="J61" s="54"/>
      <c r="K61" s="54"/>
      <c r="L61" s="54"/>
      <c r="M61" s="54"/>
      <c r="N61" s="54"/>
      <c r="O61" s="54"/>
    </row>
    <row r="62" spans="1:15" ht="17.25" thickTop="1" thickBot="1" x14ac:dyDescent="0.3">
      <c r="A62" s="291" t="s">
        <v>281</v>
      </c>
      <c r="B62" s="292"/>
      <c r="C62" s="292"/>
      <c r="D62" s="292"/>
      <c r="E62" s="292"/>
      <c r="F62" s="292"/>
      <c r="G62" s="292"/>
      <c r="H62" s="292"/>
      <c r="I62" s="292"/>
      <c r="J62" s="292"/>
      <c r="K62" s="293"/>
      <c r="L62" s="54"/>
      <c r="M62" s="54"/>
      <c r="N62" s="54"/>
      <c r="O62" s="54"/>
    </row>
    <row r="63" spans="1:15" ht="17.25" customHeight="1" thickTop="1" x14ac:dyDescent="0.25">
      <c r="A63" s="90"/>
      <c r="B63" s="54"/>
      <c r="C63" s="54"/>
      <c r="D63" s="54"/>
      <c r="E63" s="54"/>
      <c r="F63" s="54"/>
      <c r="G63" s="54"/>
      <c r="H63" s="54"/>
      <c r="I63" s="54"/>
      <c r="J63" s="54"/>
      <c r="K63" s="82"/>
      <c r="L63" s="54"/>
      <c r="M63" s="54"/>
      <c r="N63" s="54"/>
      <c r="O63" s="54"/>
    </row>
    <row r="64" spans="1:15" ht="22.5" customHeight="1" x14ac:dyDescent="0.25">
      <c r="A64" s="90"/>
      <c r="B64" s="54"/>
      <c r="C64" s="54"/>
      <c r="D64" s="54"/>
      <c r="E64" s="54"/>
      <c r="F64" s="294" t="s">
        <v>303</v>
      </c>
      <c r="G64" s="295"/>
      <c r="H64" s="295"/>
      <c r="I64" s="295"/>
      <c r="J64" s="295"/>
      <c r="K64" s="296"/>
      <c r="L64" s="71"/>
      <c r="M64" s="71"/>
      <c r="N64" s="71"/>
      <c r="O64" s="71"/>
    </row>
    <row r="65" spans="1:15" x14ac:dyDescent="0.25">
      <c r="A65" s="297" t="s">
        <v>250</v>
      </c>
      <c r="B65" s="298"/>
      <c r="C65" s="299"/>
      <c r="D65" s="111">
        <f>SUM(D16:D24)</f>
        <v>0</v>
      </c>
      <c r="E65" s="54"/>
      <c r="F65" s="72" t="s">
        <v>115</v>
      </c>
      <c r="G65" s="72" t="s">
        <v>240</v>
      </c>
      <c r="H65" s="72" t="s">
        <v>241</v>
      </c>
      <c r="I65" s="72" t="s">
        <v>242</v>
      </c>
      <c r="J65" s="73" t="s">
        <v>164</v>
      </c>
      <c r="K65" s="74" t="s">
        <v>254</v>
      </c>
      <c r="L65" s="75"/>
      <c r="M65" s="75"/>
      <c r="N65" s="75"/>
      <c r="O65" s="75"/>
    </row>
    <row r="66" spans="1:15" x14ac:dyDescent="0.25">
      <c r="A66" s="300" t="s">
        <v>251</v>
      </c>
      <c r="B66" s="301"/>
      <c r="C66" s="301"/>
      <c r="D66" s="108">
        <f>IF(D49="","",IF(F9="",K9,F9))</f>
        <v>9.89</v>
      </c>
      <c r="E66" s="54"/>
      <c r="F66" s="76" t="s">
        <v>131</v>
      </c>
      <c r="G66" s="76" t="s">
        <v>141</v>
      </c>
      <c r="H66" s="76" t="s">
        <v>141</v>
      </c>
      <c r="I66" s="116">
        <v>4</v>
      </c>
      <c r="J66" s="117">
        <f>IF(D65=0,0,SUM(D65*D66))</f>
        <v>0</v>
      </c>
      <c r="K66" s="122">
        <v>0</v>
      </c>
      <c r="L66" s="75"/>
      <c r="M66" s="75"/>
      <c r="N66" s="75"/>
      <c r="O66" s="75"/>
    </row>
    <row r="67" spans="1:15" ht="20.25" customHeight="1" x14ac:dyDescent="0.25">
      <c r="A67" s="91"/>
      <c r="B67" s="92"/>
      <c r="C67" s="54"/>
      <c r="D67" s="113"/>
      <c r="E67" s="93"/>
      <c r="F67" s="302" t="s">
        <v>163</v>
      </c>
      <c r="G67" s="302"/>
      <c r="H67" s="302"/>
      <c r="I67" s="302"/>
      <c r="J67" s="302"/>
      <c r="K67" s="303"/>
      <c r="L67" s="54"/>
      <c r="M67" s="54"/>
      <c r="N67" s="54"/>
      <c r="O67" s="54"/>
    </row>
    <row r="68" spans="1:15" ht="12.75" customHeight="1" x14ac:dyDescent="0.25">
      <c r="A68" s="90"/>
      <c r="B68" s="54"/>
      <c r="C68" s="54"/>
      <c r="D68" s="114"/>
      <c r="E68" s="54"/>
      <c r="F68" s="304" t="s">
        <v>297</v>
      </c>
      <c r="G68" s="305"/>
      <c r="H68" s="305"/>
      <c r="I68" s="305"/>
      <c r="J68" s="305"/>
      <c r="K68" s="306"/>
      <c r="L68" s="71"/>
      <c r="M68" s="71"/>
      <c r="N68" s="71"/>
      <c r="O68" s="71"/>
    </row>
    <row r="69" spans="1:15" x14ac:dyDescent="0.25">
      <c r="A69" s="297" t="s">
        <v>252</v>
      </c>
      <c r="B69" s="298"/>
      <c r="C69" s="299"/>
      <c r="D69" s="115">
        <f>SUM(D26:D35)</f>
        <v>0</v>
      </c>
      <c r="E69" s="54"/>
      <c r="F69" s="72" t="s">
        <v>115</v>
      </c>
      <c r="G69" s="72" t="s">
        <v>240</v>
      </c>
      <c r="H69" s="72" t="s">
        <v>241</v>
      </c>
      <c r="I69" s="72" t="s">
        <v>242</v>
      </c>
      <c r="J69" s="73" t="s">
        <v>164</v>
      </c>
      <c r="K69" s="74" t="s">
        <v>243</v>
      </c>
      <c r="L69" s="75"/>
      <c r="M69" s="75"/>
      <c r="N69" s="75"/>
      <c r="O69" s="75"/>
    </row>
    <row r="70" spans="1:15" x14ac:dyDescent="0.25">
      <c r="A70" s="300" t="s">
        <v>208</v>
      </c>
      <c r="B70" s="301"/>
      <c r="C70" s="301"/>
      <c r="D70" s="108">
        <f>IF(D49="","",IF(F8="",K8,F8))</f>
        <v>10.54</v>
      </c>
      <c r="E70" s="94"/>
      <c r="F70" s="76" t="s">
        <v>244</v>
      </c>
      <c r="G70" s="76" t="s">
        <v>307</v>
      </c>
      <c r="H70" s="76" t="s">
        <v>311</v>
      </c>
      <c r="I70" s="116">
        <v>2</v>
      </c>
      <c r="J70" s="117">
        <f>IF(D69=0,0,SUM(D69*D70))</f>
        <v>0</v>
      </c>
      <c r="K70" s="118">
        <f>ROUND(IF(D69=0,0,IF(F7="",(K7*D69/100),F7*D69/100)),0)</f>
        <v>0</v>
      </c>
      <c r="L70" s="75"/>
      <c r="M70" s="75"/>
      <c r="N70" s="75"/>
      <c r="O70" s="75"/>
    </row>
    <row r="71" spans="1:15" x14ac:dyDescent="0.25">
      <c r="A71" s="155"/>
      <c r="B71" s="156"/>
      <c r="C71" s="157"/>
      <c r="D71" s="158"/>
      <c r="E71" s="159"/>
      <c r="F71" s="81"/>
      <c r="G71" s="81"/>
      <c r="H71" s="81"/>
      <c r="I71" s="160"/>
      <c r="J71" s="161"/>
      <c r="K71" s="162"/>
      <c r="L71" s="75"/>
      <c r="M71" s="75"/>
      <c r="N71" s="75"/>
      <c r="O71" s="75"/>
    </row>
    <row r="72" spans="1:15" x14ac:dyDescent="0.25">
      <c r="A72" s="90"/>
      <c r="B72" s="54"/>
      <c r="C72" s="54"/>
      <c r="D72" s="114"/>
      <c r="E72" s="54"/>
      <c r="F72" s="304" t="s">
        <v>298</v>
      </c>
      <c r="G72" s="305"/>
      <c r="H72" s="305"/>
      <c r="I72" s="305"/>
      <c r="J72" s="305"/>
      <c r="K72" s="306"/>
      <c r="L72" s="75"/>
      <c r="M72" s="75"/>
      <c r="N72" s="75"/>
      <c r="O72" s="75"/>
    </row>
    <row r="73" spans="1:15" x14ac:dyDescent="0.25">
      <c r="A73" s="300" t="s">
        <v>287</v>
      </c>
      <c r="B73" s="301"/>
      <c r="C73" s="301"/>
      <c r="D73" s="115">
        <f>SUM(D37:D40)</f>
        <v>0</v>
      </c>
      <c r="E73" s="54"/>
      <c r="F73" s="72" t="s">
        <v>115</v>
      </c>
      <c r="G73" s="72" t="s">
        <v>240</v>
      </c>
      <c r="H73" s="72" t="s">
        <v>241</v>
      </c>
      <c r="I73" s="72" t="s">
        <v>242</v>
      </c>
      <c r="J73" s="73" t="s">
        <v>164</v>
      </c>
      <c r="K73" s="74" t="s">
        <v>243</v>
      </c>
      <c r="L73" s="93"/>
      <c r="M73" s="95"/>
      <c r="N73" s="93"/>
      <c r="O73" s="93"/>
    </row>
    <row r="74" spans="1:15" ht="12.75" customHeight="1" x14ac:dyDescent="0.25">
      <c r="A74" s="300" t="s">
        <v>208</v>
      </c>
      <c r="B74" s="301"/>
      <c r="C74" s="301"/>
      <c r="D74" s="108">
        <f>IF(D49="","",IF(F8="",K8,F8))</f>
        <v>10.54</v>
      </c>
      <c r="E74" s="94"/>
      <c r="F74" s="76" t="s">
        <v>244</v>
      </c>
      <c r="G74" s="76" t="s">
        <v>307</v>
      </c>
      <c r="H74" s="76" t="s">
        <v>311</v>
      </c>
      <c r="I74" s="116">
        <v>3</v>
      </c>
      <c r="J74" s="117">
        <f>IF(D73=0,0,SUM(D73*D74))</f>
        <v>0</v>
      </c>
      <c r="K74" s="118">
        <f>IF(D73=0,0,IF(F7="",(K7*D73/100),F7*D73/100))</f>
        <v>0</v>
      </c>
      <c r="L74" s="71"/>
      <c r="M74" s="71"/>
      <c r="N74" s="71"/>
      <c r="O74" s="71"/>
    </row>
    <row r="75" spans="1:15" ht="12.75" customHeight="1" x14ac:dyDescent="0.25">
      <c r="A75" s="168"/>
      <c r="B75" s="157"/>
      <c r="C75" s="157"/>
      <c r="D75" s="158"/>
      <c r="E75" s="159"/>
      <c r="F75" s="81"/>
      <c r="G75" s="81"/>
      <c r="H75" s="81"/>
      <c r="I75" s="160"/>
      <c r="J75" s="161"/>
      <c r="K75" s="162"/>
      <c r="L75" s="71"/>
      <c r="M75" s="71"/>
      <c r="N75" s="71"/>
      <c r="O75" s="71"/>
    </row>
    <row r="76" spans="1:15" ht="12.75" customHeight="1" x14ac:dyDescent="0.25">
      <c r="A76" s="168"/>
      <c r="B76" s="157"/>
      <c r="C76" s="157"/>
      <c r="D76" s="158"/>
      <c r="E76" s="159"/>
      <c r="F76" s="304" t="s">
        <v>299</v>
      </c>
      <c r="G76" s="305"/>
      <c r="H76" s="305"/>
      <c r="I76" s="305"/>
      <c r="J76" s="305"/>
      <c r="K76" s="306"/>
      <c r="L76" s="71"/>
      <c r="M76" s="71"/>
      <c r="N76" s="71"/>
      <c r="O76" s="71"/>
    </row>
    <row r="77" spans="1:15" x14ac:dyDescent="0.25">
      <c r="A77" s="300" t="s">
        <v>253</v>
      </c>
      <c r="B77" s="301"/>
      <c r="C77" s="301"/>
      <c r="D77" s="67">
        <f>SUM(D42:D43)</f>
        <v>0</v>
      </c>
      <c r="E77" s="54"/>
      <c r="F77" s="169" t="s">
        <v>115</v>
      </c>
      <c r="G77" s="169" t="s">
        <v>240</v>
      </c>
      <c r="H77" s="169" t="s">
        <v>241</v>
      </c>
      <c r="I77" s="169" t="s">
        <v>242</v>
      </c>
      <c r="J77" s="170" t="s">
        <v>164</v>
      </c>
      <c r="K77" s="171" t="s">
        <v>243</v>
      </c>
      <c r="L77" s="75"/>
      <c r="M77" s="75"/>
      <c r="N77" s="75"/>
      <c r="O77" s="75"/>
    </row>
    <row r="78" spans="1:15" ht="15.75" thickBot="1" x14ac:dyDescent="0.3">
      <c r="A78" s="286" t="s">
        <v>208</v>
      </c>
      <c r="B78" s="287"/>
      <c r="C78" s="287"/>
      <c r="D78" s="84">
        <f>IF(D49="","",IF(F8="",K8,F8))</f>
        <v>10.54</v>
      </c>
      <c r="E78" s="85"/>
      <c r="F78" s="86" t="s">
        <v>244</v>
      </c>
      <c r="G78" s="86" t="s">
        <v>307</v>
      </c>
      <c r="H78" s="86" t="s">
        <v>311</v>
      </c>
      <c r="I78" s="86">
        <v>4</v>
      </c>
      <c r="J78" s="87">
        <f>IF(D77=0,0,SUM(D77*D78))</f>
        <v>0</v>
      </c>
      <c r="K78" s="88">
        <f>IF(D77=0,0,IF(F7="",(K7*D77/100),F7*D77/100))</f>
        <v>0</v>
      </c>
      <c r="L78" s="75"/>
      <c r="M78" s="75"/>
      <c r="N78" s="75"/>
      <c r="O78" s="75"/>
    </row>
    <row r="79" spans="1:15" ht="15.75" thickTop="1" x14ac:dyDescent="0.25">
      <c r="B79" s="54"/>
      <c r="C79" s="54"/>
      <c r="D79" s="54"/>
      <c r="E79" s="54"/>
      <c r="F79" s="54"/>
      <c r="G79" s="54"/>
      <c r="H79" s="54"/>
      <c r="I79" s="54"/>
      <c r="J79" s="54"/>
      <c r="K79" s="54"/>
      <c r="L79" s="54"/>
      <c r="M79" s="54"/>
      <c r="N79" s="54"/>
      <c r="O79" s="54"/>
    </row>
    <row r="80" spans="1:15" x14ac:dyDescent="0.25">
      <c r="A80" s="54"/>
      <c r="B80" s="54"/>
      <c r="C80" s="54"/>
      <c r="D80" s="54"/>
      <c r="E80" s="54"/>
      <c r="F80" s="54"/>
      <c r="G80" s="54"/>
      <c r="H80" s="54"/>
      <c r="I80" s="54"/>
      <c r="J80" s="54"/>
      <c r="K80" s="54"/>
      <c r="L80" s="54"/>
      <c r="M80" s="54"/>
      <c r="N80" s="54"/>
      <c r="O80" s="54"/>
    </row>
  </sheetData>
  <mergeCells count="84">
    <mergeCell ref="A17:C17"/>
    <mergeCell ref="A7:C7"/>
    <mergeCell ref="G7:J7"/>
    <mergeCell ref="A1:K1"/>
    <mergeCell ref="A2:B2"/>
    <mergeCell ref="C2:D2"/>
    <mergeCell ref="G2:K2"/>
    <mergeCell ref="A3:C3"/>
    <mergeCell ref="G3:H3"/>
    <mergeCell ref="I3:K3"/>
    <mergeCell ref="A4:C4"/>
    <mergeCell ref="G4:H4"/>
    <mergeCell ref="I4:K4"/>
    <mergeCell ref="A6:C6"/>
    <mergeCell ref="G6:K6"/>
    <mergeCell ref="A8:C8"/>
    <mergeCell ref="G8:J8"/>
    <mergeCell ref="A9:C9"/>
    <mergeCell ref="G9:J9"/>
    <mergeCell ref="A10:C10"/>
    <mergeCell ref="F10:K11"/>
    <mergeCell ref="A11:C11"/>
    <mergeCell ref="A12:C12"/>
    <mergeCell ref="F12:K12"/>
    <mergeCell ref="A13:C13"/>
    <mergeCell ref="A15:C15"/>
    <mergeCell ref="A16:C16"/>
    <mergeCell ref="A29:C29"/>
    <mergeCell ref="A18:C18"/>
    <mergeCell ref="A19:C19"/>
    <mergeCell ref="A20:C20"/>
    <mergeCell ref="A21:C21"/>
    <mergeCell ref="A22:C22"/>
    <mergeCell ref="A23:C23"/>
    <mergeCell ref="A24:C24"/>
    <mergeCell ref="A25:C25"/>
    <mergeCell ref="A26:C26"/>
    <mergeCell ref="A27:C27"/>
    <mergeCell ref="A28:C28"/>
    <mergeCell ref="A43:C43"/>
    <mergeCell ref="A30:C30"/>
    <mergeCell ref="A31:C31"/>
    <mergeCell ref="A32:C32"/>
    <mergeCell ref="A33:C33"/>
    <mergeCell ref="A34:C34"/>
    <mergeCell ref="A35:C35"/>
    <mergeCell ref="A41:C41"/>
    <mergeCell ref="A42:C42"/>
    <mergeCell ref="A39:C39"/>
    <mergeCell ref="A40:C40"/>
    <mergeCell ref="A38:C38"/>
    <mergeCell ref="A37:C37"/>
    <mergeCell ref="F58:K58"/>
    <mergeCell ref="A44:C44"/>
    <mergeCell ref="A45:C45"/>
    <mergeCell ref="A47:K47"/>
    <mergeCell ref="A48:C48"/>
    <mergeCell ref="F48:K48"/>
    <mergeCell ref="A49:C49"/>
    <mergeCell ref="A50:C50"/>
    <mergeCell ref="A51:C51"/>
    <mergeCell ref="A56:C56"/>
    <mergeCell ref="A57:C57"/>
    <mergeCell ref="A58:C58"/>
    <mergeCell ref="A52:C52"/>
    <mergeCell ref="F52:K52"/>
    <mergeCell ref="A53:C53"/>
    <mergeCell ref="A54:C54"/>
    <mergeCell ref="A78:C78"/>
    <mergeCell ref="A60:C60"/>
    <mergeCell ref="A61:C61"/>
    <mergeCell ref="A62:K62"/>
    <mergeCell ref="F64:K64"/>
    <mergeCell ref="A65:C65"/>
    <mergeCell ref="A66:C66"/>
    <mergeCell ref="F67:K67"/>
    <mergeCell ref="F68:K68"/>
    <mergeCell ref="A70:C70"/>
    <mergeCell ref="A77:C77"/>
    <mergeCell ref="F72:K72"/>
    <mergeCell ref="A74:C74"/>
    <mergeCell ref="A69:C69"/>
    <mergeCell ref="A73:C73"/>
    <mergeCell ref="F76:K76"/>
  </mergeCells>
  <printOptions horizontalCentered="1"/>
  <pageMargins left="0" right="0" top="0.75" bottom="0" header="0" footer="0"/>
  <pageSetup scale="67"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71"/>
  <sheetViews>
    <sheetView showGridLines="0" zoomScale="110" zoomScaleNormal="110" workbookViewId="0">
      <selection activeCell="C8" sqref="C8"/>
    </sheetView>
  </sheetViews>
  <sheetFormatPr defaultColWidth="9.140625" defaultRowHeight="15" x14ac:dyDescent="0.25"/>
  <cols>
    <col min="1" max="1" width="2.5703125" style="100" customWidth="1"/>
    <col min="2" max="2" width="23.28515625" style="100" customWidth="1"/>
    <col min="3" max="3" width="14.7109375" style="129" customWidth="1"/>
    <col min="4" max="4" width="11.28515625" style="129" customWidth="1"/>
    <col min="5" max="5" width="15.140625" style="130" customWidth="1"/>
    <col min="6" max="6" width="10" style="130" customWidth="1"/>
    <col min="7" max="7" width="23.5703125" style="129" customWidth="1"/>
    <col min="8" max="8" width="17.140625" style="100" customWidth="1"/>
    <col min="9" max="9" width="12.7109375" style="130" customWidth="1"/>
    <col min="10" max="10" width="12.85546875" style="100" customWidth="1"/>
    <col min="11" max="16384" width="9.140625" style="100"/>
  </cols>
  <sheetData>
    <row r="1" spans="1:11" x14ac:dyDescent="0.25">
      <c r="B1" s="129" t="s">
        <v>159</v>
      </c>
    </row>
    <row r="2" spans="1:11" ht="21" x14ac:dyDescent="0.35">
      <c r="A2" s="131"/>
      <c r="B2" s="131"/>
    </row>
    <row r="3" spans="1:11" ht="21" x14ac:dyDescent="0.35">
      <c r="A3" s="131"/>
      <c r="B3" s="362" t="s">
        <v>290</v>
      </c>
      <c r="C3" s="362"/>
      <c r="D3" s="362"/>
      <c r="E3" s="362"/>
      <c r="F3" s="362"/>
      <c r="G3" s="362"/>
      <c r="H3" s="362"/>
      <c r="I3" s="131"/>
    </row>
    <row r="4" spans="1:11" ht="15.75" customHeight="1" thickBot="1" x14ac:dyDescent="0.35">
      <c r="A4" s="132"/>
      <c r="B4" s="132"/>
      <c r="C4" s="126"/>
      <c r="D4" s="126"/>
      <c r="E4" s="126"/>
      <c r="F4" s="126"/>
      <c r="G4" s="126"/>
      <c r="H4" s="126"/>
      <c r="I4" s="126"/>
    </row>
    <row r="5" spans="1:11" ht="15.75" customHeight="1" thickBot="1" x14ac:dyDescent="0.3">
      <c r="A5" s="196"/>
      <c r="B5" s="363" t="s">
        <v>292</v>
      </c>
      <c r="C5" s="366" t="s">
        <v>278</v>
      </c>
      <c r="D5" s="369" t="s">
        <v>289</v>
      </c>
      <c r="E5" s="372" t="s">
        <v>300</v>
      </c>
      <c r="F5" s="390" t="s">
        <v>301</v>
      </c>
      <c r="G5" s="391"/>
      <c r="H5" s="392"/>
      <c r="I5" s="100"/>
    </row>
    <row r="6" spans="1:11" ht="39" customHeight="1" thickBot="1" x14ac:dyDescent="0.3">
      <c r="A6" s="133"/>
      <c r="B6" s="364"/>
      <c r="C6" s="367"/>
      <c r="D6" s="370"/>
      <c r="E6" s="373"/>
      <c r="F6" s="387" t="s">
        <v>302</v>
      </c>
      <c r="G6" s="388"/>
      <c r="H6" s="389"/>
      <c r="I6" s="100"/>
    </row>
    <row r="7" spans="1:11" s="135" customFormat="1" ht="15" customHeight="1" thickBot="1" x14ac:dyDescent="0.3">
      <c r="A7" s="134"/>
      <c r="B7" s="365"/>
      <c r="C7" s="368"/>
      <c r="D7" s="371"/>
      <c r="E7" s="374"/>
      <c r="F7" s="184" t="s">
        <v>279</v>
      </c>
      <c r="G7" s="185" t="s">
        <v>161</v>
      </c>
      <c r="H7" s="175" t="s">
        <v>295</v>
      </c>
      <c r="J7" s="100"/>
      <c r="K7" s="100"/>
    </row>
    <row r="8" spans="1:11" s="136" customFormat="1" ht="15.75" customHeight="1" x14ac:dyDescent="0.25">
      <c r="A8" s="101"/>
      <c r="B8" s="102" t="s">
        <v>291</v>
      </c>
      <c r="C8" s="181"/>
      <c r="D8" s="178"/>
      <c r="E8" s="124"/>
      <c r="F8" s="142" t="str">
        <f>IF(OR(C8="",D8="",E8=""),"",ROUND((E8/9.089)+(D8/100)-8.62/(((100/(100+(D8*0.04811)-(E8*0.38556)))*8.3341)),3))</f>
        <v/>
      </c>
      <c r="G8" s="139" t="str">
        <f>IF(OR(C8="",D8="",E8=""),"",ROUND(F8*C8,0))</f>
        <v/>
      </c>
      <c r="H8" s="197" t="str">
        <f>IF(OR(C8="",D8="",E8=""),"",0)</f>
        <v/>
      </c>
      <c r="J8" s="100"/>
      <c r="K8" s="100"/>
    </row>
    <row r="9" spans="1:11" s="136" customFormat="1" ht="15.75" customHeight="1" x14ac:dyDescent="0.25">
      <c r="A9" s="101"/>
      <c r="B9" s="102"/>
      <c r="C9" s="181"/>
      <c r="D9" s="178"/>
      <c r="E9" s="124"/>
      <c r="F9" s="143" t="str">
        <f>IF(OR(C9="",D9="",E9=""),"",ROUND((E9/9.089)+(D9/100)-8.62/(((100/(100+(D9*0.04811)-(E9*0.38556)))*8.3341)),3))</f>
        <v/>
      </c>
      <c r="G9" s="140" t="str">
        <f t="shared" ref="G9" si="0">IF(OR(C9="",D9="",E9=""),"",ROUND(F9*C9,0))</f>
        <v/>
      </c>
      <c r="H9" s="198" t="str">
        <f t="shared" ref="H9:H23" si="1">IF(OR(C9="",D9="",E9=""),"",0)</f>
        <v/>
      </c>
      <c r="J9" s="100"/>
      <c r="K9" s="100"/>
    </row>
    <row r="10" spans="1:11" s="136" customFormat="1" ht="15.75" customHeight="1" x14ac:dyDescent="0.25">
      <c r="A10" s="101"/>
      <c r="B10" s="102"/>
      <c r="C10" s="181"/>
      <c r="D10" s="178"/>
      <c r="E10" s="124"/>
      <c r="F10" s="142" t="str">
        <f t="shared" ref="F10:F23" si="2">IF(OR(C10="",D10="",E10=""),"",ROUND((E10/9.089)+(D10/100)-8.62/(((100/(100+(D10*0.04811)-(E10*0.38556)))*8.3341)),3))</f>
        <v/>
      </c>
      <c r="G10" s="139" t="str">
        <f t="shared" ref="G10:G23" si="3">IF(OR(C10="",D10="",E10=""),"",ROUND(F10*C10,0))</f>
        <v/>
      </c>
      <c r="H10" s="199" t="str">
        <f t="shared" si="1"/>
        <v/>
      </c>
      <c r="J10" s="100"/>
      <c r="K10" s="100"/>
    </row>
    <row r="11" spans="1:11" s="136" customFormat="1" ht="15.75" customHeight="1" x14ac:dyDescent="0.25">
      <c r="A11" s="101"/>
      <c r="B11" s="102"/>
      <c r="C11" s="181"/>
      <c r="D11" s="178"/>
      <c r="E11" s="124"/>
      <c r="F11" s="143" t="str">
        <f t="shared" si="2"/>
        <v/>
      </c>
      <c r="G11" s="140" t="str">
        <f t="shared" si="3"/>
        <v/>
      </c>
      <c r="H11" s="198" t="str">
        <f t="shared" si="1"/>
        <v/>
      </c>
      <c r="J11" s="100"/>
      <c r="K11" s="100"/>
    </row>
    <row r="12" spans="1:11" s="136" customFormat="1" ht="15.75" customHeight="1" x14ac:dyDescent="0.25">
      <c r="A12" s="101"/>
      <c r="B12" s="102"/>
      <c r="C12" s="181"/>
      <c r="D12" s="178"/>
      <c r="E12" s="124"/>
      <c r="F12" s="142" t="str">
        <f t="shared" si="2"/>
        <v/>
      </c>
      <c r="G12" s="139" t="str">
        <f t="shared" si="3"/>
        <v/>
      </c>
      <c r="H12" s="199" t="str">
        <f t="shared" si="1"/>
        <v/>
      </c>
      <c r="J12" s="100"/>
      <c r="K12" s="100"/>
    </row>
    <row r="13" spans="1:11" s="136" customFormat="1" ht="15.75" customHeight="1" x14ac:dyDescent="0.25">
      <c r="A13" s="101"/>
      <c r="B13" s="102"/>
      <c r="C13" s="181"/>
      <c r="D13" s="178"/>
      <c r="E13" s="124"/>
      <c r="F13" s="143" t="str">
        <f t="shared" si="2"/>
        <v/>
      </c>
      <c r="G13" s="140" t="str">
        <f t="shared" si="3"/>
        <v/>
      </c>
      <c r="H13" s="198" t="str">
        <f t="shared" si="1"/>
        <v/>
      </c>
      <c r="J13" s="100"/>
      <c r="K13" s="100"/>
    </row>
    <row r="14" spans="1:11" s="136" customFormat="1" ht="15.75" customHeight="1" x14ac:dyDescent="0.25">
      <c r="A14" s="101"/>
      <c r="B14" s="102"/>
      <c r="C14" s="181"/>
      <c r="D14" s="178"/>
      <c r="E14" s="124"/>
      <c r="F14" s="142" t="str">
        <f t="shared" si="2"/>
        <v/>
      </c>
      <c r="G14" s="139" t="str">
        <f t="shared" si="3"/>
        <v/>
      </c>
      <c r="H14" s="199" t="str">
        <f t="shared" si="1"/>
        <v/>
      </c>
      <c r="J14" s="100"/>
      <c r="K14" s="100"/>
    </row>
    <row r="15" spans="1:11" s="136" customFormat="1" ht="15.75" customHeight="1" x14ac:dyDescent="0.25">
      <c r="A15" s="101"/>
      <c r="B15" s="102"/>
      <c r="C15" s="181"/>
      <c r="D15" s="178"/>
      <c r="E15" s="124"/>
      <c r="F15" s="143" t="str">
        <f t="shared" si="2"/>
        <v/>
      </c>
      <c r="G15" s="140" t="str">
        <f t="shared" si="3"/>
        <v/>
      </c>
      <c r="H15" s="198" t="str">
        <f t="shared" si="1"/>
        <v/>
      </c>
      <c r="J15" s="100"/>
      <c r="K15" s="100"/>
    </row>
    <row r="16" spans="1:11" s="136" customFormat="1" ht="15.75" customHeight="1" x14ac:dyDescent="0.25">
      <c r="A16" s="101"/>
      <c r="B16" s="102"/>
      <c r="C16" s="181"/>
      <c r="D16" s="178"/>
      <c r="E16" s="124"/>
      <c r="F16" s="142" t="str">
        <f t="shared" si="2"/>
        <v/>
      </c>
      <c r="G16" s="139" t="str">
        <f t="shared" si="3"/>
        <v/>
      </c>
      <c r="H16" s="199" t="str">
        <f t="shared" si="1"/>
        <v/>
      </c>
      <c r="J16" s="100"/>
      <c r="K16" s="100"/>
    </row>
    <row r="17" spans="1:11" s="136" customFormat="1" ht="15.75" customHeight="1" x14ac:dyDescent="0.25">
      <c r="A17" s="101"/>
      <c r="B17" s="102"/>
      <c r="C17" s="181"/>
      <c r="D17" s="178"/>
      <c r="E17" s="124"/>
      <c r="F17" s="143" t="str">
        <f t="shared" si="2"/>
        <v/>
      </c>
      <c r="G17" s="140" t="str">
        <f t="shared" si="3"/>
        <v/>
      </c>
      <c r="H17" s="198" t="str">
        <f t="shared" si="1"/>
        <v/>
      </c>
      <c r="J17" s="100"/>
      <c r="K17" s="100"/>
    </row>
    <row r="18" spans="1:11" s="136" customFormat="1" ht="15.75" customHeight="1" x14ac:dyDescent="0.25">
      <c r="A18" s="101"/>
      <c r="B18" s="102"/>
      <c r="C18" s="181"/>
      <c r="D18" s="178"/>
      <c r="E18" s="124"/>
      <c r="F18" s="142" t="str">
        <f t="shared" si="2"/>
        <v/>
      </c>
      <c r="G18" s="139" t="str">
        <f t="shared" si="3"/>
        <v/>
      </c>
      <c r="H18" s="199" t="str">
        <f t="shared" si="1"/>
        <v/>
      </c>
      <c r="J18" s="100"/>
      <c r="K18" s="100"/>
    </row>
    <row r="19" spans="1:11" s="136" customFormat="1" ht="15.75" customHeight="1" x14ac:dyDescent="0.25">
      <c r="A19" s="101"/>
      <c r="B19" s="102"/>
      <c r="C19" s="181"/>
      <c r="D19" s="178"/>
      <c r="E19" s="124"/>
      <c r="F19" s="143" t="str">
        <f t="shared" si="2"/>
        <v/>
      </c>
      <c r="G19" s="140" t="str">
        <f t="shared" si="3"/>
        <v/>
      </c>
      <c r="H19" s="198" t="str">
        <f t="shared" si="1"/>
        <v/>
      </c>
      <c r="J19" s="100"/>
      <c r="K19" s="100"/>
    </row>
    <row r="20" spans="1:11" s="136" customFormat="1" ht="15.75" customHeight="1" x14ac:dyDescent="0.25">
      <c r="A20" s="101"/>
      <c r="B20" s="102"/>
      <c r="C20" s="181"/>
      <c r="D20" s="178"/>
      <c r="E20" s="124"/>
      <c r="F20" s="142" t="str">
        <f t="shared" si="2"/>
        <v/>
      </c>
      <c r="G20" s="139" t="str">
        <f t="shared" si="3"/>
        <v/>
      </c>
      <c r="H20" s="199" t="str">
        <f t="shared" si="1"/>
        <v/>
      </c>
      <c r="J20" s="100"/>
    </row>
    <row r="21" spans="1:11" s="136" customFormat="1" ht="15.75" customHeight="1" x14ac:dyDescent="0.25">
      <c r="A21" s="101"/>
      <c r="B21" s="102"/>
      <c r="C21" s="181"/>
      <c r="D21" s="178"/>
      <c r="E21" s="124"/>
      <c r="F21" s="143" t="str">
        <f t="shared" si="2"/>
        <v/>
      </c>
      <c r="G21" s="140" t="str">
        <f t="shared" si="3"/>
        <v/>
      </c>
      <c r="H21" s="198" t="str">
        <f t="shared" si="1"/>
        <v/>
      </c>
    </row>
    <row r="22" spans="1:11" s="136" customFormat="1" ht="15.75" customHeight="1" x14ac:dyDescent="0.25">
      <c r="A22" s="101"/>
      <c r="B22" s="102"/>
      <c r="C22" s="181"/>
      <c r="D22" s="178"/>
      <c r="E22" s="124"/>
      <c r="F22" s="142" t="str">
        <f t="shared" si="2"/>
        <v/>
      </c>
      <c r="G22" s="139" t="str">
        <f t="shared" si="3"/>
        <v/>
      </c>
      <c r="H22" s="199" t="str">
        <f t="shared" si="1"/>
        <v/>
      </c>
    </row>
    <row r="23" spans="1:11" s="136" customFormat="1" ht="15.75" customHeight="1" thickBot="1" x14ac:dyDescent="0.3">
      <c r="A23" s="101"/>
      <c r="B23" s="193"/>
      <c r="C23" s="192"/>
      <c r="D23" s="191"/>
      <c r="E23" s="190"/>
      <c r="F23" s="143" t="str">
        <f t="shared" si="2"/>
        <v/>
      </c>
      <c r="G23" s="152" t="str">
        <f t="shared" si="3"/>
        <v/>
      </c>
      <c r="H23" s="200" t="str">
        <f t="shared" si="1"/>
        <v/>
      </c>
    </row>
    <row r="24" spans="1:11" s="136" customFormat="1" ht="15.75" customHeight="1" thickTop="1" thickBot="1" x14ac:dyDescent="0.25">
      <c r="A24" s="137"/>
      <c r="B24" s="194"/>
      <c r="C24" s="201">
        <f>SUBTOTAL(109,'Cond. Skim Equiv Calculation'!$C$8:$C$23)</f>
        <v>0</v>
      </c>
      <c r="D24" s="176"/>
      <c r="E24" s="128"/>
      <c r="F24" s="144"/>
      <c r="G24" s="141">
        <f>SUM(G8:G23)</f>
        <v>0</v>
      </c>
      <c r="H24" s="202">
        <f>SUM(H8:H23)</f>
        <v>0</v>
      </c>
    </row>
    <row r="25" spans="1:11" ht="15.75" thickBot="1" x14ac:dyDescent="0.3">
      <c r="A25" s="138"/>
      <c r="B25" s="138"/>
      <c r="C25" s="186"/>
      <c r="D25" s="186"/>
      <c r="E25" s="187"/>
      <c r="F25" s="381" t="s">
        <v>280</v>
      </c>
      <c r="G25" s="382"/>
      <c r="H25" s="383"/>
      <c r="I25" s="187"/>
    </row>
    <row r="26" spans="1:11" ht="25.5" customHeight="1" thickBot="1" x14ac:dyDescent="0.3">
      <c r="A26" s="138"/>
      <c r="B26" s="138"/>
      <c r="C26" s="186"/>
      <c r="D26" s="186"/>
      <c r="E26" s="187"/>
      <c r="F26" s="203"/>
      <c r="G26" s="203"/>
      <c r="H26" s="203"/>
      <c r="I26" s="187"/>
    </row>
    <row r="27" spans="1:11" ht="63.75" customHeight="1" thickBot="1" x14ac:dyDescent="0.3">
      <c r="A27" s="138"/>
      <c r="B27" s="384" t="s">
        <v>296</v>
      </c>
      <c r="C27" s="385"/>
      <c r="D27" s="385"/>
      <c r="E27" s="385"/>
      <c r="F27" s="385"/>
      <c r="G27" s="385"/>
      <c r="H27" s="386"/>
      <c r="I27" s="187"/>
    </row>
    <row r="28" spans="1:11" ht="15.75" thickBot="1" x14ac:dyDescent="0.3">
      <c r="A28" s="138"/>
      <c r="B28" s="138"/>
      <c r="C28" s="186"/>
      <c r="D28" s="186"/>
      <c r="E28" s="187"/>
      <c r="F28" s="187"/>
      <c r="G28" s="186"/>
      <c r="H28"/>
      <c r="I28" s="187"/>
    </row>
    <row r="29" spans="1:11" x14ac:dyDescent="0.25">
      <c r="A29" s="138"/>
      <c r="B29" s="363" t="s">
        <v>294</v>
      </c>
      <c r="C29" s="366" t="s">
        <v>278</v>
      </c>
      <c r="D29" s="369" t="s">
        <v>289</v>
      </c>
      <c r="E29" s="372" t="s">
        <v>300</v>
      </c>
      <c r="F29" s="375" t="s">
        <v>160</v>
      </c>
      <c r="G29" s="376"/>
      <c r="H29" s="377"/>
      <c r="I29" s="187"/>
    </row>
    <row r="30" spans="1:11" ht="15.75" thickBot="1" x14ac:dyDescent="0.3">
      <c r="A30" s="138"/>
      <c r="B30" s="364"/>
      <c r="C30" s="367"/>
      <c r="D30" s="370"/>
      <c r="E30" s="373"/>
      <c r="F30" s="378"/>
      <c r="G30" s="379"/>
      <c r="H30" s="380"/>
      <c r="I30" s="187"/>
    </row>
    <row r="31" spans="1:11" ht="15.75" thickBot="1" x14ac:dyDescent="0.3">
      <c r="A31" s="138"/>
      <c r="B31" s="365"/>
      <c r="C31" s="368"/>
      <c r="D31" s="371"/>
      <c r="E31" s="374"/>
      <c r="F31" s="175" t="s">
        <v>279</v>
      </c>
      <c r="G31" s="145" t="s">
        <v>161</v>
      </c>
      <c r="H31" s="127" t="s">
        <v>162</v>
      </c>
      <c r="I31" s="187"/>
    </row>
    <row r="32" spans="1:11" x14ac:dyDescent="0.25">
      <c r="A32" s="138"/>
      <c r="B32" s="102"/>
      <c r="C32" s="181"/>
      <c r="D32" s="178"/>
      <c r="E32" s="124"/>
      <c r="F32" s="142">
        <f>(E32/9.089)+(D32/100)</f>
        <v>0</v>
      </c>
      <c r="G32" s="146" t="str">
        <f t="shared" ref="G32:G47" si="4">IF(OR(C32="",D32="",E32=""),"",ROUND(F32*C32,0))</f>
        <v/>
      </c>
      <c r="H32" s="147" t="str">
        <f t="shared" ref="H32:H47" si="5">IF(OR(C32="",D32="",E32=""),"",ROUND((D32*C32/100),0))</f>
        <v/>
      </c>
      <c r="I32" s="187"/>
    </row>
    <row r="33" spans="1:9" x14ac:dyDescent="0.25">
      <c r="A33" s="138"/>
      <c r="B33" s="102"/>
      <c r="C33" s="181"/>
      <c r="D33" s="178"/>
      <c r="E33" s="124"/>
      <c r="F33" s="143">
        <f>(E33/9.089)+(D33/100)</f>
        <v>0</v>
      </c>
      <c r="G33" s="148" t="str">
        <f t="shared" si="4"/>
        <v/>
      </c>
      <c r="H33" s="149" t="str">
        <f t="shared" si="5"/>
        <v/>
      </c>
      <c r="I33" s="187"/>
    </row>
    <row r="34" spans="1:9" x14ac:dyDescent="0.25">
      <c r="A34" s="138"/>
      <c r="B34" s="102"/>
      <c r="C34" s="181"/>
      <c r="D34" s="178"/>
      <c r="E34" s="124"/>
      <c r="F34" s="142">
        <f t="shared" ref="F34:F47" si="6">(E34/9.089)+(D34/100)</f>
        <v>0</v>
      </c>
      <c r="G34" s="146" t="str">
        <f t="shared" si="4"/>
        <v/>
      </c>
      <c r="H34" s="147" t="str">
        <f t="shared" si="5"/>
        <v/>
      </c>
      <c r="I34" s="187"/>
    </row>
    <row r="35" spans="1:9" x14ac:dyDescent="0.25">
      <c r="A35" s="138"/>
      <c r="B35" s="102"/>
      <c r="C35" s="181"/>
      <c r="D35" s="178"/>
      <c r="E35" s="124"/>
      <c r="F35" s="143">
        <f t="shared" si="6"/>
        <v>0</v>
      </c>
      <c r="G35" s="148" t="str">
        <f t="shared" si="4"/>
        <v/>
      </c>
      <c r="H35" s="149" t="str">
        <f t="shared" si="5"/>
        <v/>
      </c>
      <c r="I35" s="187"/>
    </row>
    <row r="36" spans="1:9" x14ac:dyDescent="0.25">
      <c r="A36" s="138"/>
      <c r="B36" s="102"/>
      <c r="C36" s="181"/>
      <c r="D36" s="178"/>
      <c r="E36" s="124"/>
      <c r="F36" s="142">
        <f t="shared" si="6"/>
        <v>0</v>
      </c>
      <c r="G36" s="146" t="str">
        <f t="shared" si="4"/>
        <v/>
      </c>
      <c r="H36" s="147" t="str">
        <f t="shared" si="5"/>
        <v/>
      </c>
      <c r="I36" s="187"/>
    </row>
    <row r="37" spans="1:9" x14ac:dyDescent="0.25">
      <c r="A37" s="138"/>
      <c r="B37" s="102"/>
      <c r="C37" s="181"/>
      <c r="D37" s="178"/>
      <c r="E37" s="124"/>
      <c r="F37" s="143">
        <f t="shared" si="6"/>
        <v>0</v>
      </c>
      <c r="G37" s="148" t="str">
        <f t="shared" si="4"/>
        <v/>
      </c>
      <c r="H37" s="149" t="str">
        <f t="shared" si="5"/>
        <v/>
      </c>
      <c r="I37" s="187"/>
    </row>
    <row r="38" spans="1:9" x14ac:dyDescent="0.25">
      <c r="A38" s="138"/>
      <c r="B38" s="102"/>
      <c r="C38" s="181"/>
      <c r="D38" s="178"/>
      <c r="E38" s="124"/>
      <c r="F38" s="142">
        <f t="shared" si="6"/>
        <v>0</v>
      </c>
      <c r="G38" s="146" t="str">
        <f t="shared" si="4"/>
        <v/>
      </c>
      <c r="H38" s="147" t="str">
        <f t="shared" si="5"/>
        <v/>
      </c>
      <c r="I38" s="187"/>
    </row>
    <row r="39" spans="1:9" x14ac:dyDescent="0.25">
      <c r="A39" s="138"/>
      <c r="B39" s="102"/>
      <c r="C39" s="181"/>
      <c r="D39" s="178"/>
      <c r="E39" s="124"/>
      <c r="F39" s="143">
        <f t="shared" si="6"/>
        <v>0</v>
      </c>
      <c r="G39" s="148" t="str">
        <f t="shared" si="4"/>
        <v/>
      </c>
      <c r="H39" s="149" t="str">
        <f t="shared" si="5"/>
        <v/>
      </c>
      <c r="I39" s="187"/>
    </row>
    <row r="40" spans="1:9" x14ac:dyDescent="0.25">
      <c r="A40" s="138"/>
      <c r="B40" s="102"/>
      <c r="C40" s="181"/>
      <c r="D40" s="178"/>
      <c r="E40" s="124"/>
      <c r="F40" s="142">
        <f t="shared" si="6"/>
        <v>0</v>
      </c>
      <c r="G40" s="146" t="str">
        <f t="shared" si="4"/>
        <v/>
      </c>
      <c r="H40" s="147" t="str">
        <f t="shared" si="5"/>
        <v/>
      </c>
      <c r="I40" s="187"/>
    </row>
    <row r="41" spans="1:9" x14ac:dyDescent="0.25">
      <c r="A41" s="138"/>
      <c r="B41" s="102"/>
      <c r="C41" s="181"/>
      <c r="D41" s="178"/>
      <c r="E41" s="124"/>
      <c r="F41" s="143">
        <f t="shared" si="6"/>
        <v>0</v>
      </c>
      <c r="G41" s="148" t="str">
        <f t="shared" si="4"/>
        <v/>
      </c>
      <c r="H41" s="149" t="str">
        <f t="shared" si="5"/>
        <v/>
      </c>
      <c r="I41" s="187"/>
    </row>
    <row r="42" spans="1:9" x14ac:dyDescent="0.25">
      <c r="A42" s="138"/>
      <c r="B42" s="102"/>
      <c r="C42" s="181"/>
      <c r="D42" s="178"/>
      <c r="E42" s="124"/>
      <c r="F42" s="142">
        <f t="shared" si="6"/>
        <v>0</v>
      </c>
      <c r="G42" s="146" t="str">
        <f t="shared" si="4"/>
        <v/>
      </c>
      <c r="H42" s="147" t="str">
        <f t="shared" si="5"/>
        <v/>
      </c>
      <c r="I42" s="187"/>
    </row>
    <row r="43" spans="1:9" x14ac:dyDescent="0.25">
      <c r="A43" s="138"/>
      <c r="B43" s="102"/>
      <c r="C43" s="181"/>
      <c r="D43" s="178"/>
      <c r="E43" s="124"/>
      <c r="F43" s="143">
        <f t="shared" si="6"/>
        <v>0</v>
      </c>
      <c r="G43" s="148" t="str">
        <f t="shared" si="4"/>
        <v/>
      </c>
      <c r="H43" s="149" t="str">
        <f t="shared" si="5"/>
        <v/>
      </c>
      <c r="I43" s="187"/>
    </row>
    <row r="44" spans="1:9" x14ac:dyDescent="0.25">
      <c r="A44" s="138"/>
      <c r="B44" s="102"/>
      <c r="C44" s="181"/>
      <c r="D44" s="178"/>
      <c r="E44" s="124"/>
      <c r="F44" s="142">
        <f t="shared" si="6"/>
        <v>0</v>
      </c>
      <c r="G44" s="146" t="str">
        <f t="shared" si="4"/>
        <v/>
      </c>
      <c r="H44" s="147" t="str">
        <f t="shared" si="5"/>
        <v/>
      </c>
      <c r="I44" s="187"/>
    </row>
    <row r="45" spans="1:9" x14ac:dyDescent="0.25">
      <c r="A45" s="138"/>
      <c r="B45" s="102"/>
      <c r="C45" s="181"/>
      <c r="D45" s="178"/>
      <c r="E45" s="124"/>
      <c r="F45" s="143">
        <f t="shared" si="6"/>
        <v>0</v>
      </c>
      <c r="G45" s="148" t="str">
        <f t="shared" si="4"/>
        <v/>
      </c>
      <c r="H45" s="149" t="str">
        <f t="shared" si="5"/>
        <v/>
      </c>
      <c r="I45" s="187"/>
    </row>
    <row r="46" spans="1:9" x14ac:dyDescent="0.25">
      <c r="A46" s="138"/>
      <c r="B46" s="102"/>
      <c r="C46" s="181"/>
      <c r="D46" s="178"/>
      <c r="E46" s="124"/>
      <c r="F46" s="142">
        <f t="shared" si="6"/>
        <v>0</v>
      </c>
      <c r="G46" s="146" t="str">
        <f t="shared" si="4"/>
        <v/>
      </c>
      <c r="H46" s="147" t="str">
        <f t="shared" si="5"/>
        <v/>
      </c>
      <c r="I46" s="187"/>
    </row>
    <row r="47" spans="1:9" ht="15.75" thickBot="1" x14ac:dyDescent="0.3">
      <c r="A47" s="138"/>
      <c r="B47" s="193"/>
      <c r="C47" s="192"/>
      <c r="D47" s="191"/>
      <c r="E47" s="190"/>
      <c r="F47" s="143">
        <f t="shared" si="6"/>
        <v>0</v>
      </c>
      <c r="G47" s="148" t="str">
        <f t="shared" si="4"/>
        <v/>
      </c>
      <c r="H47" s="149" t="str">
        <f t="shared" si="5"/>
        <v/>
      </c>
      <c r="I47" s="187"/>
    </row>
    <row r="48" spans="1:9" ht="16.5" thickTop="1" thickBot="1" x14ac:dyDescent="0.3">
      <c r="A48" s="138"/>
      <c r="B48" s="194"/>
      <c r="C48" s="201"/>
      <c r="D48" s="176"/>
      <c r="E48" s="128"/>
      <c r="F48" s="144"/>
      <c r="G48" s="150"/>
      <c r="H48" s="151"/>
      <c r="I48" s="187"/>
    </row>
    <row r="49" spans="2:9" ht="15.75" thickBot="1" x14ac:dyDescent="0.3">
      <c r="C49" s="188"/>
      <c r="D49" s="188"/>
      <c r="E49" s="189"/>
      <c r="F49" s="189"/>
      <c r="G49" s="188"/>
      <c r="I49" s="189"/>
    </row>
    <row r="50" spans="2:9" ht="15.75" customHeight="1" x14ac:dyDescent="0.25">
      <c r="B50" s="363" t="s">
        <v>312</v>
      </c>
      <c r="C50" s="366" t="s">
        <v>278</v>
      </c>
      <c r="D50" s="369" t="s">
        <v>289</v>
      </c>
      <c r="E50" s="372" t="s">
        <v>300</v>
      </c>
      <c r="F50" s="375" t="s">
        <v>160</v>
      </c>
      <c r="G50" s="376"/>
      <c r="H50" s="377"/>
      <c r="I50" s="183"/>
    </row>
    <row r="51" spans="2:9" ht="15.75" thickBot="1" x14ac:dyDescent="0.3">
      <c r="B51" s="364"/>
      <c r="C51" s="367"/>
      <c r="D51" s="370"/>
      <c r="E51" s="373"/>
      <c r="F51" s="378"/>
      <c r="G51" s="379"/>
      <c r="H51" s="380"/>
      <c r="I51" s="100"/>
    </row>
    <row r="52" spans="2:9" ht="15.75" thickBot="1" x14ac:dyDescent="0.3">
      <c r="B52" s="365"/>
      <c r="C52" s="368"/>
      <c r="D52" s="371"/>
      <c r="E52" s="374"/>
      <c r="F52" s="175" t="s">
        <v>279</v>
      </c>
      <c r="G52" s="145" t="s">
        <v>161</v>
      </c>
      <c r="H52" s="127" t="s">
        <v>162</v>
      </c>
      <c r="I52" s="100"/>
    </row>
    <row r="53" spans="2:9" x14ac:dyDescent="0.25">
      <c r="B53" s="182"/>
      <c r="C53" s="180"/>
      <c r="D53" s="177"/>
      <c r="E53" s="123"/>
      <c r="F53" s="142">
        <f>(E53/9.089)+(D53/100)</f>
        <v>0</v>
      </c>
      <c r="G53" s="146" t="str">
        <f t="shared" ref="G53:G54" si="7">IF(OR(C53="",D53="",E53=""),"",ROUND(F53*C53,0))</f>
        <v/>
      </c>
      <c r="H53" s="147" t="str">
        <f t="shared" ref="H53:H54" si="8">IF(OR(C53="",D53="",E53=""),"",ROUND((D53*C53/100),0))</f>
        <v/>
      </c>
      <c r="I53" s="100"/>
    </row>
    <row r="54" spans="2:9" x14ac:dyDescent="0.25">
      <c r="B54" s="102"/>
      <c r="C54" s="181"/>
      <c r="D54" s="178"/>
      <c r="E54" s="124"/>
      <c r="F54" s="143">
        <f>(E54/9.089)+(D54/100)</f>
        <v>0</v>
      </c>
      <c r="G54" s="148" t="str">
        <f t="shared" si="7"/>
        <v/>
      </c>
      <c r="H54" s="149" t="str">
        <f t="shared" si="8"/>
        <v/>
      </c>
      <c r="I54" s="100"/>
    </row>
    <row r="55" spans="2:9" x14ac:dyDescent="0.25">
      <c r="B55" s="193"/>
      <c r="C55" s="192"/>
      <c r="D55" s="191"/>
      <c r="E55" s="190"/>
      <c r="F55" s="142">
        <f t="shared" ref="F55:F62" si="9">(E55/9.089)+(D55/100)</f>
        <v>0</v>
      </c>
      <c r="G55" s="146" t="str">
        <f t="shared" ref="G55:G62" si="10">IF(OR(C55="",D55="",E55=""),"",ROUND(F55*C55,0))</f>
        <v/>
      </c>
      <c r="H55" s="147" t="str">
        <f t="shared" ref="H55:H62" si="11">IF(OR(C55="",D55="",E55=""),"",ROUND((D55*C55/100),0))</f>
        <v/>
      </c>
      <c r="I55" s="100"/>
    </row>
    <row r="56" spans="2:9" x14ac:dyDescent="0.25">
      <c r="B56" s="193"/>
      <c r="C56" s="192"/>
      <c r="D56" s="191"/>
      <c r="E56" s="190"/>
      <c r="F56" s="143">
        <f t="shared" si="9"/>
        <v>0</v>
      </c>
      <c r="G56" s="148" t="str">
        <f t="shared" si="10"/>
        <v/>
      </c>
      <c r="H56" s="149" t="str">
        <f t="shared" si="11"/>
        <v/>
      </c>
      <c r="I56" s="100"/>
    </row>
    <row r="57" spans="2:9" x14ac:dyDescent="0.25">
      <c r="B57" s="193"/>
      <c r="C57" s="192"/>
      <c r="D57" s="191"/>
      <c r="E57" s="190"/>
      <c r="F57" s="142">
        <f t="shared" si="9"/>
        <v>0</v>
      </c>
      <c r="G57" s="146" t="str">
        <f t="shared" si="10"/>
        <v/>
      </c>
      <c r="H57" s="147" t="str">
        <f t="shared" si="11"/>
        <v/>
      </c>
      <c r="I57" s="100"/>
    </row>
    <row r="58" spans="2:9" x14ac:dyDescent="0.25">
      <c r="B58" s="193"/>
      <c r="C58" s="192"/>
      <c r="D58" s="191"/>
      <c r="E58" s="190"/>
      <c r="F58" s="143">
        <f t="shared" si="9"/>
        <v>0</v>
      </c>
      <c r="G58" s="148" t="str">
        <f t="shared" si="10"/>
        <v/>
      </c>
      <c r="H58" s="149" t="str">
        <f t="shared" si="11"/>
        <v/>
      </c>
      <c r="I58" s="100"/>
    </row>
    <row r="59" spans="2:9" x14ac:dyDescent="0.25">
      <c r="B59" s="193"/>
      <c r="C59" s="192"/>
      <c r="D59" s="191"/>
      <c r="E59" s="190"/>
      <c r="F59" s="142">
        <f t="shared" si="9"/>
        <v>0</v>
      </c>
      <c r="G59" s="146" t="str">
        <f t="shared" si="10"/>
        <v/>
      </c>
      <c r="H59" s="147" t="str">
        <f t="shared" si="11"/>
        <v/>
      </c>
      <c r="I59" s="100"/>
    </row>
    <row r="60" spans="2:9" x14ac:dyDescent="0.25">
      <c r="B60" s="193"/>
      <c r="C60" s="192"/>
      <c r="D60" s="191"/>
      <c r="E60" s="190"/>
      <c r="F60" s="143">
        <f t="shared" si="9"/>
        <v>0</v>
      </c>
      <c r="G60" s="148" t="str">
        <f t="shared" si="10"/>
        <v/>
      </c>
      <c r="H60" s="149" t="str">
        <f t="shared" si="11"/>
        <v/>
      </c>
      <c r="I60" s="100"/>
    </row>
    <row r="61" spans="2:9" x14ac:dyDescent="0.25">
      <c r="B61" s="193"/>
      <c r="C61" s="192"/>
      <c r="D61" s="191"/>
      <c r="E61" s="190"/>
      <c r="F61" s="142">
        <f t="shared" si="9"/>
        <v>0</v>
      </c>
      <c r="G61" s="146" t="str">
        <f t="shared" si="10"/>
        <v/>
      </c>
      <c r="H61" s="147" t="str">
        <f t="shared" si="11"/>
        <v/>
      </c>
      <c r="I61" s="100"/>
    </row>
    <row r="62" spans="2:9" ht="15.75" thickBot="1" x14ac:dyDescent="0.3">
      <c r="B62" s="195"/>
      <c r="C62" s="192"/>
      <c r="D62" s="179"/>
      <c r="E62" s="125"/>
      <c r="F62" s="143">
        <f t="shared" si="9"/>
        <v>0</v>
      </c>
      <c r="G62" s="148" t="str">
        <f t="shared" si="10"/>
        <v/>
      </c>
      <c r="H62" s="149" t="str">
        <f t="shared" si="11"/>
        <v/>
      </c>
      <c r="I62" s="100"/>
    </row>
    <row r="63" spans="2:9" ht="16.5" thickTop="1" thickBot="1" x14ac:dyDescent="0.3">
      <c r="B63" s="194"/>
      <c r="C63" s="201"/>
      <c r="D63" s="176"/>
      <c r="E63" s="128"/>
      <c r="F63" s="144"/>
      <c r="G63" s="150"/>
      <c r="H63" s="151"/>
      <c r="I63" s="100"/>
    </row>
    <row r="64" spans="2:9" ht="15.75" thickBot="1" x14ac:dyDescent="0.3">
      <c r="B64" s="138"/>
      <c r="C64" s="186"/>
      <c r="D64" s="186"/>
      <c r="E64" s="187"/>
      <c r="F64"/>
      <c r="G64"/>
      <c r="H64"/>
      <c r="I64" s="100"/>
    </row>
    <row r="65" spans="2:9" ht="15" customHeight="1" x14ac:dyDescent="0.25">
      <c r="B65" s="363" t="s">
        <v>293</v>
      </c>
      <c r="C65" s="366" t="s">
        <v>278</v>
      </c>
      <c r="D65" s="369" t="s">
        <v>289</v>
      </c>
      <c r="E65" s="372" t="s">
        <v>300</v>
      </c>
      <c r="F65" s="375" t="s">
        <v>160</v>
      </c>
      <c r="G65" s="376"/>
      <c r="H65" s="377"/>
      <c r="I65" s="100"/>
    </row>
    <row r="66" spans="2:9" ht="15.75" thickBot="1" x14ac:dyDescent="0.3">
      <c r="B66" s="364"/>
      <c r="C66" s="367"/>
      <c r="D66" s="370"/>
      <c r="E66" s="373"/>
      <c r="F66" s="378"/>
      <c r="G66" s="379"/>
      <c r="H66" s="380"/>
      <c r="I66" s="100"/>
    </row>
    <row r="67" spans="2:9" ht="15.75" thickBot="1" x14ac:dyDescent="0.3">
      <c r="B67" s="365"/>
      <c r="C67" s="368"/>
      <c r="D67" s="371"/>
      <c r="E67" s="374"/>
      <c r="F67" s="175" t="s">
        <v>279</v>
      </c>
      <c r="G67" s="145" t="s">
        <v>161</v>
      </c>
      <c r="H67" s="127" t="s">
        <v>162</v>
      </c>
      <c r="I67" s="100"/>
    </row>
    <row r="68" spans="2:9" x14ac:dyDescent="0.25">
      <c r="B68" s="182"/>
      <c r="C68" s="180"/>
      <c r="D68" s="177"/>
      <c r="E68" s="123"/>
      <c r="F68" s="142">
        <f>(E68/9.089)+(D68/100)</f>
        <v>0</v>
      </c>
      <c r="G68" s="146" t="str">
        <f t="shared" ref="G68:G70" si="12">IF(OR(C68="",D68="",E68=""),"",ROUND(F68*C68,0))</f>
        <v/>
      </c>
      <c r="H68" s="147" t="str">
        <f t="shared" ref="H68:H70" si="13">IF(OR(C68="",D68="",E68=""),"",ROUND((D68*C68/100),0))</f>
        <v/>
      </c>
      <c r="I68" s="100"/>
    </row>
    <row r="69" spans="2:9" x14ac:dyDescent="0.25">
      <c r="B69" s="102"/>
      <c r="C69" s="181"/>
      <c r="D69" s="178"/>
      <c r="E69" s="124"/>
      <c r="F69" s="143">
        <f>(E69/9.089)+(D69/100)</f>
        <v>0</v>
      </c>
      <c r="G69" s="148" t="str">
        <f t="shared" si="12"/>
        <v/>
      </c>
      <c r="H69" s="149" t="str">
        <f t="shared" si="13"/>
        <v/>
      </c>
      <c r="I69" s="100"/>
    </row>
    <row r="70" spans="2:9" ht="15.75" thickBot="1" x14ac:dyDescent="0.3">
      <c r="B70" s="195"/>
      <c r="C70" s="192"/>
      <c r="D70" s="179"/>
      <c r="E70" s="125"/>
      <c r="F70" s="142">
        <f t="shared" ref="F70" si="14">(E70/9.089)+(D70/100)</f>
        <v>0</v>
      </c>
      <c r="G70" s="146" t="str">
        <f t="shared" si="12"/>
        <v/>
      </c>
      <c r="H70" s="147" t="str">
        <f t="shared" si="13"/>
        <v/>
      </c>
      <c r="I70" s="100"/>
    </row>
    <row r="71" spans="2:9" ht="16.5" thickTop="1" thickBot="1" x14ac:dyDescent="0.3">
      <c r="B71" s="194"/>
      <c r="C71" s="201"/>
      <c r="D71" s="176"/>
      <c r="E71" s="128"/>
      <c r="F71" s="144"/>
      <c r="G71" s="150">
        <f>SUM(G68:G70)</f>
        <v>0</v>
      </c>
      <c r="H71" s="151">
        <f>SUM(H68:H70)</f>
        <v>0</v>
      </c>
      <c r="I71" s="100"/>
    </row>
  </sheetData>
  <mergeCells count="24">
    <mergeCell ref="B65:B67"/>
    <mergeCell ref="C65:C67"/>
    <mergeCell ref="D65:D67"/>
    <mergeCell ref="E65:E67"/>
    <mergeCell ref="F65:H66"/>
    <mergeCell ref="F50:H51"/>
    <mergeCell ref="B5:B7"/>
    <mergeCell ref="F25:H25"/>
    <mergeCell ref="B27:H27"/>
    <mergeCell ref="B50:B52"/>
    <mergeCell ref="C50:C52"/>
    <mergeCell ref="D50:D52"/>
    <mergeCell ref="E50:E52"/>
    <mergeCell ref="F6:H6"/>
    <mergeCell ref="F5:H5"/>
    <mergeCell ref="E5:E7"/>
    <mergeCell ref="C5:C7"/>
    <mergeCell ref="D5:D7"/>
    <mergeCell ref="B3:H3"/>
    <mergeCell ref="B29:B31"/>
    <mergeCell ref="C29:C31"/>
    <mergeCell ref="D29:D31"/>
    <mergeCell ref="E29:E31"/>
    <mergeCell ref="F29:H30"/>
  </mergeCells>
  <dataValidations count="3">
    <dataValidation allowBlank="1" showErrorMessage="1" error="Please Enter a Number Between 19.50 and 60.49" sqref="E53:E62 E68:E70 E8:E23 E32:E47" xr:uid="{00000000-0002-0000-0600-000000000000}"/>
    <dataValidation showInputMessage="1" sqref="B53:B62 B68:B70 B8:B23 B32:B47" xr:uid="{00000000-0002-0000-0600-000001000000}"/>
    <dataValidation type="list" showInputMessage="1" sqref="A8:A23" xr:uid="{00000000-0002-0000-0600-000002000000}">
      <formula1>ddl_HandlerName</formula1>
    </dataValidation>
  </dataValidation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19"/>
  <sheetViews>
    <sheetView workbookViewId="0">
      <selection activeCell="B20" sqref="B20"/>
    </sheetView>
  </sheetViews>
  <sheetFormatPr defaultRowHeight="15" x14ac:dyDescent="0.25"/>
  <cols>
    <col min="1" max="1" width="10.28515625" bestFit="1" customWidth="1"/>
    <col min="2" max="2" width="26.140625" bestFit="1" customWidth="1"/>
  </cols>
  <sheetData>
    <row r="2" spans="1:2" x14ac:dyDescent="0.25">
      <c r="A2" t="s">
        <v>275</v>
      </c>
      <c r="B2" t="s">
        <v>276</v>
      </c>
    </row>
    <row r="3" spans="1:2" x14ac:dyDescent="0.25">
      <c r="A3">
        <v>1</v>
      </c>
      <c r="B3" t="s">
        <v>260</v>
      </c>
    </row>
    <row r="4" spans="1:2" x14ac:dyDescent="0.25">
      <c r="A4">
        <v>5</v>
      </c>
      <c r="B4" t="s">
        <v>261</v>
      </c>
    </row>
    <row r="5" spans="1:2" x14ac:dyDescent="0.25">
      <c r="A5">
        <v>6</v>
      </c>
      <c r="B5" t="s">
        <v>262</v>
      </c>
    </row>
    <row r="6" spans="1:2" x14ac:dyDescent="0.25">
      <c r="A6">
        <v>7</v>
      </c>
      <c r="B6" t="s">
        <v>263</v>
      </c>
    </row>
    <row r="7" spans="1:2" x14ac:dyDescent="0.25">
      <c r="A7">
        <v>30</v>
      </c>
      <c r="B7" t="s">
        <v>264</v>
      </c>
    </row>
    <row r="8" spans="1:2" x14ac:dyDescent="0.25">
      <c r="A8">
        <v>32</v>
      </c>
      <c r="B8" t="s">
        <v>265</v>
      </c>
    </row>
    <row r="9" spans="1:2" x14ac:dyDescent="0.25">
      <c r="A9">
        <v>33</v>
      </c>
      <c r="B9" t="s">
        <v>266</v>
      </c>
    </row>
    <row r="10" spans="1:2" x14ac:dyDescent="0.25">
      <c r="A10">
        <v>51</v>
      </c>
      <c r="B10" t="s">
        <v>64</v>
      </c>
    </row>
    <row r="11" spans="1:2" x14ac:dyDescent="0.25">
      <c r="A11">
        <v>124</v>
      </c>
      <c r="B11" t="s">
        <v>267</v>
      </c>
    </row>
    <row r="12" spans="1:2" x14ac:dyDescent="0.25">
      <c r="A12">
        <v>126</v>
      </c>
      <c r="B12" t="s">
        <v>268</v>
      </c>
    </row>
    <row r="13" spans="1:2" x14ac:dyDescent="0.25">
      <c r="A13">
        <v>131</v>
      </c>
      <c r="B13" t="s">
        <v>269</v>
      </c>
    </row>
    <row r="14" spans="1:2" x14ac:dyDescent="0.25">
      <c r="A14">
        <v>555</v>
      </c>
      <c r="B14" t="s">
        <v>270</v>
      </c>
    </row>
    <row r="15" spans="1:2" x14ac:dyDescent="0.25">
      <c r="A15">
        <v>567</v>
      </c>
      <c r="B15" t="s">
        <v>271</v>
      </c>
    </row>
    <row r="16" spans="1:2" x14ac:dyDescent="0.25">
      <c r="A16">
        <v>678</v>
      </c>
      <c r="B16" t="s">
        <v>272</v>
      </c>
    </row>
    <row r="17" spans="1:2" x14ac:dyDescent="0.25">
      <c r="A17">
        <v>777</v>
      </c>
      <c r="B17" t="s">
        <v>273</v>
      </c>
    </row>
    <row r="18" spans="1:2" x14ac:dyDescent="0.25">
      <c r="A18">
        <v>888</v>
      </c>
      <c r="B18" t="s">
        <v>154</v>
      </c>
    </row>
    <row r="19" spans="1:2" x14ac:dyDescent="0.25">
      <c r="A19">
        <v>999</v>
      </c>
      <c r="B19" t="s">
        <v>274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1:O32"/>
  <sheetViews>
    <sheetView showGridLines="0" workbookViewId="0">
      <selection activeCell="B48" sqref="B48"/>
    </sheetView>
  </sheetViews>
  <sheetFormatPr defaultColWidth="9.140625" defaultRowHeight="15" x14ac:dyDescent="0.25"/>
  <cols>
    <col min="1" max="1" width="1.5703125" customWidth="1"/>
    <col min="2" max="2" width="100.85546875" customWidth="1"/>
    <col min="3" max="3" width="2.28515625" style="37" bestFit="1" customWidth="1"/>
    <col min="4" max="4" width="17.28515625" style="36" bestFit="1" customWidth="1"/>
    <col min="11" max="11" width="34.7109375" hidden="1" customWidth="1"/>
    <col min="12" max="12" width="12.5703125" style="36" hidden="1" customWidth="1"/>
    <col min="13" max="13" width="2.28515625" bestFit="1" customWidth="1"/>
    <col min="15" max="15" width="34.7109375" bestFit="1" customWidth="1"/>
  </cols>
  <sheetData>
    <row r="1" spans="2:12" x14ac:dyDescent="0.25">
      <c r="K1" s="38" t="s">
        <v>128</v>
      </c>
      <c r="L1" s="39" t="s">
        <v>164</v>
      </c>
    </row>
    <row r="2" spans="2:12" ht="15.75" x14ac:dyDescent="0.25">
      <c r="B2" s="393" t="s">
        <v>166</v>
      </c>
      <c r="C2" s="394"/>
      <c r="D2" s="395"/>
      <c r="J2" s="20"/>
      <c r="K2" s="40" t="s">
        <v>129</v>
      </c>
      <c r="L2" s="41">
        <f>SUMIF(tbl_Receipts[Report 
Category],DropDownList!E2,tbl_Receipts[Product 
Pounds])</f>
        <v>0</v>
      </c>
    </row>
    <row r="3" spans="2:12" ht="15.75" x14ac:dyDescent="0.25">
      <c r="B3" s="396" t="s">
        <v>168</v>
      </c>
      <c r="C3" s="397"/>
      <c r="D3" s="398"/>
      <c r="K3" s="40" t="s">
        <v>130</v>
      </c>
      <c r="L3" s="41">
        <f>SUMIF(tbl_Receipts[Report 
Category],DropDownList!E4,tbl_Receipts[Product 
Pounds])</f>
        <v>0</v>
      </c>
    </row>
    <row r="4" spans="2:12" ht="15.75" x14ac:dyDescent="0.25">
      <c r="B4" s="399" t="s">
        <v>169</v>
      </c>
      <c r="C4" s="400"/>
      <c r="D4" s="401"/>
      <c r="K4" s="42" t="s">
        <v>131</v>
      </c>
      <c r="L4" s="43"/>
    </row>
    <row r="5" spans="2:12" ht="15.75" x14ac:dyDescent="0.25">
      <c r="K5" s="42" t="s">
        <v>132</v>
      </c>
      <c r="L5" s="43"/>
    </row>
    <row r="6" spans="2:12" ht="15.75" x14ac:dyDescent="0.25">
      <c r="B6" s="44" t="s">
        <v>170</v>
      </c>
      <c r="D6" s="45" t="s">
        <v>147</v>
      </c>
      <c r="K6" s="40" t="s">
        <v>133</v>
      </c>
      <c r="L6" s="41">
        <f>SUMIF(tbl_Receipts[Report 
Category],DropDownList!#REF!,tbl_Receipts[Product 
Pounds])</f>
        <v>0</v>
      </c>
    </row>
    <row r="7" spans="2:12" ht="15.75" x14ac:dyDescent="0.25">
      <c r="B7" t="s">
        <v>171</v>
      </c>
      <c r="C7" s="46" t="s">
        <v>165</v>
      </c>
      <c r="D7" s="47">
        <f>L17</f>
        <v>0</v>
      </c>
      <c r="K7" s="40" t="s">
        <v>135</v>
      </c>
      <c r="L7" s="41">
        <f>SUMIF(tbl_Receipts[Report 
Category],DropDownList!E7,tbl_Receipts[Product 
Pounds])</f>
        <v>0</v>
      </c>
    </row>
    <row r="8" spans="2:12" ht="15.75" x14ac:dyDescent="0.25">
      <c r="B8" t="s">
        <v>172</v>
      </c>
      <c r="D8" s="47">
        <f>SUMIF(tbl_Utilization[Report 
Category],DropDownList!K2,tbl_Utilization[Product 
Pounds])+SUMIF(tbl_Utilization[Report 
Category],DropDownList!K4,tbl_Utilization[Product 
Pounds])</f>
        <v>0</v>
      </c>
      <c r="K8" s="42" t="s">
        <v>137</v>
      </c>
      <c r="L8" s="43"/>
    </row>
    <row r="9" spans="2:12" x14ac:dyDescent="0.25">
      <c r="B9" t="s">
        <v>173</v>
      </c>
      <c r="C9" s="46" t="s">
        <v>174</v>
      </c>
      <c r="D9" s="48">
        <f>D7-D8</f>
        <v>0</v>
      </c>
      <c r="K9" s="49" t="s">
        <v>153</v>
      </c>
      <c r="L9" s="43"/>
    </row>
    <row r="10" spans="2:12" ht="15.75" x14ac:dyDescent="0.25">
      <c r="K10" s="42" t="s">
        <v>139</v>
      </c>
      <c r="L10" s="43"/>
    </row>
    <row r="11" spans="2:12" x14ac:dyDescent="0.25">
      <c r="B11" s="44" t="s">
        <v>175</v>
      </c>
      <c r="K11" s="49" t="s">
        <v>152</v>
      </c>
      <c r="L11" s="43"/>
    </row>
    <row r="12" spans="2:12" ht="15.75" x14ac:dyDescent="0.25">
      <c r="B12" t="s">
        <v>176</v>
      </c>
      <c r="D12" s="47">
        <f>'Total Area Sales'!C11</f>
        <v>0</v>
      </c>
      <c r="K12" s="40" t="s">
        <v>142</v>
      </c>
      <c r="L12" s="41">
        <f>SUMIF(tbl_Receipts[Report 
Category],DropDownList!E11,tbl_Receipts[Product 
Pounds])</f>
        <v>0</v>
      </c>
    </row>
    <row r="13" spans="2:12" ht="15.75" x14ac:dyDescent="0.25">
      <c r="B13" t="s">
        <v>177</v>
      </c>
      <c r="D13" s="47">
        <f>SUMIF(tbl_Utilization[Report 
Category],DropDownList!K16,tbl_Utilization[Product 
Pounds])</f>
        <v>0</v>
      </c>
      <c r="K13" s="40" t="s">
        <v>144</v>
      </c>
      <c r="L13" s="41">
        <f>SUMIF(tbl_Receipts[Report 
Category],DropDownList!E12,tbl_Receipts[Product 
Pounds])</f>
        <v>0</v>
      </c>
    </row>
    <row r="14" spans="2:12" ht="15.75" x14ac:dyDescent="0.25">
      <c r="B14" t="s">
        <v>173</v>
      </c>
      <c r="C14" s="46" t="s">
        <v>178</v>
      </c>
      <c r="D14" s="47">
        <f>SUM(D12:D13)</f>
        <v>0</v>
      </c>
      <c r="K14" s="40" t="s">
        <v>145</v>
      </c>
      <c r="L14" s="41">
        <f>SUMIF(tbl_Receipts[Report 
Category],DropDownList!E13,tbl_Receipts[Product 
Pounds])</f>
        <v>0</v>
      </c>
    </row>
    <row r="15" spans="2:12" ht="15.75" x14ac:dyDescent="0.25">
      <c r="K15" s="40" t="s">
        <v>140</v>
      </c>
      <c r="L15" s="41">
        <f>SUMIFS(tbl_Receipts[Product 
Pounds],tbl_Receipts[Report 
Category],DropDownList!E14,tbl_Receipts[Product 
Code],DropDownList!I6)</f>
        <v>0</v>
      </c>
    </row>
    <row r="16" spans="2:12" ht="15.75" x14ac:dyDescent="0.25">
      <c r="B16" t="s">
        <v>179</v>
      </c>
      <c r="D16" s="47">
        <f>'Total Area Sales'!C10+(SUMIF(tbl_Utilization[Report 
Category],DropDownList!K16,tbl_Utilization[Product 
Pounds])-SUMIFS(tbl_Utilization[Product 
Pounds],tbl_Utilization[Report 
Category],DropDownList!K16,tbl_Utilization[To 
Order No.],rng_Order))</f>
        <v>0</v>
      </c>
      <c r="K16" s="40" t="s">
        <v>143</v>
      </c>
      <c r="L16" s="41">
        <f>SUMIF(tbl_Receipts[Report 
Category],DropDownList!E15,tbl_Receipts[Product 
Pounds])</f>
        <v>0</v>
      </c>
    </row>
    <row r="17" spans="2:15" ht="15.75" x14ac:dyDescent="0.25">
      <c r="B17" t="s">
        <v>180</v>
      </c>
      <c r="C17" s="46" t="s">
        <v>181</v>
      </c>
      <c r="D17" s="48">
        <f>D14-D16</f>
        <v>0</v>
      </c>
      <c r="K17" s="50" t="s">
        <v>182</v>
      </c>
      <c r="L17" s="41">
        <f>SUM(L2:L16)</f>
        <v>0</v>
      </c>
    </row>
    <row r="19" spans="2:15" ht="15.75" x14ac:dyDescent="0.25">
      <c r="K19" s="40" t="s">
        <v>183</v>
      </c>
      <c r="L19" s="41">
        <f>SUMIF(tbl_Utilization[Report 
Category],DropDownList!K2,tbl_Utilization[Product 
Pounds])+SUMIF(tbl_Utilization[Report 
Category],DropDownList!K4,tbl_Utilization[Product 
Pounds])</f>
        <v>0</v>
      </c>
    </row>
    <row r="20" spans="2:15" x14ac:dyDescent="0.25">
      <c r="B20" t="s">
        <v>184</v>
      </c>
      <c r="D20" s="51" t="str">
        <f>IF(AND(D17=0,D14=0),"",D17/D14)</f>
        <v/>
      </c>
      <c r="E20" t="s">
        <v>167</v>
      </c>
    </row>
    <row r="21" spans="2:15" x14ac:dyDescent="0.25">
      <c r="B21" t="s">
        <v>185</v>
      </c>
      <c r="D21" s="51" t="str">
        <f>IF(AND(D14=0,D9=0),"",D14/D9)</f>
        <v/>
      </c>
      <c r="E21" t="s">
        <v>186</v>
      </c>
      <c r="K21" s="97" t="s">
        <v>255</v>
      </c>
      <c r="L21" s="98" t="s">
        <v>164</v>
      </c>
    </row>
    <row r="22" spans="2:15" x14ac:dyDescent="0.25">
      <c r="B22" t="s">
        <v>187</v>
      </c>
      <c r="K22" s="32" t="s">
        <v>155</v>
      </c>
      <c r="L22" s="41">
        <f>SUMIF(tbl_Utilization[Report 
Category],DropDownList!K16,tbl_Utilization[Product 
Pounds])</f>
        <v>0</v>
      </c>
    </row>
    <row r="23" spans="2:15" x14ac:dyDescent="0.25">
      <c r="B23" t="s">
        <v>188</v>
      </c>
      <c r="K23" s="32" t="s">
        <v>258</v>
      </c>
      <c r="L23" s="41">
        <f>(SUMIF(tbl_Utilization[Report 
Category],DropDownList!K2,tbl_Utilization[Product 
Pounds]))+(SUMIF(tbl_Utilization[Report 
Category],DropDownList!K4,tbl_Utilization[Product 
Pounds]))</f>
        <v>0</v>
      </c>
    </row>
    <row r="24" spans="2:15" x14ac:dyDescent="0.25">
      <c r="K24" s="32" t="s">
        <v>259</v>
      </c>
      <c r="L24" s="41">
        <f>(SUMIFS(tbl_Utilization[Product 
Pounds],tbl_Utilization[Report 
Category],DropDownList!K2,tbl_Utilization[To 
Order No.],rng_Order))+(SUMIFS(tbl_Utilization[Product 
Pounds],tbl_Utilization[Report 
Category],DropDownList!K4,tbl_Utilization[To 
Order No.],rng_Order))</f>
        <v>0</v>
      </c>
      <c r="O24" s="52"/>
    </row>
    <row r="25" spans="2:15" x14ac:dyDescent="0.25">
      <c r="B25" s="402" t="s">
        <v>189</v>
      </c>
      <c r="C25" s="403"/>
      <c r="D25" s="404"/>
    </row>
    <row r="26" spans="2:15" x14ac:dyDescent="0.25">
      <c r="C26"/>
      <c r="D26"/>
    </row>
    <row r="27" spans="2:15" x14ac:dyDescent="0.25">
      <c r="B27" t="s">
        <v>190</v>
      </c>
      <c r="C27" s="46" t="s">
        <v>191</v>
      </c>
      <c r="D27" s="53">
        <f>SUMIF(tbl_Receipts[Product 
Class],DropDownList!B2,tbl_Receipts[Product 
Pounds])</f>
        <v>0</v>
      </c>
    </row>
    <row r="28" spans="2:15" x14ac:dyDescent="0.25">
      <c r="B28" t="s">
        <v>192</v>
      </c>
      <c r="C28" s="46" t="s">
        <v>193</v>
      </c>
      <c r="D28" s="47">
        <f>(SUMIF(tbl_Utilization[Report 
Category],DropDownList!K2,tbl_Utilization[Product 
Pounds]))+(SUMIF(tbl_Utilization[Report 
Category],DropDownList!K4,tbl_Utilization[Product 
Pounds]))-(SUMIFS(tbl_Utilization[Product 
Pounds],tbl_Utilization[Report 
Category],DropDownList!K2,tbl_Utilization[To 
Order No.],rng_Order))+(SUMIFS(tbl_Utilization[Product 
Pounds],tbl_Utilization[Report 
Category],DropDownList!K4,tbl_Utilization[To 
Order No.],rng_Order))</f>
        <v>0</v>
      </c>
      <c r="E28" t="s">
        <v>194</v>
      </c>
      <c r="K28" s="96" t="s">
        <v>257</v>
      </c>
      <c r="L28" s="41">
        <f>rng_Order</f>
        <v>0</v>
      </c>
    </row>
    <row r="29" spans="2:15" x14ac:dyDescent="0.25">
      <c r="B29" t="s">
        <v>195</v>
      </c>
      <c r="D29" s="51" t="str">
        <f>IF(OR(D27="",D27=0),"",D28/D27)</f>
        <v/>
      </c>
      <c r="K29" s="99" t="s">
        <v>256</v>
      </c>
      <c r="L29" s="41">
        <f>SUMIFS(tbl_Utilization[Product 
Pounds],tbl_Utilization[Report 
Category],DropDownList!K16,tbl_Utilization[To 
Order No.],rng_Order)</f>
        <v>0</v>
      </c>
    </row>
    <row r="30" spans="2:15" x14ac:dyDescent="0.25">
      <c r="B30" t="s">
        <v>196</v>
      </c>
    </row>
    <row r="31" spans="2:15" x14ac:dyDescent="0.25">
      <c r="K31" s="52"/>
    </row>
    <row r="32" spans="2:15" x14ac:dyDescent="0.25">
      <c r="K32" s="52"/>
    </row>
  </sheetData>
  <sheetProtection sheet="1" objects="1" scenarios="1"/>
  <mergeCells count="4">
    <mergeCell ref="B2:D2"/>
    <mergeCell ref="B3:D3"/>
    <mergeCell ref="B4:D4"/>
    <mergeCell ref="B25:D25"/>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sheetPr>
  <dimension ref="A1:I16"/>
  <sheetViews>
    <sheetView workbookViewId="0">
      <pane xSplit="2" ySplit="4" topLeftCell="C5" activePane="bottomRight" state="frozen"/>
      <selection pane="topRight" activeCell="C1" sqref="C1"/>
      <selection pane="bottomLeft" activeCell="A3" sqref="A3"/>
      <selection pane="bottomRight" activeCell="L4" sqref="L4"/>
    </sheetView>
  </sheetViews>
  <sheetFormatPr defaultRowHeight="15" x14ac:dyDescent="0.25"/>
  <cols>
    <col min="1" max="1" width="9.85546875" style="11" customWidth="1"/>
    <col min="2" max="2" width="18.7109375" style="5" customWidth="1"/>
    <col min="3" max="3" width="24.140625" style="5" bestFit="1" customWidth="1"/>
    <col min="4" max="5" width="12.140625" bestFit="1" customWidth="1"/>
    <col min="6" max="6" width="28" bestFit="1" customWidth="1"/>
    <col min="7" max="7" width="32.5703125" customWidth="1"/>
    <col min="8" max="8" width="29" bestFit="1" customWidth="1"/>
    <col min="9" max="9" width="30.7109375" customWidth="1"/>
  </cols>
  <sheetData>
    <row r="1" spans="1:9" x14ac:dyDescent="0.25">
      <c r="A1" s="1"/>
    </row>
    <row r="2" spans="1:9" ht="17.25" x14ac:dyDescent="0.3">
      <c r="A2" s="6" t="s">
        <v>9</v>
      </c>
    </row>
    <row r="3" spans="1:9" x14ac:dyDescent="0.25">
      <c r="A3" s="1"/>
    </row>
    <row r="4" spans="1:9" s="3" customFormat="1" x14ac:dyDescent="0.25">
      <c r="A4" s="7" t="s">
        <v>10</v>
      </c>
      <c r="B4" s="8" t="s">
        <v>11</v>
      </c>
      <c r="C4" s="8" t="s">
        <v>12</v>
      </c>
      <c r="D4" s="3" t="s">
        <v>13</v>
      </c>
      <c r="E4" s="3" t="s">
        <v>14</v>
      </c>
      <c r="F4" s="3" t="s">
        <v>15</v>
      </c>
      <c r="G4" s="3" t="s">
        <v>16</v>
      </c>
      <c r="H4" s="3" t="s">
        <v>17</v>
      </c>
      <c r="I4" s="3" t="s">
        <v>18</v>
      </c>
    </row>
    <row r="5" spans="1:9" x14ac:dyDescent="0.25">
      <c r="A5" s="9">
        <v>0</v>
      </c>
      <c r="B5" s="5" t="s">
        <v>19</v>
      </c>
    </row>
    <row r="6" spans="1:9" x14ac:dyDescent="0.25">
      <c r="A6" s="9">
        <v>1</v>
      </c>
      <c r="B6" s="5" t="s">
        <v>20</v>
      </c>
      <c r="C6" s="5" t="s">
        <v>20</v>
      </c>
      <c r="D6" t="s">
        <v>21</v>
      </c>
      <c r="E6" t="s">
        <v>22</v>
      </c>
      <c r="F6" t="s">
        <v>23</v>
      </c>
      <c r="G6" t="s">
        <v>24</v>
      </c>
      <c r="H6" t="s">
        <v>25</v>
      </c>
      <c r="I6" t="s">
        <v>26</v>
      </c>
    </row>
    <row r="7" spans="1:9" x14ac:dyDescent="0.25">
      <c r="A7" s="9">
        <v>5</v>
      </c>
      <c r="B7" s="5" t="s">
        <v>27</v>
      </c>
      <c r="C7" s="5" t="s">
        <v>27</v>
      </c>
      <c r="D7" t="s">
        <v>28</v>
      </c>
      <c r="E7" t="s">
        <v>29</v>
      </c>
      <c r="F7" t="s">
        <v>30</v>
      </c>
      <c r="G7" t="s">
        <v>31</v>
      </c>
      <c r="H7" t="s">
        <v>32</v>
      </c>
      <c r="I7" t="s">
        <v>33</v>
      </c>
    </row>
    <row r="8" spans="1:9" x14ac:dyDescent="0.25">
      <c r="A8" s="9">
        <v>6</v>
      </c>
      <c r="B8" s="5" t="s">
        <v>34</v>
      </c>
      <c r="C8" s="5" t="s">
        <v>35</v>
      </c>
      <c r="D8" t="s">
        <v>36</v>
      </c>
      <c r="E8" t="s">
        <v>37</v>
      </c>
      <c r="F8" t="s">
        <v>38</v>
      </c>
      <c r="G8" t="s">
        <v>39</v>
      </c>
      <c r="H8" s="10" t="s">
        <v>40</v>
      </c>
      <c r="I8" t="s">
        <v>41</v>
      </c>
    </row>
    <row r="9" spans="1:9" x14ac:dyDescent="0.25">
      <c r="A9" s="9">
        <v>7</v>
      </c>
      <c r="B9" s="5" t="s">
        <v>42</v>
      </c>
      <c r="C9" s="5" t="s">
        <v>35</v>
      </c>
      <c r="D9" t="s">
        <v>36</v>
      </c>
      <c r="E9" t="s">
        <v>37</v>
      </c>
      <c r="F9" t="s">
        <v>43</v>
      </c>
      <c r="G9" t="s">
        <v>39</v>
      </c>
      <c r="H9" s="10" t="s">
        <v>40</v>
      </c>
      <c r="I9" t="s">
        <v>41</v>
      </c>
    </row>
    <row r="10" spans="1:9" x14ac:dyDescent="0.25">
      <c r="A10" s="9">
        <v>30</v>
      </c>
      <c r="B10" s="5" t="s">
        <v>44</v>
      </c>
      <c r="C10" s="5" t="s">
        <v>44</v>
      </c>
      <c r="D10" t="s">
        <v>45</v>
      </c>
      <c r="E10" t="s">
        <v>46</v>
      </c>
      <c r="F10" t="s">
        <v>47</v>
      </c>
      <c r="G10" t="s">
        <v>48</v>
      </c>
      <c r="H10" t="s">
        <v>49</v>
      </c>
      <c r="I10" t="s">
        <v>50</v>
      </c>
    </row>
    <row r="11" spans="1:9" x14ac:dyDescent="0.25">
      <c r="A11" s="9">
        <v>32</v>
      </c>
      <c r="B11" s="5" t="s">
        <v>51</v>
      </c>
      <c r="C11" s="5" t="s">
        <v>51</v>
      </c>
      <c r="D11" t="s">
        <v>52</v>
      </c>
      <c r="E11" t="s">
        <v>53</v>
      </c>
      <c r="F11" t="s">
        <v>54</v>
      </c>
      <c r="G11" t="s">
        <v>55</v>
      </c>
      <c r="H11" t="s">
        <v>56</v>
      </c>
      <c r="I11" t="s">
        <v>57</v>
      </c>
    </row>
    <row r="12" spans="1:9" x14ac:dyDescent="0.25">
      <c r="A12" s="9">
        <v>33</v>
      </c>
      <c r="B12" s="5" t="s">
        <v>58</v>
      </c>
      <c r="C12" s="5" t="s">
        <v>58</v>
      </c>
      <c r="D12" t="s">
        <v>59</v>
      </c>
      <c r="E12" t="s">
        <v>60</v>
      </c>
      <c r="F12" t="s">
        <v>61</v>
      </c>
      <c r="G12" t="s">
        <v>895</v>
      </c>
      <c r="H12" t="s">
        <v>62</v>
      </c>
      <c r="I12" t="s">
        <v>63</v>
      </c>
    </row>
    <row r="13" spans="1:9" x14ac:dyDescent="0.25">
      <c r="A13" s="9">
        <v>51</v>
      </c>
      <c r="B13" s="5" t="s">
        <v>64</v>
      </c>
      <c r="C13" s="5" t="s">
        <v>64</v>
      </c>
      <c r="D13" t="s">
        <v>451</v>
      </c>
      <c r="E13" t="s">
        <v>452</v>
      </c>
      <c r="F13" t="s">
        <v>156</v>
      </c>
      <c r="G13" t="s">
        <v>453</v>
      </c>
      <c r="H13" t="s">
        <v>454</v>
      </c>
      <c r="I13" t="s">
        <v>157</v>
      </c>
    </row>
    <row r="14" spans="1:9" x14ac:dyDescent="0.25">
      <c r="A14" s="9">
        <v>124</v>
      </c>
      <c r="B14" s="5" t="s">
        <v>65</v>
      </c>
      <c r="C14" s="5" t="s">
        <v>66</v>
      </c>
      <c r="D14" t="s">
        <v>67</v>
      </c>
      <c r="E14" t="s">
        <v>68</v>
      </c>
      <c r="F14" t="s">
        <v>69</v>
      </c>
      <c r="G14" t="s">
        <v>70</v>
      </c>
      <c r="H14" t="s">
        <v>71</v>
      </c>
      <c r="I14" t="s">
        <v>72</v>
      </c>
    </row>
    <row r="15" spans="1:9" x14ac:dyDescent="0.25">
      <c r="A15" s="9">
        <v>126</v>
      </c>
      <c r="B15" s="5" t="s">
        <v>73</v>
      </c>
      <c r="C15" s="5" t="s">
        <v>73</v>
      </c>
      <c r="D15" t="s">
        <v>74</v>
      </c>
      <c r="E15" t="s">
        <v>75</v>
      </c>
      <c r="F15" t="s">
        <v>76</v>
      </c>
      <c r="G15" t="s">
        <v>77</v>
      </c>
      <c r="H15" t="s">
        <v>78</v>
      </c>
      <c r="I15" t="s">
        <v>79</v>
      </c>
    </row>
    <row r="16" spans="1:9" x14ac:dyDescent="0.25">
      <c r="A16" s="9">
        <v>131</v>
      </c>
      <c r="B16" s="5" t="s">
        <v>80</v>
      </c>
      <c r="C16" s="5" t="s">
        <v>66</v>
      </c>
      <c r="D16" t="s">
        <v>67</v>
      </c>
      <c r="E16" t="s">
        <v>68</v>
      </c>
      <c r="F16" t="s">
        <v>69</v>
      </c>
      <c r="G16" t="s">
        <v>70</v>
      </c>
      <c r="H16" t="s">
        <v>71</v>
      </c>
      <c r="I16" t="s">
        <v>72</v>
      </c>
    </row>
  </sheetData>
  <hyperlinks>
    <hyperlink ref="I12" r:id="rId1" display="http://www.malouisville.com" xr:uid="{00000000-0004-0000-0900-000000000000}"/>
    <hyperlink ref="F13" r:id="rId2" xr:uid="{00000000-0004-0000-0900-000001000000}"/>
    <hyperlink ref="I13" r:id="rId3" xr:uid="{00000000-0004-0000-0900-000002000000}"/>
  </hyperlinks>
  <pageMargins left="0.7" right="0.7" top="0.75" bottom="0.75" header="0.3" footer="0.3"/>
  <pageSetup orientation="portrait" r:id="rId4"/>
  <tableParts count="1">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738"/>
  <sheetViews>
    <sheetView workbookViewId="0">
      <pane ySplit="1" topLeftCell="A2" activePane="bottomLeft" state="frozen"/>
      <selection pane="bottomLeft" activeCell="O31" sqref="O31"/>
    </sheetView>
  </sheetViews>
  <sheetFormatPr defaultColWidth="8.85546875" defaultRowHeight="15.75" x14ac:dyDescent="0.25"/>
  <cols>
    <col min="1" max="1" width="50.7109375" style="205" bestFit="1" customWidth="1"/>
    <col min="2" max="2" width="13.85546875" style="238" bestFit="1" customWidth="1"/>
    <col min="3" max="3" width="16.140625" style="204" bestFit="1" customWidth="1"/>
    <col min="4" max="4" width="14.28515625" style="204" bestFit="1" customWidth="1"/>
    <col min="5" max="5" width="31.5703125" style="204" bestFit="1" customWidth="1"/>
    <col min="6" max="6" width="32.85546875" style="204" bestFit="1" customWidth="1"/>
    <col min="7" max="8" width="28.7109375" style="204" bestFit="1" customWidth="1"/>
    <col min="9" max="9" width="29.7109375" style="204" bestFit="1" customWidth="1"/>
    <col min="10" max="10" width="28.85546875" style="204" bestFit="1" customWidth="1"/>
    <col min="11" max="12" width="33.5703125" style="204" bestFit="1" customWidth="1"/>
    <col min="13" max="13" width="30.85546875" style="204" bestFit="1" customWidth="1"/>
    <col min="14" max="14" width="30.7109375" style="204" bestFit="1" customWidth="1"/>
    <col min="15" max="15" width="31" style="204" bestFit="1" customWidth="1"/>
    <col min="16" max="16" width="30.85546875" style="204" bestFit="1" customWidth="1"/>
    <col min="17" max="17" width="29.7109375" style="206" bestFit="1" customWidth="1"/>
    <col min="18" max="18" width="17.28515625" style="246" bestFit="1" customWidth="1"/>
    <col min="19" max="20" width="8.85546875" style="27"/>
    <col min="21" max="21" width="17.5703125" style="27" customWidth="1"/>
    <col min="22" max="16384" width="8.85546875" style="27"/>
  </cols>
  <sheetData>
    <row r="1" spans="1:21" x14ac:dyDescent="0.25">
      <c r="A1" s="207" t="s">
        <v>125</v>
      </c>
      <c r="B1" s="239" t="s">
        <v>126</v>
      </c>
      <c r="C1" s="208" t="s">
        <v>158</v>
      </c>
      <c r="D1" s="208" t="s">
        <v>127</v>
      </c>
      <c r="E1" s="209" t="s">
        <v>325</v>
      </c>
      <c r="F1" s="209" t="s">
        <v>324</v>
      </c>
      <c r="G1" s="209" t="s">
        <v>323</v>
      </c>
      <c r="H1" s="209" t="s">
        <v>322</v>
      </c>
      <c r="I1" s="209" t="s">
        <v>321</v>
      </c>
      <c r="J1" s="209" t="s">
        <v>320</v>
      </c>
      <c r="K1" s="210" t="s">
        <v>319</v>
      </c>
      <c r="L1" s="210" t="s">
        <v>318</v>
      </c>
      <c r="M1" s="210" t="s">
        <v>317</v>
      </c>
      <c r="N1" s="210" t="s">
        <v>316</v>
      </c>
      <c r="O1" s="210" t="s">
        <v>315</v>
      </c>
      <c r="P1" s="210" t="s">
        <v>314</v>
      </c>
      <c r="Q1" s="210" t="s">
        <v>313</v>
      </c>
      <c r="R1" s="244" t="s">
        <v>333</v>
      </c>
      <c r="U1" s="247"/>
    </row>
    <row r="2" spans="1:21" x14ac:dyDescent="0.25">
      <c r="A2"/>
      <c r="B2"/>
      <c r="C2"/>
      <c r="D2"/>
      <c r="E2"/>
      <c r="F2"/>
      <c r="G2"/>
      <c r="H2"/>
      <c r="I2"/>
      <c r="J2"/>
      <c r="K2"/>
      <c r="L2"/>
      <c r="M2"/>
      <c r="N2"/>
      <c r="O2"/>
      <c r="P2"/>
      <c r="Q2"/>
      <c r="R2" s="245"/>
      <c r="U2" s="247"/>
    </row>
    <row r="3" spans="1:21" x14ac:dyDescent="0.25">
      <c r="A3" t="s">
        <v>455</v>
      </c>
      <c r="B3">
        <v>1</v>
      </c>
      <c r="C3">
        <v>1</v>
      </c>
      <c r="D3">
        <v>1</v>
      </c>
      <c r="E3" t="s">
        <v>129</v>
      </c>
      <c r="F3" t="s">
        <v>135</v>
      </c>
      <c r="G3" t="s">
        <v>335</v>
      </c>
      <c r="H3" t="s">
        <v>341</v>
      </c>
      <c r="I3" t="s">
        <v>337</v>
      </c>
      <c r="J3" t="s">
        <v>342</v>
      </c>
      <c r="K3" t="s">
        <v>129</v>
      </c>
      <c r="L3" t="s">
        <v>129</v>
      </c>
      <c r="M3" t="s">
        <v>338</v>
      </c>
      <c r="N3" t="s">
        <v>338</v>
      </c>
      <c r="O3" t="s">
        <v>338</v>
      </c>
      <c r="P3" t="s">
        <v>338</v>
      </c>
      <c r="Q3" t="s">
        <v>339</v>
      </c>
      <c r="R3" s="245" t="s">
        <v>340</v>
      </c>
      <c r="U3" s="247"/>
    </row>
    <row r="4" spans="1:21" x14ac:dyDescent="0.25">
      <c r="A4" t="s">
        <v>456</v>
      </c>
      <c r="B4">
        <v>2</v>
      </c>
      <c r="C4">
        <v>5</v>
      </c>
      <c r="D4">
        <v>5</v>
      </c>
      <c r="E4" t="s">
        <v>130</v>
      </c>
      <c r="F4" t="s">
        <v>142</v>
      </c>
      <c r="G4" t="s">
        <v>337</v>
      </c>
      <c r="H4"/>
      <c r="I4" t="s">
        <v>336</v>
      </c>
      <c r="J4"/>
      <c r="K4" t="s">
        <v>130</v>
      </c>
      <c r="L4" t="s">
        <v>130</v>
      </c>
      <c r="M4" t="s">
        <v>343</v>
      </c>
      <c r="N4" t="s">
        <v>343</v>
      </c>
      <c r="O4" t="s">
        <v>344</v>
      </c>
      <c r="P4" t="s">
        <v>343</v>
      </c>
      <c r="Q4" t="s">
        <v>345</v>
      </c>
      <c r="R4" s="245" t="s">
        <v>346</v>
      </c>
      <c r="U4" s="247"/>
    </row>
    <row r="5" spans="1:21" x14ac:dyDescent="0.25">
      <c r="A5" t="s">
        <v>457</v>
      </c>
      <c r="B5">
        <v>3</v>
      </c>
      <c r="C5">
        <v>6</v>
      </c>
      <c r="D5">
        <v>6</v>
      </c>
      <c r="E5" t="s">
        <v>131</v>
      </c>
      <c r="F5"/>
      <c r="G5" t="s">
        <v>336</v>
      </c>
      <c r="H5"/>
      <c r="I5" t="s">
        <v>347</v>
      </c>
      <c r="J5"/>
      <c r="K5" t="s">
        <v>131</v>
      </c>
      <c r="L5" t="s">
        <v>349</v>
      </c>
      <c r="M5" t="s">
        <v>335</v>
      </c>
      <c r="N5" t="s">
        <v>336</v>
      </c>
      <c r="O5" t="s">
        <v>350</v>
      </c>
      <c r="P5" t="s">
        <v>347</v>
      </c>
      <c r="Q5" t="s">
        <v>351</v>
      </c>
      <c r="R5" s="245" t="s">
        <v>352</v>
      </c>
      <c r="U5" s="247"/>
    </row>
    <row r="6" spans="1:21" x14ac:dyDescent="0.25">
      <c r="A6" t="s">
        <v>458</v>
      </c>
      <c r="B6">
        <v>4</v>
      </c>
      <c r="C6">
        <v>7</v>
      </c>
      <c r="D6">
        <v>7</v>
      </c>
      <c r="E6" t="s">
        <v>132</v>
      </c>
      <c r="F6"/>
      <c r="G6" t="s">
        <v>353</v>
      </c>
      <c r="H6"/>
      <c r="I6" t="s">
        <v>354</v>
      </c>
      <c r="J6"/>
      <c r="K6" t="s">
        <v>132</v>
      </c>
      <c r="L6"/>
      <c r="M6" t="s">
        <v>337</v>
      </c>
      <c r="N6" t="s">
        <v>363</v>
      </c>
      <c r="O6" t="s">
        <v>343</v>
      </c>
      <c r="P6" t="s">
        <v>363</v>
      </c>
      <c r="Q6" t="s">
        <v>356</v>
      </c>
      <c r="R6" s="245" t="s">
        <v>357</v>
      </c>
      <c r="U6" s="247"/>
    </row>
    <row r="7" spans="1:21" x14ac:dyDescent="0.25">
      <c r="A7" t="s">
        <v>459</v>
      </c>
      <c r="B7" t="s">
        <v>361</v>
      </c>
      <c r="C7">
        <v>30</v>
      </c>
      <c r="D7">
        <v>30</v>
      </c>
      <c r="E7" t="s">
        <v>135</v>
      </c>
      <c r="F7"/>
      <c r="G7" t="s">
        <v>134</v>
      </c>
      <c r="H7"/>
      <c r="I7" t="s">
        <v>358</v>
      </c>
      <c r="J7"/>
      <c r="K7" t="s">
        <v>359</v>
      </c>
      <c r="L7"/>
      <c r="M7" t="s">
        <v>336</v>
      </c>
      <c r="N7"/>
      <c r="O7" t="s">
        <v>337</v>
      </c>
      <c r="P7"/>
      <c r="Q7" t="s">
        <v>223</v>
      </c>
      <c r="R7" s="245" t="s">
        <v>360</v>
      </c>
      <c r="U7" s="247"/>
    </row>
    <row r="8" spans="1:21" x14ac:dyDescent="0.25">
      <c r="A8" t="s">
        <v>1165</v>
      </c>
      <c r="B8"/>
      <c r="C8">
        <v>32</v>
      </c>
      <c r="D8">
        <v>32</v>
      </c>
      <c r="E8" t="s">
        <v>137</v>
      </c>
      <c r="F8"/>
      <c r="G8" t="s">
        <v>136</v>
      </c>
      <c r="H8"/>
      <c r="I8" t="s">
        <v>362</v>
      </c>
      <c r="J8"/>
      <c r="K8" t="s">
        <v>349</v>
      </c>
      <c r="L8"/>
      <c r="M8" t="s">
        <v>363</v>
      </c>
      <c r="N8"/>
      <c r="O8" t="s">
        <v>336</v>
      </c>
      <c r="P8"/>
      <c r="Q8" t="s">
        <v>364</v>
      </c>
      <c r="R8" s="245" t="s">
        <v>365</v>
      </c>
      <c r="U8" s="247"/>
    </row>
    <row r="9" spans="1:21" x14ac:dyDescent="0.25">
      <c r="A9" t="s">
        <v>1044</v>
      </c>
      <c r="B9"/>
      <c r="C9">
        <v>33</v>
      </c>
      <c r="D9">
        <v>33</v>
      </c>
      <c r="E9" t="s">
        <v>139</v>
      </c>
      <c r="F9"/>
      <c r="G9" t="s">
        <v>138</v>
      </c>
      <c r="H9"/>
      <c r="I9" t="s">
        <v>366</v>
      </c>
      <c r="J9"/>
      <c r="K9" t="s">
        <v>137</v>
      </c>
      <c r="L9"/>
      <c r="M9" t="s">
        <v>307</v>
      </c>
      <c r="N9"/>
      <c r="O9" t="s">
        <v>347</v>
      </c>
      <c r="P9"/>
      <c r="Q9" t="s">
        <v>367</v>
      </c>
      <c r="R9" s="245" t="s">
        <v>368</v>
      </c>
      <c r="U9" s="247"/>
    </row>
    <row r="10" spans="1:21" x14ac:dyDescent="0.25">
      <c r="A10" t="s">
        <v>460</v>
      </c>
      <c r="B10"/>
      <c r="C10">
        <v>51</v>
      </c>
      <c r="D10">
        <v>51</v>
      </c>
      <c r="E10" t="s">
        <v>142</v>
      </c>
      <c r="F10"/>
      <c r="G10" t="s">
        <v>141</v>
      </c>
      <c r="H10"/>
      <c r="I10" t="s">
        <v>369</v>
      </c>
      <c r="J10"/>
      <c r="K10" t="s">
        <v>370</v>
      </c>
      <c r="L10"/>
      <c r="M10" t="s">
        <v>141</v>
      </c>
      <c r="N10"/>
      <c r="O10" t="s">
        <v>354</v>
      </c>
      <c r="P10"/>
      <c r="Q10" t="s">
        <v>371</v>
      </c>
      <c r="R10" s="245"/>
      <c r="U10" s="247"/>
    </row>
    <row r="11" spans="1:21" x14ac:dyDescent="0.25">
      <c r="A11" t="s">
        <v>906</v>
      </c>
      <c r="B11"/>
      <c r="C11">
        <v>124</v>
      </c>
      <c r="D11">
        <v>124</v>
      </c>
      <c r="E11" t="s">
        <v>145</v>
      </c>
      <c r="F11"/>
      <c r="G11" t="s">
        <v>341</v>
      </c>
      <c r="H11"/>
      <c r="I11" t="s">
        <v>372</v>
      </c>
      <c r="J11"/>
      <c r="K11" t="s">
        <v>140</v>
      </c>
      <c r="L11"/>
      <c r="M11"/>
      <c r="N11"/>
      <c r="O11" t="s">
        <v>358</v>
      </c>
      <c r="P11"/>
      <c r="Q11" t="s">
        <v>373</v>
      </c>
      <c r="R11" s="245"/>
      <c r="U11" s="247"/>
    </row>
    <row r="12" spans="1:21" x14ac:dyDescent="0.25">
      <c r="A12" t="s">
        <v>1138</v>
      </c>
      <c r="B12"/>
      <c r="C12">
        <v>126</v>
      </c>
      <c r="D12">
        <v>126</v>
      </c>
      <c r="E12" t="s">
        <v>140</v>
      </c>
      <c r="F12"/>
      <c r="G12"/>
      <c r="H12"/>
      <c r="I12" t="s">
        <v>374</v>
      </c>
      <c r="J12"/>
      <c r="K12" t="s">
        <v>143</v>
      </c>
      <c r="L12"/>
      <c r="M12"/>
      <c r="N12"/>
      <c r="O12" t="s">
        <v>362</v>
      </c>
      <c r="P12"/>
      <c r="Q12" t="s">
        <v>375</v>
      </c>
      <c r="R12" s="245"/>
      <c r="U12" s="247"/>
    </row>
    <row r="13" spans="1:21" x14ac:dyDescent="0.25">
      <c r="A13" t="s">
        <v>1048</v>
      </c>
      <c r="B13"/>
      <c r="C13">
        <v>131</v>
      </c>
      <c r="D13">
        <v>131</v>
      </c>
      <c r="E13" t="s">
        <v>143</v>
      </c>
      <c r="F13"/>
      <c r="G13"/>
      <c r="H13"/>
      <c r="I13" t="s">
        <v>376</v>
      </c>
      <c r="J13"/>
      <c r="K13" t="s">
        <v>377</v>
      </c>
      <c r="L13"/>
      <c r="M13"/>
      <c r="N13"/>
      <c r="O13" t="s">
        <v>366</v>
      </c>
      <c r="P13"/>
      <c r="Q13" t="s">
        <v>378</v>
      </c>
      <c r="R13" s="245"/>
      <c r="U13" s="247"/>
    </row>
    <row r="14" spans="1:21" x14ac:dyDescent="0.25">
      <c r="A14" t="s">
        <v>1139</v>
      </c>
      <c r="B14"/>
      <c r="C14">
        <v>999</v>
      </c>
      <c r="D14">
        <v>567</v>
      </c>
      <c r="E14"/>
      <c r="F14"/>
      <c r="G14"/>
      <c r="H14"/>
      <c r="I14" t="s">
        <v>379</v>
      </c>
      <c r="J14"/>
      <c r="K14"/>
      <c r="L14"/>
      <c r="M14"/>
      <c r="N14"/>
      <c r="O14" t="s">
        <v>369</v>
      </c>
      <c r="P14"/>
      <c r="Q14" t="s">
        <v>380</v>
      </c>
      <c r="R14" s="245"/>
      <c r="U14" s="247"/>
    </row>
    <row r="15" spans="1:21" x14ac:dyDescent="0.25">
      <c r="A15" t="s">
        <v>461</v>
      </c>
      <c r="B15"/>
      <c r="C15"/>
      <c r="D15">
        <v>678</v>
      </c>
      <c r="E15"/>
      <c r="F15"/>
      <c r="G15"/>
      <c r="H15"/>
      <c r="I15" t="s">
        <v>381</v>
      </c>
      <c r="J15"/>
      <c r="K15"/>
      <c r="L15"/>
      <c r="M15"/>
      <c r="N15"/>
      <c r="O15" t="s">
        <v>372</v>
      </c>
      <c r="P15"/>
      <c r="Q15" t="s">
        <v>382</v>
      </c>
      <c r="R15" s="245"/>
      <c r="U15" s="247"/>
    </row>
    <row r="16" spans="1:21" x14ac:dyDescent="0.25">
      <c r="A16" t="s">
        <v>462</v>
      </c>
      <c r="B16"/>
      <c r="C16"/>
      <c r="D16">
        <v>777</v>
      </c>
      <c r="E16"/>
      <c r="F16"/>
      <c r="G16"/>
      <c r="H16"/>
      <c r="I16" t="s">
        <v>339</v>
      </c>
      <c r="J16"/>
      <c r="K16"/>
      <c r="L16"/>
      <c r="M16"/>
      <c r="N16"/>
      <c r="O16" t="s">
        <v>374</v>
      </c>
      <c r="P16"/>
      <c r="Q16" t="s">
        <v>383</v>
      </c>
      <c r="R16" s="245"/>
      <c r="U16" s="247"/>
    </row>
    <row r="17" spans="1:21" x14ac:dyDescent="0.25">
      <c r="A17" t="s">
        <v>463</v>
      </c>
      <c r="B17"/>
      <c r="C17"/>
      <c r="D17">
        <v>999</v>
      </c>
      <c r="E17"/>
      <c r="F17"/>
      <c r="G17"/>
      <c r="H17"/>
      <c r="I17" t="s">
        <v>345</v>
      </c>
      <c r="J17"/>
      <c r="K17"/>
      <c r="L17"/>
      <c r="M17"/>
      <c r="N17"/>
      <c r="O17" t="s">
        <v>384</v>
      </c>
      <c r="P17"/>
      <c r="Q17" t="s">
        <v>386</v>
      </c>
      <c r="R17" s="245"/>
      <c r="U17" s="247"/>
    </row>
    <row r="18" spans="1:21" x14ac:dyDescent="0.25">
      <c r="A18" t="s">
        <v>464</v>
      </c>
      <c r="B18"/>
      <c r="C18"/>
      <c r="D18"/>
      <c r="E18"/>
      <c r="F18"/>
      <c r="G18"/>
      <c r="H18"/>
      <c r="I18" t="s">
        <v>351</v>
      </c>
      <c r="J18"/>
      <c r="K18"/>
      <c r="L18"/>
      <c r="M18"/>
      <c r="N18"/>
      <c r="O18" t="s">
        <v>376</v>
      </c>
      <c r="P18"/>
      <c r="Q18" t="s">
        <v>388</v>
      </c>
      <c r="R18" s="245"/>
      <c r="U18" s="247"/>
    </row>
    <row r="19" spans="1:21" x14ac:dyDescent="0.25">
      <c r="A19" t="s">
        <v>1133</v>
      </c>
      <c r="B19"/>
      <c r="C19"/>
      <c r="D19"/>
      <c r="E19"/>
      <c r="F19"/>
      <c r="G19"/>
      <c r="H19"/>
      <c r="I19" t="s">
        <v>356</v>
      </c>
      <c r="J19"/>
      <c r="K19"/>
      <c r="L19"/>
      <c r="M19"/>
      <c r="N19"/>
      <c r="O19" t="s">
        <v>389</v>
      </c>
      <c r="P19"/>
      <c r="Q19" t="s">
        <v>390</v>
      </c>
      <c r="R19" s="245"/>
      <c r="U19" s="247"/>
    </row>
    <row r="20" spans="1:21" x14ac:dyDescent="0.25">
      <c r="A20" t="s">
        <v>465</v>
      </c>
      <c r="B20"/>
      <c r="C20"/>
      <c r="D20"/>
      <c r="E20"/>
      <c r="F20"/>
      <c r="G20"/>
      <c r="H20"/>
      <c r="I20" t="s">
        <v>223</v>
      </c>
      <c r="J20"/>
      <c r="K20"/>
      <c r="L20"/>
      <c r="M20"/>
      <c r="N20"/>
      <c r="O20" t="s">
        <v>379</v>
      </c>
      <c r="P20"/>
      <c r="Q20" t="s">
        <v>391</v>
      </c>
      <c r="R20" s="245"/>
      <c r="U20" s="247"/>
    </row>
    <row r="21" spans="1:21" x14ac:dyDescent="0.25">
      <c r="A21" t="s">
        <v>907</v>
      </c>
      <c r="B21"/>
      <c r="C21"/>
      <c r="D21"/>
      <c r="E21"/>
      <c r="F21"/>
      <c r="G21"/>
      <c r="H21"/>
      <c r="I21" t="s">
        <v>364</v>
      </c>
      <c r="J21"/>
      <c r="K21"/>
      <c r="L21"/>
      <c r="M21"/>
      <c r="N21"/>
      <c r="O21" t="s">
        <v>381</v>
      </c>
      <c r="P21"/>
      <c r="Q21" t="s">
        <v>393</v>
      </c>
      <c r="R21" s="245"/>
      <c r="U21" s="247"/>
    </row>
    <row r="22" spans="1:21" x14ac:dyDescent="0.25">
      <c r="A22" t="s">
        <v>466</v>
      </c>
      <c r="B22"/>
      <c r="C22"/>
      <c r="D22"/>
      <c r="E22"/>
      <c r="F22"/>
      <c r="G22"/>
      <c r="H22"/>
      <c r="I22" t="s">
        <v>367</v>
      </c>
      <c r="J22"/>
      <c r="K22"/>
      <c r="L22"/>
      <c r="M22"/>
      <c r="N22"/>
      <c r="O22" t="s">
        <v>234</v>
      </c>
      <c r="P22"/>
      <c r="Q22" t="s">
        <v>395</v>
      </c>
      <c r="R22" s="245"/>
      <c r="U22" s="247"/>
    </row>
    <row r="23" spans="1:21" x14ac:dyDescent="0.25">
      <c r="A23" t="s">
        <v>908</v>
      </c>
      <c r="B23"/>
      <c r="C23"/>
      <c r="D23"/>
      <c r="E23"/>
      <c r="F23"/>
      <c r="G23"/>
      <c r="H23"/>
      <c r="I23" t="s">
        <v>371</v>
      </c>
      <c r="J23"/>
      <c r="K23"/>
      <c r="L23"/>
      <c r="M23"/>
      <c r="N23"/>
      <c r="O23" t="s">
        <v>394</v>
      </c>
      <c r="P23"/>
      <c r="Q23" t="s">
        <v>397</v>
      </c>
      <c r="R23" s="245"/>
      <c r="U23" s="247"/>
    </row>
    <row r="24" spans="1:21" x14ac:dyDescent="0.25">
      <c r="A24" t="s">
        <v>909</v>
      </c>
      <c r="B24"/>
      <c r="C24"/>
      <c r="D24"/>
      <c r="E24"/>
      <c r="F24"/>
      <c r="G24"/>
      <c r="H24"/>
      <c r="I24" t="s">
        <v>373</v>
      </c>
      <c r="J24"/>
      <c r="K24"/>
      <c r="L24"/>
      <c r="M24"/>
      <c r="N24"/>
      <c r="O24" t="s">
        <v>396</v>
      </c>
      <c r="P24"/>
      <c r="Q24" t="s">
        <v>398</v>
      </c>
      <c r="R24" s="245"/>
      <c r="U24" s="247"/>
    </row>
    <row r="25" spans="1:21" x14ac:dyDescent="0.25">
      <c r="A25" t="s">
        <v>1098</v>
      </c>
      <c r="B25"/>
      <c r="C25"/>
      <c r="D25"/>
      <c r="E25"/>
      <c r="F25"/>
      <c r="G25"/>
      <c r="H25"/>
      <c r="I25" t="s">
        <v>375</v>
      </c>
      <c r="J25"/>
      <c r="K25"/>
      <c r="L25"/>
      <c r="M25"/>
      <c r="N25"/>
      <c r="O25" t="s">
        <v>339</v>
      </c>
      <c r="P25"/>
      <c r="Q25" t="s">
        <v>399</v>
      </c>
      <c r="R25" s="245"/>
      <c r="U25" s="247"/>
    </row>
    <row r="26" spans="1:21" x14ac:dyDescent="0.25">
      <c r="A26" t="s">
        <v>1124</v>
      </c>
      <c r="B26"/>
      <c r="C26"/>
      <c r="D26"/>
      <c r="E26"/>
      <c r="F26"/>
      <c r="G26"/>
      <c r="H26"/>
      <c r="I26" t="s">
        <v>378</v>
      </c>
      <c r="J26"/>
      <c r="K26"/>
      <c r="L26"/>
      <c r="M26"/>
      <c r="N26"/>
      <c r="O26" t="s">
        <v>345</v>
      </c>
      <c r="P26"/>
      <c r="Q26" t="s">
        <v>400</v>
      </c>
      <c r="R26" s="245"/>
      <c r="U26" s="247"/>
    </row>
    <row r="27" spans="1:21" x14ac:dyDescent="0.25">
      <c r="A27" t="s">
        <v>934</v>
      </c>
      <c r="B27"/>
      <c r="C27"/>
      <c r="D27"/>
      <c r="E27"/>
      <c r="F27"/>
      <c r="G27"/>
      <c r="H27"/>
      <c r="I27" t="s">
        <v>380</v>
      </c>
      <c r="J27"/>
      <c r="K27"/>
      <c r="L27"/>
      <c r="M27"/>
      <c r="N27"/>
      <c r="O27" t="s">
        <v>351</v>
      </c>
      <c r="P27"/>
      <c r="Q27" t="s">
        <v>402</v>
      </c>
      <c r="R27" s="245"/>
      <c r="U27" s="247"/>
    </row>
    <row r="28" spans="1:21" x14ac:dyDescent="0.25">
      <c r="A28" t="s">
        <v>467</v>
      </c>
      <c r="B28"/>
      <c r="C28"/>
      <c r="D28"/>
      <c r="E28"/>
      <c r="F28"/>
      <c r="G28"/>
      <c r="H28"/>
      <c r="I28" t="s">
        <v>382</v>
      </c>
      <c r="J28"/>
      <c r="K28"/>
      <c r="L28"/>
      <c r="M28"/>
      <c r="N28"/>
      <c r="O28" t="s">
        <v>401</v>
      </c>
      <c r="P28"/>
      <c r="Q28" t="s">
        <v>218</v>
      </c>
      <c r="R28" s="245"/>
      <c r="U28" s="247"/>
    </row>
    <row r="29" spans="1:21" x14ac:dyDescent="0.25">
      <c r="A29" t="s">
        <v>1166</v>
      </c>
      <c r="B29"/>
      <c r="C29"/>
      <c r="D29"/>
      <c r="E29"/>
      <c r="F29"/>
      <c r="G29"/>
      <c r="H29"/>
      <c r="I29" t="s">
        <v>383</v>
      </c>
      <c r="J29"/>
      <c r="K29"/>
      <c r="L29"/>
      <c r="M29"/>
      <c r="N29"/>
      <c r="O29" t="s">
        <v>403</v>
      </c>
      <c r="P29"/>
      <c r="Q29"/>
      <c r="R29" s="245"/>
      <c r="U29" s="247"/>
    </row>
    <row r="30" spans="1:21" x14ac:dyDescent="0.25">
      <c r="A30" t="s">
        <v>468</v>
      </c>
      <c r="B30"/>
      <c r="C30"/>
      <c r="D30"/>
      <c r="E30"/>
      <c r="F30"/>
      <c r="G30"/>
      <c r="H30"/>
      <c r="I30" t="s">
        <v>386</v>
      </c>
      <c r="J30"/>
      <c r="K30"/>
      <c r="L30"/>
      <c r="M30"/>
      <c r="N30"/>
      <c r="O30" t="s">
        <v>405</v>
      </c>
      <c r="P30"/>
      <c r="Q30"/>
      <c r="R30" s="245"/>
      <c r="U30" s="247"/>
    </row>
    <row r="31" spans="1:21" x14ac:dyDescent="0.25">
      <c r="A31" t="s">
        <v>469</v>
      </c>
      <c r="B31"/>
      <c r="C31"/>
      <c r="D31"/>
      <c r="E31"/>
      <c r="F31"/>
      <c r="G31"/>
      <c r="H31"/>
      <c r="I31" t="s">
        <v>349</v>
      </c>
      <c r="J31"/>
      <c r="K31"/>
      <c r="L31"/>
      <c r="M31"/>
      <c r="N31"/>
      <c r="O31" t="s">
        <v>407</v>
      </c>
      <c r="P31"/>
      <c r="Q31"/>
      <c r="R31" s="245"/>
      <c r="U31" s="247"/>
    </row>
    <row r="32" spans="1:21" x14ac:dyDescent="0.25">
      <c r="A32" t="s">
        <v>470</v>
      </c>
      <c r="B32"/>
      <c r="C32"/>
      <c r="D32"/>
      <c r="E32"/>
      <c r="F32"/>
      <c r="G32"/>
      <c r="H32"/>
      <c r="I32" t="s">
        <v>410</v>
      </c>
      <c r="J32"/>
      <c r="K32"/>
      <c r="L32"/>
      <c r="M32"/>
      <c r="N32"/>
      <c r="O32" t="s">
        <v>408</v>
      </c>
      <c r="P32"/>
      <c r="Q32"/>
      <c r="R32" s="245"/>
      <c r="U32" s="247"/>
    </row>
    <row r="33" spans="1:21" x14ac:dyDescent="0.25">
      <c r="A33" t="s">
        <v>471</v>
      </c>
      <c r="B33"/>
      <c r="C33"/>
      <c r="D33"/>
      <c r="E33"/>
      <c r="F33"/>
      <c r="G33"/>
      <c r="H33"/>
      <c r="I33" t="s">
        <v>391</v>
      </c>
      <c r="J33"/>
      <c r="K33"/>
      <c r="L33"/>
      <c r="M33"/>
      <c r="N33"/>
      <c r="O33" t="s">
        <v>409</v>
      </c>
      <c r="P33"/>
      <c r="Q33"/>
      <c r="R33" s="245"/>
      <c r="U33" s="247"/>
    </row>
    <row r="34" spans="1:21" x14ac:dyDescent="0.25">
      <c r="A34" t="s">
        <v>1077</v>
      </c>
      <c r="B34"/>
      <c r="C34"/>
      <c r="D34"/>
      <c r="E34"/>
      <c r="F34"/>
      <c r="G34"/>
      <c r="H34"/>
      <c r="I34" t="s">
        <v>393</v>
      </c>
      <c r="J34"/>
      <c r="K34"/>
      <c r="L34"/>
      <c r="M34"/>
      <c r="N34"/>
      <c r="O34" t="s">
        <v>411</v>
      </c>
      <c r="P34"/>
      <c r="Q34"/>
      <c r="R34" s="245"/>
      <c r="U34" s="247"/>
    </row>
    <row r="35" spans="1:21" x14ac:dyDescent="0.25">
      <c r="A35" t="s">
        <v>472</v>
      </c>
      <c r="B35"/>
      <c r="C35"/>
      <c r="D35"/>
      <c r="E35"/>
      <c r="F35"/>
      <c r="G35"/>
      <c r="H35"/>
      <c r="I35" t="s">
        <v>395</v>
      </c>
      <c r="J35"/>
      <c r="K35"/>
      <c r="L35"/>
      <c r="M35"/>
      <c r="N35"/>
      <c r="O35" t="s">
        <v>385</v>
      </c>
      <c r="P35"/>
      <c r="Q35"/>
      <c r="R35" s="245"/>
      <c r="U35" s="247"/>
    </row>
    <row r="36" spans="1:21" x14ac:dyDescent="0.25">
      <c r="A36" t="s">
        <v>473</v>
      </c>
      <c r="B36"/>
      <c r="C36"/>
      <c r="D36"/>
      <c r="E36"/>
      <c r="F36"/>
      <c r="G36"/>
      <c r="H36"/>
      <c r="I36" t="s">
        <v>397</v>
      </c>
      <c r="J36"/>
      <c r="K36"/>
      <c r="L36"/>
      <c r="M36"/>
      <c r="N36"/>
      <c r="O36" t="s">
        <v>387</v>
      </c>
      <c r="P36"/>
      <c r="Q36"/>
      <c r="R36" s="245"/>
      <c r="U36" s="247"/>
    </row>
    <row r="37" spans="1:21" x14ac:dyDescent="0.25">
      <c r="A37" t="s">
        <v>474</v>
      </c>
      <c r="B37"/>
      <c r="C37"/>
      <c r="D37"/>
      <c r="E37"/>
      <c r="F37"/>
      <c r="G37"/>
      <c r="H37"/>
      <c r="I37" t="s">
        <v>398</v>
      </c>
      <c r="J37"/>
      <c r="K37"/>
      <c r="L37"/>
      <c r="M37"/>
      <c r="N37"/>
      <c r="O37" t="s">
        <v>412</v>
      </c>
      <c r="P37"/>
      <c r="Q37"/>
      <c r="R37" s="245"/>
      <c r="U37" s="247"/>
    </row>
    <row r="38" spans="1:21" x14ac:dyDescent="0.25">
      <c r="A38" t="s">
        <v>1083</v>
      </c>
      <c r="B38"/>
      <c r="C38"/>
      <c r="D38"/>
      <c r="E38"/>
      <c r="F38"/>
      <c r="G38"/>
      <c r="H38"/>
      <c r="I38" t="s">
        <v>399</v>
      </c>
      <c r="J38"/>
      <c r="K38"/>
      <c r="L38"/>
      <c r="M38"/>
      <c r="N38"/>
      <c r="O38" t="s">
        <v>413</v>
      </c>
      <c r="P38"/>
      <c r="Q38"/>
      <c r="R38" s="245"/>
    </row>
    <row r="39" spans="1:21" x14ac:dyDescent="0.25">
      <c r="A39" t="s">
        <v>475</v>
      </c>
      <c r="B39"/>
      <c r="C39"/>
      <c r="D39"/>
      <c r="E39"/>
      <c r="F39"/>
      <c r="G39"/>
      <c r="H39"/>
      <c r="I39" t="s">
        <v>141</v>
      </c>
      <c r="J39"/>
      <c r="K39"/>
      <c r="L39"/>
      <c r="M39"/>
      <c r="N39"/>
      <c r="O39" t="s">
        <v>284</v>
      </c>
      <c r="P39"/>
      <c r="Q39"/>
      <c r="R39" s="245"/>
    </row>
    <row r="40" spans="1:21" x14ac:dyDescent="0.25">
      <c r="A40" t="s">
        <v>476</v>
      </c>
      <c r="B40"/>
      <c r="C40"/>
      <c r="D40"/>
      <c r="E40"/>
      <c r="F40"/>
      <c r="G40"/>
      <c r="H40"/>
      <c r="I40" t="s">
        <v>342</v>
      </c>
      <c r="J40"/>
      <c r="K40"/>
      <c r="L40"/>
      <c r="M40"/>
      <c r="N40"/>
      <c r="O40" t="s">
        <v>414</v>
      </c>
      <c r="P40"/>
      <c r="Q40"/>
      <c r="R40" s="245"/>
    </row>
    <row r="41" spans="1:21" x14ac:dyDescent="0.25">
      <c r="A41" t="s">
        <v>477</v>
      </c>
      <c r="B41"/>
      <c r="C41"/>
      <c r="D41"/>
      <c r="E41"/>
      <c r="F41"/>
      <c r="G41"/>
      <c r="H41"/>
      <c r="I41" t="s">
        <v>400</v>
      </c>
      <c r="J41"/>
      <c r="K41"/>
      <c r="L41"/>
      <c r="M41"/>
      <c r="N41"/>
      <c r="O41" t="s">
        <v>415</v>
      </c>
      <c r="P41"/>
      <c r="Q41"/>
      <c r="R41" s="245"/>
    </row>
    <row r="42" spans="1:21" x14ac:dyDescent="0.25">
      <c r="A42" t="s">
        <v>1125</v>
      </c>
      <c r="B42"/>
      <c r="C42"/>
      <c r="D42"/>
      <c r="E42"/>
      <c r="F42"/>
      <c r="G42"/>
      <c r="H42"/>
      <c r="I42" t="s">
        <v>402</v>
      </c>
      <c r="J42"/>
      <c r="K42"/>
      <c r="L42"/>
      <c r="M42"/>
      <c r="N42"/>
      <c r="O42" t="s">
        <v>356</v>
      </c>
      <c r="P42"/>
      <c r="Q42"/>
      <c r="R42" s="245"/>
    </row>
    <row r="43" spans="1:21" x14ac:dyDescent="0.25">
      <c r="A43" t="s">
        <v>478</v>
      </c>
      <c r="B43"/>
      <c r="C43"/>
      <c r="D43"/>
      <c r="E43"/>
      <c r="F43"/>
      <c r="G43"/>
      <c r="H43"/>
      <c r="I43" t="s">
        <v>418</v>
      </c>
      <c r="J43"/>
      <c r="K43"/>
      <c r="L43"/>
      <c r="M43"/>
      <c r="N43"/>
      <c r="O43" t="s">
        <v>416</v>
      </c>
      <c r="P43"/>
      <c r="Q43"/>
      <c r="R43" s="245"/>
    </row>
    <row r="44" spans="1:21" x14ac:dyDescent="0.25">
      <c r="A44" t="s">
        <v>479</v>
      </c>
      <c r="B44"/>
      <c r="C44"/>
      <c r="D44"/>
      <c r="E44"/>
      <c r="F44"/>
      <c r="G44"/>
      <c r="H44"/>
      <c r="I44" t="s">
        <v>355</v>
      </c>
      <c r="J44"/>
      <c r="K44"/>
      <c r="L44"/>
      <c r="M44"/>
      <c r="N44"/>
      <c r="O44" t="s">
        <v>363</v>
      </c>
      <c r="P44"/>
      <c r="Q44"/>
      <c r="R44" s="245"/>
    </row>
    <row r="45" spans="1:21" x14ac:dyDescent="0.25">
      <c r="A45" t="s">
        <v>910</v>
      </c>
      <c r="B45"/>
      <c r="C45"/>
      <c r="D45"/>
      <c r="E45"/>
      <c r="F45"/>
      <c r="G45"/>
      <c r="H45"/>
      <c r="I45" t="s">
        <v>218</v>
      </c>
      <c r="J45"/>
      <c r="K45"/>
      <c r="L45"/>
      <c r="M45"/>
      <c r="N45"/>
      <c r="O45" t="s">
        <v>223</v>
      </c>
      <c r="P45"/>
      <c r="Q45"/>
      <c r="R45" s="245"/>
    </row>
    <row r="46" spans="1:21" x14ac:dyDescent="0.25">
      <c r="A46" t="s">
        <v>480</v>
      </c>
      <c r="B46"/>
      <c r="C46"/>
      <c r="D46"/>
      <c r="E46"/>
      <c r="F46"/>
      <c r="G46"/>
      <c r="H46"/>
      <c r="I46" t="s">
        <v>420</v>
      </c>
      <c r="J46"/>
      <c r="K46"/>
      <c r="L46"/>
      <c r="M46"/>
      <c r="N46"/>
      <c r="O46" t="s">
        <v>417</v>
      </c>
      <c r="P46"/>
      <c r="Q46"/>
      <c r="R46" s="245"/>
    </row>
    <row r="47" spans="1:21" x14ac:dyDescent="0.25">
      <c r="A47" t="s">
        <v>481</v>
      </c>
      <c r="B47"/>
      <c r="C47"/>
      <c r="D47"/>
      <c r="E47"/>
      <c r="F47"/>
      <c r="G47"/>
      <c r="H47"/>
      <c r="I47"/>
      <c r="J47"/>
      <c r="K47"/>
      <c r="L47"/>
      <c r="M47"/>
      <c r="N47"/>
      <c r="O47" t="s">
        <v>364</v>
      </c>
      <c r="P47"/>
      <c r="Q47"/>
      <c r="R47" s="245"/>
    </row>
    <row r="48" spans="1:21" x14ac:dyDescent="0.25">
      <c r="A48" t="s">
        <v>482</v>
      </c>
      <c r="B48"/>
      <c r="C48"/>
      <c r="D48"/>
      <c r="E48"/>
      <c r="F48"/>
      <c r="G48"/>
      <c r="H48"/>
      <c r="I48"/>
      <c r="J48"/>
      <c r="K48"/>
      <c r="L48"/>
      <c r="M48"/>
      <c r="N48"/>
      <c r="O48" t="s">
        <v>367</v>
      </c>
      <c r="P48"/>
      <c r="Q48"/>
      <c r="R48" s="245"/>
    </row>
    <row r="49" spans="1:18" x14ac:dyDescent="0.25">
      <c r="A49" t="s">
        <v>483</v>
      </c>
      <c r="B49"/>
      <c r="C49"/>
      <c r="D49"/>
      <c r="E49"/>
      <c r="F49"/>
      <c r="G49"/>
      <c r="H49"/>
      <c r="I49"/>
      <c r="J49"/>
      <c r="K49"/>
      <c r="L49"/>
      <c r="M49"/>
      <c r="N49"/>
      <c r="O49" t="s">
        <v>371</v>
      </c>
      <c r="P49"/>
      <c r="Q49"/>
      <c r="R49" s="245"/>
    </row>
    <row r="50" spans="1:18" x14ac:dyDescent="0.25">
      <c r="A50" t="s">
        <v>484</v>
      </c>
      <c r="B50"/>
      <c r="C50"/>
      <c r="D50"/>
      <c r="E50"/>
      <c r="F50"/>
      <c r="G50"/>
      <c r="H50"/>
      <c r="I50"/>
      <c r="J50"/>
      <c r="K50"/>
      <c r="L50"/>
      <c r="M50"/>
      <c r="N50"/>
      <c r="O50" t="s">
        <v>373</v>
      </c>
      <c r="P50"/>
      <c r="Q50"/>
      <c r="R50" s="245"/>
    </row>
    <row r="51" spans="1:18" x14ac:dyDescent="0.25">
      <c r="A51" t="s">
        <v>485</v>
      </c>
      <c r="B51"/>
      <c r="C51"/>
      <c r="D51"/>
      <c r="E51"/>
      <c r="F51"/>
      <c r="G51"/>
      <c r="H51"/>
      <c r="I51"/>
      <c r="J51"/>
      <c r="K51"/>
      <c r="L51"/>
      <c r="M51"/>
      <c r="N51"/>
      <c r="O51" t="s">
        <v>419</v>
      </c>
      <c r="P51"/>
      <c r="Q51"/>
      <c r="R51" s="245"/>
    </row>
    <row r="52" spans="1:18" x14ac:dyDescent="0.25">
      <c r="A52" t="s">
        <v>935</v>
      </c>
      <c r="B52"/>
      <c r="C52"/>
      <c r="D52"/>
      <c r="E52"/>
      <c r="F52"/>
      <c r="G52"/>
      <c r="H52"/>
      <c r="I52"/>
      <c r="J52"/>
      <c r="K52"/>
      <c r="L52"/>
      <c r="M52"/>
      <c r="N52"/>
      <c r="O52" t="s">
        <v>421</v>
      </c>
      <c r="P52"/>
      <c r="Q52"/>
      <c r="R52" s="245"/>
    </row>
    <row r="53" spans="1:18" x14ac:dyDescent="0.25">
      <c r="A53" t="s">
        <v>486</v>
      </c>
      <c r="B53"/>
      <c r="C53"/>
      <c r="D53"/>
      <c r="E53"/>
      <c r="F53"/>
      <c r="G53"/>
      <c r="H53"/>
      <c r="I53"/>
      <c r="J53"/>
      <c r="K53"/>
      <c r="L53"/>
      <c r="M53"/>
      <c r="N53"/>
      <c r="O53" t="s">
        <v>422</v>
      </c>
      <c r="P53"/>
      <c r="Q53"/>
      <c r="R53" s="245"/>
    </row>
    <row r="54" spans="1:18" x14ac:dyDescent="0.25">
      <c r="A54" t="s">
        <v>487</v>
      </c>
      <c r="B54"/>
      <c r="C54"/>
      <c r="D54"/>
      <c r="E54"/>
      <c r="F54"/>
      <c r="G54"/>
      <c r="H54"/>
      <c r="I54"/>
      <c r="J54"/>
      <c r="K54"/>
      <c r="L54"/>
      <c r="M54"/>
      <c r="N54"/>
      <c r="O54" t="s">
        <v>423</v>
      </c>
      <c r="P54"/>
      <c r="Q54"/>
      <c r="R54" s="245"/>
    </row>
    <row r="55" spans="1:18" x14ac:dyDescent="0.25">
      <c r="A55" t="s">
        <v>1159</v>
      </c>
      <c r="B55"/>
      <c r="C55"/>
      <c r="D55"/>
      <c r="E55"/>
      <c r="F55"/>
      <c r="G55"/>
      <c r="H55"/>
      <c r="I55"/>
      <c r="J55"/>
      <c r="K55"/>
      <c r="L55"/>
      <c r="M55"/>
      <c r="N55"/>
      <c r="O55" t="s">
        <v>424</v>
      </c>
      <c r="P55"/>
      <c r="Q55"/>
      <c r="R55" s="245"/>
    </row>
    <row r="56" spans="1:18" x14ac:dyDescent="0.25">
      <c r="A56" t="s">
        <v>488</v>
      </c>
      <c r="B56"/>
      <c r="C56"/>
      <c r="D56"/>
      <c r="E56"/>
      <c r="F56"/>
      <c r="G56"/>
      <c r="H56"/>
      <c r="I56"/>
      <c r="J56"/>
      <c r="K56"/>
      <c r="L56"/>
      <c r="M56"/>
      <c r="N56"/>
      <c r="O56" t="s">
        <v>375</v>
      </c>
      <c r="P56"/>
      <c r="Q56"/>
      <c r="R56" s="245"/>
    </row>
    <row r="57" spans="1:18" x14ac:dyDescent="0.25">
      <c r="A57" t="s">
        <v>489</v>
      </c>
      <c r="B57"/>
      <c r="C57"/>
      <c r="D57"/>
      <c r="E57"/>
      <c r="F57"/>
      <c r="G57"/>
      <c r="H57"/>
      <c r="I57"/>
      <c r="J57"/>
      <c r="K57"/>
      <c r="L57"/>
      <c r="M57"/>
      <c r="N57"/>
      <c r="O57" t="s">
        <v>378</v>
      </c>
      <c r="P57"/>
      <c r="Q57"/>
      <c r="R57" s="245"/>
    </row>
    <row r="58" spans="1:18" x14ac:dyDescent="0.25">
      <c r="A58" t="s">
        <v>1089</v>
      </c>
      <c r="B58"/>
      <c r="C58"/>
      <c r="D58"/>
      <c r="E58"/>
      <c r="F58"/>
      <c r="G58"/>
      <c r="H58"/>
      <c r="I58"/>
      <c r="J58"/>
      <c r="K58"/>
      <c r="L58"/>
      <c r="M58"/>
      <c r="N58"/>
      <c r="O58" t="s">
        <v>380</v>
      </c>
      <c r="P58"/>
      <c r="Q58"/>
      <c r="R58" s="245"/>
    </row>
    <row r="59" spans="1:18" x14ac:dyDescent="0.25">
      <c r="A59" t="s">
        <v>1090</v>
      </c>
      <c r="B59"/>
      <c r="C59"/>
      <c r="D59"/>
      <c r="E59"/>
      <c r="F59"/>
      <c r="G59"/>
      <c r="H59"/>
      <c r="I59"/>
      <c r="J59"/>
      <c r="K59"/>
      <c r="L59"/>
      <c r="M59"/>
      <c r="N59"/>
      <c r="O59" t="s">
        <v>382</v>
      </c>
      <c r="P59"/>
      <c r="Q59"/>
      <c r="R59" s="245"/>
    </row>
    <row r="60" spans="1:18" x14ac:dyDescent="0.25">
      <c r="A60" t="s">
        <v>490</v>
      </c>
      <c r="B60"/>
      <c r="C60"/>
      <c r="D60"/>
      <c r="E60"/>
      <c r="F60"/>
      <c r="G60"/>
      <c r="H60"/>
      <c r="I60"/>
      <c r="J60"/>
      <c r="K60"/>
      <c r="L60"/>
      <c r="M60"/>
      <c r="N60"/>
      <c r="O60" t="s">
        <v>383</v>
      </c>
      <c r="P60"/>
      <c r="Q60"/>
      <c r="R60" s="245"/>
    </row>
    <row r="61" spans="1:18" x14ac:dyDescent="0.25">
      <c r="A61" t="s">
        <v>491</v>
      </c>
      <c r="B61"/>
      <c r="C61"/>
      <c r="D61"/>
      <c r="E61"/>
      <c r="F61"/>
      <c r="G61"/>
      <c r="H61"/>
      <c r="I61"/>
      <c r="J61"/>
      <c r="K61"/>
      <c r="L61"/>
      <c r="M61"/>
      <c r="N61"/>
      <c r="O61" t="s">
        <v>386</v>
      </c>
      <c r="P61"/>
      <c r="Q61"/>
      <c r="R61" s="245"/>
    </row>
    <row r="62" spans="1:18" x14ac:dyDescent="0.25">
      <c r="A62" t="s">
        <v>492</v>
      </c>
      <c r="B62"/>
      <c r="C62"/>
      <c r="D62"/>
      <c r="E62"/>
      <c r="F62"/>
      <c r="G62"/>
      <c r="H62"/>
      <c r="I62"/>
      <c r="J62"/>
      <c r="K62"/>
      <c r="L62"/>
      <c r="M62"/>
      <c r="N62"/>
      <c r="O62" t="s">
        <v>425</v>
      </c>
      <c r="P62"/>
      <c r="Q62"/>
      <c r="R62" s="245"/>
    </row>
    <row r="63" spans="1:18" x14ac:dyDescent="0.25">
      <c r="A63" t="s">
        <v>493</v>
      </c>
      <c r="B63"/>
      <c r="C63"/>
      <c r="D63"/>
      <c r="E63"/>
      <c r="F63"/>
      <c r="G63"/>
      <c r="H63"/>
      <c r="I63"/>
      <c r="J63"/>
      <c r="K63"/>
      <c r="L63"/>
      <c r="M63"/>
      <c r="N63"/>
      <c r="O63" t="s">
        <v>426</v>
      </c>
      <c r="P63"/>
      <c r="Q63"/>
      <c r="R63" s="245"/>
    </row>
    <row r="64" spans="1:18" x14ac:dyDescent="0.25">
      <c r="A64" t="s">
        <v>1049</v>
      </c>
      <c r="B64"/>
      <c r="C64"/>
      <c r="D64"/>
      <c r="E64"/>
      <c r="F64"/>
      <c r="G64"/>
      <c r="H64"/>
      <c r="I64"/>
      <c r="J64"/>
      <c r="K64"/>
      <c r="L64"/>
      <c r="M64"/>
      <c r="N64"/>
      <c r="O64" t="s">
        <v>427</v>
      </c>
      <c r="P64"/>
      <c r="Q64"/>
      <c r="R64" s="245"/>
    </row>
    <row r="65" spans="1:18" x14ac:dyDescent="0.25">
      <c r="A65" t="s">
        <v>1050</v>
      </c>
      <c r="B65"/>
      <c r="C65"/>
      <c r="D65"/>
      <c r="E65"/>
      <c r="F65"/>
      <c r="G65"/>
      <c r="H65"/>
      <c r="I65"/>
      <c r="J65"/>
      <c r="K65"/>
      <c r="L65"/>
      <c r="M65"/>
      <c r="N65"/>
      <c r="O65" t="s">
        <v>428</v>
      </c>
      <c r="P65"/>
      <c r="Q65"/>
      <c r="R65" s="245"/>
    </row>
    <row r="66" spans="1:18" x14ac:dyDescent="0.25">
      <c r="A66" t="s">
        <v>1091</v>
      </c>
      <c r="B66"/>
      <c r="C66"/>
      <c r="D66"/>
      <c r="E66"/>
      <c r="F66"/>
      <c r="G66"/>
      <c r="H66"/>
      <c r="I66"/>
      <c r="J66"/>
      <c r="K66"/>
      <c r="L66"/>
      <c r="M66"/>
      <c r="N66"/>
      <c r="O66" t="s">
        <v>429</v>
      </c>
      <c r="P66"/>
      <c r="Q66"/>
      <c r="R66" s="245"/>
    </row>
    <row r="67" spans="1:18" x14ac:dyDescent="0.25">
      <c r="A67" t="s">
        <v>494</v>
      </c>
      <c r="B67"/>
      <c r="C67"/>
      <c r="D67"/>
      <c r="E67"/>
      <c r="F67"/>
      <c r="G67"/>
      <c r="H67"/>
      <c r="I67"/>
      <c r="J67"/>
      <c r="K67"/>
      <c r="L67"/>
      <c r="M67"/>
      <c r="N67"/>
      <c r="O67" t="s">
        <v>430</v>
      </c>
      <c r="P67"/>
      <c r="Q67"/>
      <c r="R67" s="245"/>
    </row>
    <row r="68" spans="1:18" x14ac:dyDescent="0.25">
      <c r="A68" t="s">
        <v>495</v>
      </c>
      <c r="B68"/>
      <c r="C68"/>
      <c r="D68"/>
      <c r="E68"/>
      <c r="F68"/>
      <c r="G68"/>
      <c r="H68"/>
      <c r="I68"/>
      <c r="J68"/>
      <c r="K68"/>
      <c r="L68"/>
      <c r="M68"/>
      <c r="N68"/>
      <c r="O68" t="s">
        <v>431</v>
      </c>
      <c r="P68"/>
      <c r="Q68"/>
      <c r="R68" s="245"/>
    </row>
    <row r="69" spans="1:18" x14ac:dyDescent="0.25">
      <c r="A69" t="s">
        <v>1092</v>
      </c>
      <c r="B69"/>
      <c r="C69"/>
      <c r="D69"/>
      <c r="E69"/>
      <c r="F69"/>
      <c r="G69"/>
      <c r="H69"/>
      <c r="I69"/>
      <c r="J69"/>
      <c r="K69"/>
      <c r="L69"/>
      <c r="M69"/>
      <c r="N69"/>
      <c r="O69" t="s">
        <v>432</v>
      </c>
      <c r="P69"/>
      <c r="Q69"/>
      <c r="R69" s="245"/>
    </row>
    <row r="70" spans="1:18" x14ac:dyDescent="0.25">
      <c r="A70" t="s">
        <v>496</v>
      </c>
      <c r="B70"/>
      <c r="C70"/>
      <c r="D70"/>
      <c r="E70"/>
      <c r="F70"/>
      <c r="G70"/>
      <c r="H70"/>
      <c r="I70"/>
      <c r="J70"/>
      <c r="K70"/>
      <c r="L70"/>
      <c r="M70"/>
      <c r="N70"/>
      <c r="O70" t="s">
        <v>433</v>
      </c>
      <c r="P70"/>
      <c r="Q70"/>
      <c r="R70" s="245"/>
    </row>
    <row r="71" spans="1:18" x14ac:dyDescent="0.25">
      <c r="A71" t="s">
        <v>1099</v>
      </c>
      <c r="B71"/>
      <c r="C71"/>
      <c r="D71"/>
      <c r="E71"/>
      <c r="F71"/>
      <c r="G71"/>
      <c r="H71"/>
      <c r="I71"/>
      <c r="J71"/>
      <c r="K71"/>
      <c r="L71"/>
      <c r="M71"/>
      <c r="N71"/>
      <c r="O71" t="s">
        <v>388</v>
      </c>
      <c r="P71"/>
      <c r="Q71"/>
      <c r="R71" s="245"/>
    </row>
    <row r="72" spans="1:18" x14ac:dyDescent="0.25">
      <c r="A72" t="s">
        <v>911</v>
      </c>
      <c r="B72"/>
      <c r="C72"/>
      <c r="D72"/>
      <c r="E72"/>
      <c r="F72"/>
      <c r="G72"/>
      <c r="H72"/>
      <c r="I72"/>
      <c r="J72"/>
      <c r="K72"/>
      <c r="L72"/>
      <c r="M72"/>
      <c r="N72"/>
      <c r="O72" t="s">
        <v>349</v>
      </c>
      <c r="P72"/>
      <c r="Q72"/>
      <c r="R72" s="245"/>
    </row>
    <row r="73" spans="1:18" x14ac:dyDescent="0.25">
      <c r="A73" t="s">
        <v>1173</v>
      </c>
      <c r="B73"/>
      <c r="C73"/>
      <c r="D73"/>
      <c r="E73"/>
      <c r="F73"/>
      <c r="G73"/>
      <c r="H73"/>
      <c r="I73"/>
      <c r="J73"/>
      <c r="K73"/>
      <c r="L73"/>
      <c r="M73"/>
      <c r="N73"/>
      <c r="O73" t="s">
        <v>391</v>
      </c>
      <c r="P73"/>
      <c r="Q73"/>
      <c r="R73" s="245"/>
    </row>
    <row r="74" spans="1:18" x14ac:dyDescent="0.25">
      <c r="A74" t="s">
        <v>497</v>
      </c>
      <c r="B74"/>
      <c r="C74"/>
      <c r="D74"/>
      <c r="E74"/>
      <c r="F74"/>
      <c r="G74"/>
      <c r="H74"/>
      <c r="I74"/>
      <c r="J74"/>
      <c r="K74"/>
      <c r="L74"/>
      <c r="M74"/>
      <c r="N74"/>
      <c r="O74" t="s">
        <v>392</v>
      </c>
      <c r="P74"/>
      <c r="Q74"/>
      <c r="R74" s="245"/>
    </row>
    <row r="75" spans="1:18" x14ac:dyDescent="0.25">
      <c r="A75" t="s">
        <v>936</v>
      </c>
      <c r="B75"/>
      <c r="C75"/>
      <c r="D75"/>
      <c r="E75"/>
      <c r="F75"/>
      <c r="G75"/>
      <c r="H75"/>
      <c r="I75"/>
      <c r="J75"/>
      <c r="K75"/>
      <c r="L75"/>
      <c r="M75"/>
      <c r="N75"/>
      <c r="O75" t="s">
        <v>393</v>
      </c>
      <c r="P75"/>
      <c r="Q75"/>
      <c r="R75" s="245"/>
    </row>
    <row r="76" spans="1:18" x14ac:dyDescent="0.25">
      <c r="A76" t="s">
        <v>937</v>
      </c>
      <c r="B76"/>
      <c r="C76"/>
      <c r="D76"/>
      <c r="E76"/>
      <c r="F76"/>
      <c r="G76"/>
      <c r="H76"/>
      <c r="I76"/>
      <c r="J76"/>
      <c r="K76"/>
      <c r="L76"/>
      <c r="M76"/>
      <c r="N76"/>
      <c r="O76" t="s">
        <v>395</v>
      </c>
      <c r="P76"/>
      <c r="Q76"/>
      <c r="R76" s="245"/>
    </row>
    <row r="77" spans="1:18" x14ac:dyDescent="0.25">
      <c r="A77" t="s">
        <v>498</v>
      </c>
      <c r="B77"/>
      <c r="C77"/>
      <c r="D77"/>
      <c r="E77"/>
      <c r="F77"/>
      <c r="G77"/>
      <c r="H77"/>
      <c r="I77"/>
      <c r="J77"/>
      <c r="K77"/>
      <c r="L77"/>
      <c r="M77"/>
      <c r="N77"/>
      <c r="O77" t="s">
        <v>397</v>
      </c>
      <c r="P77"/>
      <c r="Q77"/>
      <c r="R77" s="245"/>
    </row>
    <row r="78" spans="1:18" x14ac:dyDescent="0.25">
      <c r="A78" t="s">
        <v>499</v>
      </c>
      <c r="B78"/>
      <c r="C78"/>
      <c r="D78"/>
      <c r="E78"/>
      <c r="F78"/>
      <c r="G78"/>
      <c r="H78"/>
      <c r="I78"/>
      <c r="J78"/>
      <c r="K78"/>
      <c r="L78"/>
      <c r="M78"/>
      <c r="N78"/>
      <c r="O78" t="s">
        <v>398</v>
      </c>
      <c r="P78"/>
      <c r="Q78"/>
      <c r="R78" s="245"/>
    </row>
    <row r="79" spans="1:18" x14ac:dyDescent="0.25">
      <c r="A79" t="s">
        <v>500</v>
      </c>
      <c r="B79"/>
      <c r="C79"/>
      <c r="D79"/>
      <c r="E79"/>
      <c r="F79"/>
      <c r="G79"/>
      <c r="H79"/>
      <c r="I79"/>
      <c r="J79"/>
      <c r="K79"/>
      <c r="L79"/>
      <c r="M79"/>
      <c r="N79"/>
      <c r="O79" t="s">
        <v>399</v>
      </c>
      <c r="P79"/>
      <c r="Q79"/>
      <c r="R79" s="245"/>
    </row>
    <row r="80" spans="1:18" x14ac:dyDescent="0.25">
      <c r="A80" t="s">
        <v>501</v>
      </c>
      <c r="B80"/>
      <c r="C80"/>
      <c r="D80"/>
      <c r="E80"/>
      <c r="F80"/>
      <c r="G80"/>
      <c r="H80"/>
      <c r="I80"/>
      <c r="J80"/>
      <c r="K80"/>
      <c r="L80"/>
      <c r="M80"/>
      <c r="N80"/>
      <c r="O80" t="s">
        <v>434</v>
      </c>
      <c r="P80"/>
      <c r="Q80"/>
      <c r="R80" s="245"/>
    </row>
    <row r="81" spans="1:18" x14ac:dyDescent="0.25">
      <c r="A81" t="s">
        <v>502</v>
      </c>
      <c r="B81"/>
      <c r="C81"/>
      <c r="D81"/>
      <c r="E81"/>
      <c r="F81"/>
      <c r="G81"/>
      <c r="H81"/>
      <c r="I81"/>
      <c r="J81"/>
      <c r="K81"/>
      <c r="L81"/>
      <c r="M81"/>
      <c r="N81"/>
      <c r="O81" t="s">
        <v>435</v>
      </c>
      <c r="P81"/>
      <c r="Q81"/>
      <c r="R81" s="245"/>
    </row>
    <row r="82" spans="1:18" x14ac:dyDescent="0.25">
      <c r="A82" t="s">
        <v>1183</v>
      </c>
      <c r="B82"/>
      <c r="C82"/>
      <c r="D82"/>
      <c r="E82"/>
      <c r="F82"/>
      <c r="G82"/>
      <c r="H82"/>
      <c r="I82"/>
      <c r="J82"/>
      <c r="K82"/>
      <c r="L82"/>
      <c r="M82"/>
      <c r="N82"/>
      <c r="O82" t="s">
        <v>141</v>
      </c>
      <c r="P82"/>
      <c r="Q82"/>
      <c r="R82" s="245"/>
    </row>
    <row r="83" spans="1:18" x14ac:dyDescent="0.25">
      <c r="A83" t="s">
        <v>1184</v>
      </c>
      <c r="B83"/>
      <c r="C83"/>
      <c r="D83"/>
      <c r="E83"/>
      <c r="F83"/>
      <c r="G83"/>
      <c r="H83"/>
      <c r="I83"/>
      <c r="J83"/>
      <c r="K83"/>
      <c r="L83"/>
      <c r="M83"/>
      <c r="N83"/>
      <c r="O83" t="s">
        <v>436</v>
      </c>
      <c r="P83"/>
      <c r="Q83"/>
      <c r="R83" s="245"/>
    </row>
    <row r="84" spans="1:18" x14ac:dyDescent="0.25">
      <c r="A84" t="s">
        <v>1185</v>
      </c>
      <c r="B84"/>
      <c r="C84"/>
      <c r="D84"/>
      <c r="E84"/>
      <c r="F84"/>
      <c r="G84"/>
      <c r="H84"/>
      <c r="I84"/>
      <c r="J84"/>
      <c r="K84"/>
      <c r="L84"/>
      <c r="M84"/>
      <c r="N84"/>
      <c r="O84" t="s">
        <v>437</v>
      </c>
      <c r="P84"/>
      <c r="Q84"/>
      <c r="R84" s="245"/>
    </row>
    <row r="85" spans="1:18" x14ac:dyDescent="0.25">
      <c r="A85" t="s">
        <v>503</v>
      </c>
      <c r="B85"/>
      <c r="C85"/>
      <c r="D85"/>
      <c r="E85"/>
      <c r="F85"/>
      <c r="G85"/>
      <c r="H85"/>
      <c r="I85"/>
      <c r="J85"/>
      <c r="K85"/>
      <c r="L85"/>
      <c r="M85"/>
      <c r="N85"/>
      <c r="O85" t="s">
        <v>438</v>
      </c>
      <c r="P85"/>
      <c r="Q85"/>
      <c r="R85" s="245"/>
    </row>
    <row r="86" spans="1:18" x14ac:dyDescent="0.25">
      <c r="A86" t="s">
        <v>1157</v>
      </c>
      <c r="B86"/>
      <c r="C86"/>
      <c r="D86"/>
      <c r="E86"/>
      <c r="F86"/>
      <c r="G86"/>
      <c r="H86"/>
      <c r="I86"/>
      <c r="J86"/>
      <c r="K86"/>
      <c r="L86"/>
      <c r="M86"/>
      <c r="N86"/>
      <c r="O86" t="s">
        <v>439</v>
      </c>
      <c r="P86"/>
      <c r="Q86"/>
      <c r="R86" s="245"/>
    </row>
    <row r="87" spans="1:18" x14ac:dyDescent="0.25">
      <c r="A87" t="s">
        <v>504</v>
      </c>
      <c r="B87"/>
      <c r="C87"/>
      <c r="D87"/>
      <c r="E87"/>
      <c r="F87"/>
      <c r="G87"/>
      <c r="H87"/>
      <c r="I87"/>
      <c r="J87"/>
      <c r="K87"/>
      <c r="L87"/>
      <c r="M87"/>
      <c r="N87"/>
      <c r="O87" t="s">
        <v>440</v>
      </c>
      <c r="P87"/>
      <c r="Q87"/>
      <c r="R87" s="245"/>
    </row>
    <row r="88" spans="1:18" x14ac:dyDescent="0.25">
      <c r="A88" t="s">
        <v>505</v>
      </c>
      <c r="B88"/>
      <c r="C88"/>
      <c r="D88"/>
      <c r="E88"/>
      <c r="F88"/>
      <c r="G88"/>
      <c r="H88"/>
      <c r="I88"/>
      <c r="J88"/>
      <c r="K88"/>
      <c r="L88"/>
      <c r="M88"/>
      <c r="N88"/>
      <c r="O88" t="s">
        <v>441</v>
      </c>
      <c r="P88"/>
      <c r="Q88"/>
      <c r="R88" s="245"/>
    </row>
    <row r="89" spans="1:18" x14ac:dyDescent="0.25">
      <c r="A89" t="s">
        <v>1063</v>
      </c>
      <c r="B89"/>
      <c r="C89"/>
      <c r="D89"/>
      <c r="E89"/>
      <c r="F89"/>
      <c r="G89"/>
      <c r="H89"/>
      <c r="I89"/>
      <c r="J89"/>
      <c r="K89"/>
      <c r="L89"/>
      <c r="M89"/>
      <c r="N89"/>
      <c r="O89" t="s">
        <v>400</v>
      </c>
      <c r="P89"/>
      <c r="Q89"/>
      <c r="R89" s="245"/>
    </row>
    <row r="90" spans="1:18" x14ac:dyDescent="0.25">
      <c r="A90" t="s">
        <v>506</v>
      </c>
      <c r="B90"/>
      <c r="C90"/>
      <c r="D90"/>
      <c r="E90"/>
      <c r="F90"/>
      <c r="G90"/>
      <c r="H90"/>
      <c r="I90"/>
      <c r="J90"/>
      <c r="K90"/>
      <c r="L90"/>
      <c r="M90"/>
      <c r="N90"/>
      <c r="O90" t="s">
        <v>402</v>
      </c>
      <c r="P90"/>
      <c r="Q90"/>
      <c r="R90" s="245"/>
    </row>
    <row r="91" spans="1:18" x14ac:dyDescent="0.25">
      <c r="A91" t="s">
        <v>507</v>
      </c>
      <c r="B91"/>
      <c r="C91"/>
      <c r="D91"/>
      <c r="E91"/>
      <c r="F91"/>
      <c r="G91"/>
      <c r="H91"/>
      <c r="I91"/>
      <c r="J91"/>
      <c r="K91"/>
      <c r="L91"/>
      <c r="M91"/>
      <c r="N91"/>
      <c r="O91" t="s">
        <v>404</v>
      </c>
      <c r="P91"/>
      <c r="Q91"/>
      <c r="R91" s="245"/>
    </row>
    <row r="92" spans="1:18" x14ac:dyDescent="0.25">
      <c r="A92" t="s">
        <v>508</v>
      </c>
      <c r="B92"/>
      <c r="C92"/>
      <c r="D92"/>
      <c r="E92"/>
      <c r="F92"/>
      <c r="G92"/>
      <c r="H92"/>
      <c r="I92"/>
      <c r="J92"/>
      <c r="K92"/>
      <c r="L92"/>
      <c r="M92"/>
      <c r="N92"/>
      <c r="O92" t="s">
        <v>442</v>
      </c>
      <c r="P92"/>
      <c r="Q92"/>
      <c r="R92" s="245"/>
    </row>
    <row r="93" spans="1:18" x14ac:dyDescent="0.25">
      <c r="A93" t="s">
        <v>509</v>
      </c>
      <c r="B93"/>
      <c r="C93"/>
      <c r="D93"/>
      <c r="E93"/>
      <c r="F93"/>
      <c r="G93"/>
      <c r="H93"/>
      <c r="I93"/>
      <c r="J93"/>
      <c r="K93"/>
      <c r="L93"/>
      <c r="M93"/>
      <c r="N93"/>
      <c r="O93" t="s">
        <v>348</v>
      </c>
      <c r="P93"/>
      <c r="Q93"/>
      <c r="R93" s="245"/>
    </row>
    <row r="94" spans="1:18" x14ac:dyDescent="0.25">
      <c r="A94" t="s">
        <v>510</v>
      </c>
      <c r="B94"/>
      <c r="C94"/>
      <c r="D94"/>
      <c r="E94"/>
      <c r="F94"/>
      <c r="G94"/>
      <c r="H94"/>
      <c r="I94"/>
      <c r="J94"/>
      <c r="K94"/>
      <c r="L94"/>
      <c r="M94"/>
      <c r="N94"/>
      <c r="O94" t="s">
        <v>443</v>
      </c>
      <c r="P94"/>
      <c r="Q94"/>
      <c r="R94" s="245"/>
    </row>
    <row r="95" spans="1:18" x14ac:dyDescent="0.25">
      <c r="A95" t="s">
        <v>511</v>
      </c>
      <c r="B95"/>
      <c r="C95"/>
      <c r="D95"/>
      <c r="E95"/>
      <c r="F95"/>
      <c r="G95"/>
      <c r="H95"/>
      <c r="I95"/>
      <c r="J95"/>
      <c r="K95"/>
      <c r="L95"/>
      <c r="M95"/>
      <c r="N95"/>
      <c r="O95" t="s">
        <v>418</v>
      </c>
      <c r="P95"/>
      <c r="Q95"/>
      <c r="R95" s="245"/>
    </row>
    <row r="96" spans="1:18" x14ac:dyDescent="0.25">
      <c r="A96" t="s">
        <v>955</v>
      </c>
      <c r="B96"/>
      <c r="C96"/>
      <c r="D96"/>
      <c r="E96"/>
      <c r="F96"/>
      <c r="G96"/>
      <c r="H96"/>
      <c r="I96"/>
      <c r="J96"/>
      <c r="K96"/>
      <c r="L96"/>
      <c r="M96"/>
      <c r="N96"/>
      <c r="O96" t="s">
        <v>444</v>
      </c>
      <c r="P96"/>
      <c r="Q96"/>
      <c r="R96" s="245"/>
    </row>
    <row r="97" spans="1:18" x14ac:dyDescent="0.25">
      <c r="A97" t="s">
        <v>1167</v>
      </c>
      <c r="B97"/>
      <c r="C97"/>
      <c r="D97"/>
      <c r="E97"/>
      <c r="F97"/>
      <c r="G97"/>
      <c r="H97"/>
      <c r="I97"/>
      <c r="J97"/>
      <c r="K97"/>
      <c r="L97"/>
      <c r="M97"/>
      <c r="N97"/>
      <c r="O97" t="s">
        <v>445</v>
      </c>
      <c r="P97"/>
      <c r="Q97"/>
      <c r="R97" s="245"/>
    </row>
    <row r="98" spans="1:18" x14ac:dyDescent="0.25">
      <c r="A98" t="s">
        <v>512</v>
      </c>
      <c r="B98"/>
      <c r="C98"/>
      <c r="D98"/>
      <c r="E98"/>
      <c r="F98"/>
      <c r="G98"/>
      <c r="H98"/>
      <c r="I98"/>
      <c r="J98"/>
      <c r="K98"/>
      <c r="L98"/>
      <c r="M98"/>
      <c r="N98"/>
      <c r="O98" t="s">
        <v>355</v>
      </c>
      <c r="P98"/>
      <c r="Q98"/>
      <c r="R98" s="245"/>
    </row>
    <row r="99" spans="1:18" x14ac:dyDescent="0.25">
      <c r="A99" t="s">
        <v>513</v>
      </c>
      <c r="B99"/>
      <c r="C99"/>
      <c r="D99"/>
      <c r="E99"/>
      <c r="F99"/>
      <c r="G99"/>
      <c r="H99"/>
      <c r="I99"/>
      <c r="J99"/>
      <c r="K99"/>
      <c r="L99"/>
      <c r="M99"/>
      <c r="N99"/>
      <c r="O99" t="s">
        <v>446</v>
      </c>
      <c r="P99"/>
      <c r="Q99"/>
      <c r="R99" s="245"/>
    </row>
    <row r="100" spans="1:18" x14ac:dyDescent="0.25">
      <c r="A100" t="s">
        <v>514</v>
      </c>
      <c r="B100"/>
      <c r="C100"/>
      <c r="D100"/>
      <c r="E100"/>
      <c r="F100"/>
      <c r="G100"/>
      <c r="H100"/>
      <c r="I100"/>
      <c r="J100"/>
      <c r="K100"/>
      <c r="L100"/>
      <c r="M100"/>
      <c r="N100"/>
      <c r="O100" t="s">
        <v>447</v>
      </c>
      <c r="P100"/>
      <c r="Q100"/>
      <c r="R100" s="245"/>
    </row>
    <row r="101" spans="1:18" x14ac:dyDescent="0.25">
      <c r="A101" t="s">
        <v>515</v>
      </c>
      <c r="B101"/>
      <c r="C101"/>
      <c r="D101"/>
      <c r="E101"/>
      <c r="F101"/>
      <c r="G101"/>
      <c r="H101"/>
      <c r="I101"/>
      <c r="J101"/>
      <c r="K101"/>
      <c r="L101"/>
      <c r="M101"/>
      <c r="N101"/>
      <c r="O101" t="s">
        <v>448</v>
      </c>
      <c r="P101"/>
      <c r="Q101"/>
      <c r="R101" s="245"/>
    </row>
    <row r="102" spans="1:18" x14ac:dyDescent="0.25">
      <c r="A102" t="s">
        <v>956</v>
      </c>
      <c r="B102"/>
      <c r="C102"/>
      <c r="D102"/>
      <c r="E102"/>
      <c r="F102"/>
      <c r="G102"/>
      <c r="H102"/>
      <c r="I102"/>
      <c r="J102"/>
      <c r="K102"/>
      <c r="L102"/>
      <c r="M102"/>
      <c r="N102"/>
      <c r="O102" t="s">
        <v>449</v>
      </c>
      <c r="P102"/>
      <c r="Q102"/>
      <c r="R102" s="245"/>
    </row>
    <row r="103" spans="1:18" x14ac:dyDescent="0.25">
      <c r="A103" t="s">
        <v>516</v>
      </c>
      <c r="B103"/>
      <c r="C103"/>
      <c r="D103"/>
      <c r="E103"/>
      <c r="F103"/>
      <c r="G103"/>
      <c r="H103"/>
      <c r="I103"/>
      <c r="J103"/>
      <c r="K103"/>
      <c r="L103"/>
      <c r="M103"/>
      <c r="N103"/>
      <c r="O103" t="s">
        <v>450</v>
      </c>
      <c r="P103"/>
      <c r="Q103"/>
      <c r="R103" s="245"/>
    </row>
    <row r="104" spans="1:18" x14ac:dyDescent="0.25">
      <c r="A104" t="s">
        <v>1113</v>
      </c>
      <c r="B104"/>
      <c r="C104"/>
      <c r="D104"/>
      <c r="E104"/>
      <c r="F104"/>
      <c r="G104"/>
      <c r="H104"/>
      <c r="I104"/>
      <c r="J104"/>
      <c r="K104"/>
      <c r="L104"/>
      <c r="M104"/>
      <c r="N104"/>
      <c r="O104" t="s">
        <v>406</v>
      </c>
      <c r="P104"/>
      <c r="Q104"/>
      <c r="R104" s="245"/>
    </row>
    <row r="105" spans="1:18" x14ac:dyDescent="0.25">
      <c r="A105" t="s">
        <v>517</v>
      </c>
      <c r="B105"/>
      <c r="C105"/>
      <c r="D105"/>
      <c r="E105"/>
      <c r="F105"/>
      <c r="G105"/>
      <c r="H105"/>
      <c r="I105"/>
      <c r="J105"/>
      <c r="K105"/>
      <c r="L105"/>
      <c r="M105"/>
      <c r="N105"/>
      <c r="O105" t="s">
        <v>218</v>
      </c>
      <c r="P105"/>
      <c r="Q105"/>
      <c r="R105" s="245"/>
    </row>
    <row r="106" spans="1:18" x14ac:dyDescent="0.25">
      <c r="A106" t="s">
        <v>1126</v>
      </c>
      <c r="B106"/>
      <c r="C106"/>
      <c r="D106"/>
      <c r="E106"/>
      <c r="F106"/>
      <c r="G106"/>
      <c r="H106"/>
      <c r="I106"/>
      <c r="J106"/>
      <c r="K106"/>
      <c r="L106"/>
      <c r="M106"/>
      <c r="N106"/>
      <c r="O106" t="s">
        <v>420</v>
      </c>
      <c r="P106"/>
      <c r="Q106"/>
      <c r="R106" s="245"/>
    </row>
    <row r="107" spans="1:18" x14ac:dyDescent="0.25">
      <c r="A107" t="s">
        <v>518</v>
      </c>
      <c r="B107"/>
      <c r="C107"/>
      <c r="D107"/>
      <c r="E107"/>
      <c r="F107"/>
      <c r="G107"/>
      <c r="H107"/>
      <c r="I107"/>
      <c r="J107"/>
      <c r="K107"/>
      <c r="L107"/>
      <c r="M107"/>
      <c r="N107"/>
      <c r="O107" t="s">
        <v>228</v>
      </c>
      <c r="P107"/>
      <c r="Q107"/>
      <c r="R107" s="245"/>
    </row>
    <row r="108" spans="1:18" x14ac:dyDescent="0.25">
      <c r="A108" t="s">
        <v>1034</v>
      </c>
      <c r="B108"/>
      <c r="C108"/>
      <c r="D108"/>
      <c r="E108"/>
      <c r="F108"/>
      <c r="G108"/>
      <c r="H108"/>
      <c r="I108"/>
      <c r="J108"/>
      <c r="K108"/>
      <c r="L108"/>
      <c r="M108"/>
      <c r="N108"/>
      <c r="O108"/>
      <c r="P108"/>
      <c r="Q108"/>
      <c r="R108" s="245"/>
    </row>
    <row r="109" spans="1:18" x14ac:dyDescent="0.25">
      <c r="A109" t="s">
        <v>519</v>
      </c>
      <c r="B109"/>
      <c r="C109"/>
      <c r="D109"/>
      <c r="E109"/>
      <c r="F109"/>
      <c r="G109"/>
      <c r="H109"/>
      <c r="I109"/>
      <c r="J109"/>
      <c r="K109"/>
      <c r="L109"/>
      <c r="M109"/>
      <c r="N109"/>
      <c r="O109"/>
      <c r="P109"/>
      <c r="Q109"/>
      <c r="R109" s="245"/>
    </row>
    <row r="110" spans="1:18" x14ac:dyDescent="0.25">
      <c r="A110" t="s">
        <v>520</v>
      </c>
      <c r="B110"/>
      <c r="C110"/>
      <c r="D110"/>
      <c r="E110"/>
      <c r="F110"/>
      <c r="G110"/>
      <c r="H110"/>
      <c r="I110"/>
      <c r="J110"/>
      <c r="K110"/>
      <c r="L110"/>
      <c r="M110"/>
      <c r="N110"/>
      <c r="O110"/>
      <c r="P110"/>
      <c r="Q110"/>
      <c r="R110" s="245"/>
    </row>
    <row r="111" spans="1:18" x14ac:dyDescent="0.25">
      <c r="A111" t="s">
        <v>957</v>
      </c>
      <c r="B111"/>
      <c r="C111"/>
      <c r="D111"/>
      <c r="E111"/>
      <c r="F111"/>
      <c r="G111"/>
      <c r="H111"/>
      <c r="I111"/>
      <c r="J111"/>
      <c r="K111"/>
      <c r="L111"/>
      <c r="M111"/>
      <c r="N111"/>
      <c r="O111"/>
      <c r="P111"/>
      <c r="Q111"/>
      <c r="R111" s="245"/>
    </row>
    <row r="112" spans="1:18" x14ac:dyDescent="0.25">
      <c r="A112" t="s">
        <v>958</v>
      </c>
      <c r="B112"/>
      <c r="C112"/>
      <c r="D112"/>
      <c r="E112"/>
      <c r="F112"/>
      <c r="G112"/>
      <c r="H112"/>
      <c r="I112"/>
      <c r="J112"/>
      <c r="K112"/>
      <c r="L112"/>
      <c r="M112"/>
      <c r="N112"/>
      <c r="O112"/>
      <c r="P112"/>
      <c r="Q112"/>
      <c r="R112" s="245"/>
    </row>
    <row r="113" spans="1:18" x14ac:dyDescent="0.25">
      <c r="A113" t="s">
        <v>521</v>
      </c>
      <c r="B113"/>
      <c r="C113"/>
      <c r="D113"/>
      <c r="E113"/>
      <c r="F113"/>
      <c r="G113"/>
      <c r="H113"/>
      <c r="I113"/>
      <c r="J113"/>
      <c r="K113"/>
      <c r="L113"/>
      <c r="M113"/>
      <c r="N113"/>
      <c r="O113"/>
      <c r="P113"/>
      <c r="Q113"/>
      <c r="R113" s="245"/>
    </row>
    <row r="114" spans="1:18" x14ac:dyDescent="0.25">
      <c r="A114" t="s">
        <v>522</v>
      </c>
      <c r="B114"/>
      <c r="C114"/>
      <c r="D114"/>
      <c r="E114"/>
      <c r="F114"/>
      <c r="G114"/>
      <c r="H114"/>
      <c r="I114"/>
      <c r="J114"/>
      <c r="K114"/>
      <c r="L114"/>
      <c r="M114"/>
      <c r="N114"/>
      <c r="O114"/>
      <c r="P114"/>
      <c r="Q114"/>
      <c r="R114" s="245"/>
    </row>
    <row r="115" spans="1:18" x14ac:dyDescent="0.25">
      <c r="A115" t="s">
        <v>523</v>
      </c>
      <c r="B115"/>
      <c r="C115"/>
      <c r="D115"/>
      <c r="E115"/>
      <c r="F115"/>
      <c r="G115"/>
      <c r="H115"/>
      <c r="I115"/>
      <c r="J115"/>
      <c r="K115"/>
      <c r="L115"/>
      <c r="M115"/>
      <c r="N115"/>
      <c r="O115"/>
      <c r="P115"/>
      <c r="Q115"/>
      <c r="R115" s="245"/>
    </row>
    <row r="116" spans="1:18" x14ac:dyDescent="0.25">
      <c r="A116" t="s">
        <v>1051</v>
      </c>
      <c r="B116"/>
      <c r="C116"/>
      <c r="D116"/>
      <c r="E116"/>
      <c r="F116"/>
      <c r="G116"/>
      <c r="H116"/>
      <c r="I116"/>
      <c r="J116"/>
      <c r="K116"/>
      <c r="L116"/>
      <c r="M116"/>
      <c r="N116"/>
      <c r="O116"/>
      <c r="P116"/>
      <c r="Q116"/>
      <c r="R116" s="245"/>
    </row>
    <row r="117" spans="1:18" x14ac:dyDescent="0.25">
      <c r="A117" t="s">
        <v>1064</v>
      </c>
      <c r="B117"/>
      <c r="C117"/>
      <c r="D117"/>
      <c r="E117"/>
      <c r="F117"/>
      <c r="G117"/>
      <c r="H117"/>
      <c r="I117"/>
      <c r="J117"/>
      <c r="K117"/>
      <c r="L117"/>
      <c r="M117"/>
      <c r="N117"/>
      <c r="O117"/>
      <c r="P117"/>
      <c r="Q117"/>
      <c r="R117" s="245"/>
    </row>
    <row r="118" spans="1:18" x14ac:dyDescent="0.25">
      <c r="A118" t="s">
        <v>524</v>
      </c>
      <c r="B118"/>
      <c r="C118"/>
      <c r="D118"/>
      <c r="E118"/>
      <c r="F118"/>
      <c r="G118"/>
      <c r="H118"/>
      <c r="I118"/>
      <c r="J118"/>
      <c r="K118"/>
      <c r="L118"/>
      <c r="M118"/>
      <c r="N118"/>
      <c r="O118"/>
      <c r="P118"/>
      <c r="Q118"/>
      <c r="R118" s="245"/>
    </row>
    <row r="119" spans="1:18" x14ac:dyDescent="0.25">
      <c r="A119" t="s">
        <v>525</v>
      </c>
      <c r="B119"/>
      <c r="C119"/>
      <c r="D119"/>
      <c r="E119"/>
      <c r="F119"/>
      <c r="G119"/>
      <c r="H119"/>
      <c r="I119"/>
      <c r="J119"/>
      <c r="K119"/>
      <c r="L119"/>
      <c r="M119"/>
      <c r="N119"/>
      <c r="O119"/>
      <c r="P119"/>
      <c r="Q119"/>
      <c r="R119" s="245"/>
    </row>
    <row r="120" spans="1:18" x14ac:dyDescent="0.25">
      <c r="A120" t="s">
        <v>1160</v>
      </c>
      <c r="B120"/>
      <c r="C120"/>
      <c r="D120"/>
      <c r="E120"/>
      <c r="F120"/>
      <c r="G120"/>
      <c r="H120"/>
      <c r="I120"/>
      <c r="J120"/>
      <c r="K120"/>
      <c r="L120"/>
      <c r="M120"/>
      <c r="N120"/>
      <c r="O120"/>
      <c r="P120"/>
      <c r="Q120"/>
      <c r="R120" s="245"/>
    </row>
    <row r="121" spans="1:18" x14ac:dyDescent="0.25">
      <c r="A121" t="s">
        <v>1140</v>
      </c>
      <c r="B121"/>
      <c r="C121"/>
      <c r="D121"/>
      <c r="E121"/>
      <c r="F121"/>
      <c r="G121"/>
      <c r="H121"/>
      <c r="I121"/>
      <c r="J121"/>
      <c r="K121"/>
      <c r="L121"/>
      <c r="M121"/>
      <c r="N121"/>
      <c r="O121"/>
      <c r="P121"/>
      <c r="Q121"/>
      <c r="R121" s="245"/>
    </row>
    <row r="122" spans="1:18" x14ac:dyDescent="0.25">
      <c r="A122" t="s">
        <v>526</v>
      </c>
      <c r="B122"/>
      <c r="C122"/>
      <c r="D122"/>
      <c r="E122"/>
      <c r="F122"/>
      <c r="G122"/>
      <c r="H122"/>
      <c r="I122"/>
      <c r="J122"/>
      <c r="K122"/>
      <c r="L122"/>
      <c r="M122"/>
      <c r="N122"/>
      <c r="O122"/>
      <c r="P122"/>
      <c r="Q122"/>
      <c r="R122" s="245"/>
    </row>
    <row r="123" spans="1:18" x14ac:dyDescent="0.25">
      <c r="A123" t="s">
        <v>1141</v>
      </c>
      <c r="B123"/>
      <c r="C123"/>
      <c r="D123"/>
      <c r="E123"/>
      <c r="F123"/>
      <c r="G123"/>
      <c r="H123"/>
      <c r="I123"/>
      <c r="J123"/>
      <c r="K123"/>
      <c r="L123"/>
      <c r="M123"/>
      <c r="N123"/>
      <c r="O123"/>
      <c r="P123"/>
      <c r="Q123"/>
      <c r="R123" s="245"/>
    </row>
    <row r="124" spans="1:18" x14ac:dyDescent="0.25">
      <c r="A124" t="s">
        <v>527</v>
      </c>
      <c r="B124"/>
      <c r="C124"/>
      <c r="D124"/>
      <c r="E124"/>
      <c r="F124"/>
      <c r="G124"/>
      <c r="H124"/>
      <c r="I124"/>
      <c r="J124"/>
      <c r="K124"/>
      <c r="L124"/>
      <c r="M124"/>
      <c r="N124"/>
      <c r="O124"/>
      <c r="P124"/>
      <c r="Q124"/>
      <c r="R124" s="245"/>
    </row>
    <row r="125" spans="1:18" x14ac:dyDescent="0.25">
      <c r="A125" t="s">
        <v>1158</v>
      </c>
      <c r="B125"/>
      <c r="C125"/>
      <c r="D125"/>
      <c r="E125"/>
      <c r="F125"/>
      <c r="G125"/>
      <c r="H125"/>
      <c r="I125"/>
      <c r="J125"/>
      <c r="K125"/>
      <c r="L125"/>
      <c r="M125"/>
      <c r="N125"/>
      <c r="O125"/>
      <c r="P125"/>
      <c r="Q125"/>
      <c r="R125" s="245"/>
    </row>
    <row r="126" spans="1:18" x14ac:dyDescent="0.25">
      <c r="A126" t="s">
        <v>528</v>
      </c>
      <c r="B126"/>
      <c r="C126"/>
      <c r="D126"/>
      <c r="E126"/>
      <c r="F126"/>
      <c r="G126"/>
      <c r="H126"/>
      <c r="I126"/>
      <c r="J126"/>
      <c r="K126"/>
      <c r="L126"/>
      <c r="M126"/>
      <c r="N126"/>
      <c r="O126"/>
      <c r="P126"/>
      <c r="Q126"/>
      <c r="R126" s="245"/>
    </row>
    <row r="127" spans="1:18" x14ac:dyDescent="0.25">
      <c r="A127" t="s">
        <v>529</v>
      </c>
      <c r="B127"/>
      <c r="C127"/>
      <c r="D127"/>
      <c r="E127"/>
      <c r="F127"/>
      <c r="G127"/>
      <c r="H127"/>
      <c r="I127"/>
      <c r="J127"/>
      <c r="K127"/>
      <c r="L127"/>
      <c r="M127"/>
      <c r="N127"/>
      <c r="O127"/>
      <c r="P127"/>
      <c r="Q127"/>
      <c r="R127" s="245"/>
    </row>
    <row r="128" spans="1:18" x14ac:dyDescent="0.25">
      <c r="A128" t="s">
        <v>530</v>
      </c>
      <c r="B128"/>
      <c r="C128"/>
      <c r="D128"/>
      <c r="E128"/>
      <c r="F128"/>
      <c r="G128"/>
      <c r="H128"/>
      <c r="I128"/>
      <c r="J128"/>
      <c r="K128"/>
      <c r="L128"/>
      <c r="M128"/>
      <c r="N128"/>
      <c r="O128"/>
      <c r="P128"/>
      <c r="Q128"/>
      <c r="R128" s="245"/>
    </row>
    <row r="129" spans="1:18" x14ac:dyDescent="0.25">
      <c r="A129" t="s">
        <v>1045</v>
      </c>
      <c r="B129"/>
      <c r="C129"/>
      <c r="D129"/>
      <c r="E129"/>
      <c r="F129"/>
      <c r="G129"/>
      <c r="H129"/>
      <c r="I129"/>
      <c r="J129"/>
      <c r="K129"/>
      <c r="L129"/>
      <c r="M129"/>
      <c r="N129"/>
      <c r="O129"/>
      <c r="P129"/>
      <c r="Q129"/>
      <c r="R129" s="245"/>
    </row>
    <row r="130" spans="1:18" x14ac:dyDescent="0.25">
      <c r="A130" t="s">
        <v>1161</v>
      </c>
      <c r="B130"/>
      <c r="C130"/>
      <c r="D130"/>
      <c r="E130"/>
      <c r="F130"/>
      <c r="G130"/>
      <c r="H130"/>
      <c r="I130"/>
      <c r="J130"/>
      <c r="K130"/>
      <c r="L130"/>
      <c r="M130"/>
      <c r="N130"/>
      <c r="O130"/>
      <c r="P130"/>
      <c r="Q130"/>
      <c r="R130" s="245"/>
    </row>
    <row r="131" spans="1:18" x14ac:dyDescent="0.25">
      <c r="A131" t="s">
        <v>959</v>
      </c>
      <c r="B131"/>
      <c r="C131"/>
      <c r="D131"/>
      <c r="E131"/>
      <c r="F131"/>
      <c r="G131"/>
      <c r="H131"/>
      <c r="I131"/>
      <c r="J131"/>
      <c r="K131"/>
      <c r="L131"/>
      <c r="M131"/>
      <c r="N131"/>
      <c r="O131"/>
      <c r="P131"/>
      <c r="Q131"/>
      <c r="R131" s="245"/>
    </row>
    <row r="132" spans="1:18" x14ac:dyDescent="0.25">
      <c r="A132" t="s">
        <v>1065</v>
      </c>
      <c r="B132"/>
      <c r="C132"/>
      <c r="D132"/>
      <c r="E132"/>
      <c r="F132"/>
      <c r="G132"/>
      <c r="H132"/>
      <c r="I132"/>
      <c r="J132"/>
      <c r="K132"/>
      <c r="L132"/>
      <c r="M132"/>
      <c r="N132"/>
      <c r="O132"/>
      <c r="P132"/>
      <c r="Q132"/>
      <c r="R132" s="245"/>
    </row>
    <row r="133" spans="1:18" x14ac:dyDescent="0.25">
      <c r="A133" t="s">
        <v>531</v>
      </c>
      <c r="B133"/>
      <c r="C133"/>
      <c r="D133"/>
      <c r="E133"/>
      <c r="F133"/>
      <c r="G133"/>
      <c r="H133"/>
      <c r="I133"/>
      <c r="J133"/>
      <c r="K133"/>
      <c r="L133"/>
      <c r="M133"/>
      <c r="N133"/>
      <c r="O133"/>
      <c r="P133"/>
      <c r="Q133"/>
      <c r="R133" s="245"/>
    </row>
    <row r="134" spans="1:18" x14ac:dyDescent="0.25">
      <c r="A134" t="s">
        <v>532</v>
      </c>
      <c r="B134"/>
      <c r="C134"/>
      <c r="D134"/>
      <c r="E134"/>
      <c r="F134"/>
      <c r="G134"/>
      <c r="H134"/>
      <c r="I134"/>
      <c r="J134"/>
      <c r="K134"/>
      <c r="L134"/>
      <c r="M134"/>
      <c r="N134"/>
      <c r="O134"/>
      <c r="P134"/>
      <c r="Q134"/>
      <c r="R134" s="245"/>
    </row>
    <row r="135" spans="1:18" x14ac:dyDescent="0.25">
      <c r="A135" t="s">
        <v>533</v>
      </c>
      <c r="B135"/>
      <c r="C135"/>
      <c r="D135"/>
      <c r="E135"/>
      <c r="F135"/>
      <c r="G135"/>
      <c r="H135"/>
      <c r="I135"/>
      <c r="J135"/>
      <c r="K135"/>
      <c r="L135"/>
      <c r="M135"/>
      <c r="N135"/>
      <c r="O135"/>
      <c r="P135"/>
      <c r="Q135"/>
      <c r="R135" s="245"/>
    </row>
    <row r="136" spans="1:18" x14ac:dyDescent="0.25">
      <c r="A136" t="s">
        <v>534</v>
      </c>
      <c r="B136"/>
      <c r="C136"/>
      <c r="D136"/>
      <c r="E136"/>
      <c r="F136"/>
      <c r="G136"/>
      <c r="H136"/>
      <c r="I136"/>
      <c r="J136"/>
      <c r="K136"/>
      <c r="L136"/>
      <c r="M136"/>
      <c r="N136"/>
      <c r="O136"/>
      <c r="P136"/>
      <c r="Q136"/>
      <c r="R136" s="245"/>
    </row>
    <row r="137" spans="1:18" x14ac:dyDescent="0.25">
      <c r="A137" t="s">
        <v>535</v>
      </c>
      <c r="B137"/>
      <c r="C137"/>
      <c r="D137"/>
      <c r="E137"/>
      <c r="F137"/>
      <c r="G137"/>
      <c r="H137"/>
      <c r="I137"/>
      <c r="J137"/>
      <c r="K137"/>
      <c r="L137"/>
      <c r="M137"/>
      <c r="N137"/>
      <c r="O137"/>
      <c r="P137"/>
      <c r="Q137"/>
      <c r="R137" s="245"/>
    </row>
    <row r="138" spans="1:18" x14ac:dyDescent="0.25">
      <c r="A138" t="s">
        <v>536</v>
      </c>
      <c r="B138"/>
      <c r="C138"/>
      <c r="D138"/>
      <c r="E138"/>
      <c r="F138"/>
      <c r="G138"/>
      <c r="H138"/>
      <c r="I138"/>
      <c r="J138"/>
      <c r="K138"/>
      <c r="L138"/>
      <c r="M138"/>
      <c r="N138"/>
      <c r="O138"/>
      <c r="P138"/>
      <c r="Q138"/>
      <c r="R138" s="245"/>
    </row>
    <row r="139" spans="1:18" x14ac:dyDescent="0.25">
      <c r="A139" t="s">
        <v>537</v>
      </c>
      <c r="B139"/>
      <c r="C139"/>
      <c r="D139"/>
      <c r="E139"/>
      <c r="F139"/>
      <c r="G139"/>
      <c r="H139"/>
      <c r="I139"/>
      <c r="J139"/>
      <c r="K139"/>
      <c r="L139"/>
      <c r="M139"/>
      <c r="N139"/>
      <c r="O139"/>
      <c r="P139"/>
      <c r="Q139"/>
      <c r="R139" s="245"/>
    </row>
    <row r="140" spans="1:18" x14ac:dyDescent="0.25">
      <c r="A140" t="s">
        <v>538</v>
      </c>
      <c r="B140"/>
      <c r="C140"/>
      <c r="D140"/>
      <c r="E140"/>
      <c r="F140"/>
      <c r="G140"/>
      <c r="H140"/>
      <c r="I140"/>
      <c r="J140"/>
      <c r="K140"/>
      <c r="L140"/>
      <c r="M140"/>
      <c r="N140"/>
      <c r="O140"/>
      <c r="P140"/>
      <c r="Q140"/>
      <c r="R140" s="245"/>
    </row>
    <row r="141" spans="1:18" x14ac:dyDescent="0.25">
      <c r="A141" t="s">
        <v>539</v>
      </c>
      <c r="B141"/>
      <c r="C141"/>
      <c r="D141"/>
      <c r="E141"/>
      <c r="F141"/>
      <c r="G141"/>
      <c r="H141"/>
      <c r="I141"/>
      <c r="J141"/>
      <c r="K141"/>
      <c r="L141"/>
      <c r="M141"/>
      <c r="N141"/>
      <c r="O141"/>
      <c r="P141"/>
      <c r="Q141"/>
      <c r="R141" s="245"/>
    </row>
    <row r="142" spans="1:18" x14ac:dyDescent="0.25">
      <c r="A142" t="s">
        <v>540</v>
      </c>
      <c r="B142"/>
      <c r="C142"/>
      <c r="D142"/>
      <c r="E142"/>
      <c r="F142"/>
      <c r="G142"/>
      <c r="H142"/>
      <c r="I142"/>
      <c r="J142"/>
      <c r="K142"/>
      <c r="L142"/>
      <c r="M142"/>
      <c r="N142"/>
      <c r="O142"/>
      <c r="P142"/>
      <c r="Q142"/>
      <c r="R142" s="245"/>
    </row>
    <row r="143" spans="1:18" x14ac:dyDescent="0.25">
      <c r="A143" t="s">
        <v>1114</v>
      </c>
      <c r="B143"/>
      <c r="C143"/>
      <c r="D143"/>
      <c r="E143"/>
      <c r="F143"/>
      <c r="G143"/>
      <c r="H143"/>
      <c r="I143"/>
      <c r="J143"/>
      <c r="K143"/>
      <c r="L143"/>
      <c r="M143"/>
      <c r="N143"/>
      <c r="O143"/>
      <c r="P143"/>
      <c r="Q143"/>
      <c r="R143" s="245"/>
    </row>
    <row r="144" spans="1:18" x14ac:dyDescent="0.25">
      <c r="A144" t="s">
        <v>541</v>
      </c>
      <c r="B144"/>
      <c r="C144"/>
      <c r="D144"/>
      <c r="E144"/>
      <c r="F144"/>
      <c r="G144"/>
      <c r="H144"/>
      <c r="I144"/>
      <c r="J144"/>
      <c r="K144"/>
      <c r="L144"/>
      <c r="M144"/>
      <c r="N144"/>
      <c r="O144"/>
      <c r="P144"/>
      <c r="Q144"/>
      <c r="R144" s="245"/>
    </row>
    <row r="145" spans="1:18" x14ac:dyDescent="0.25">
      <c r="A145" t="s">
        <v>542</v>
      </c>
      <c r="B145"/>
      <c r="C145"/>
      <c r="D145"/>
      <c r="E145"/>
      <c r="F145"/>
      <c r="G145"/>
      <c r="H145"/>
      <c r="I145"/>
      <c r="J145"/>
      <c r="K145"/>
      <c r="L145"/>
      <c r="M145"/>
      <c r="N145"/>
      <c r="O145"/>
      <c r="P145"/>
      <c r="Q145"/>
      <c r="R145" s="245"/>
    </row>
    <row r="146" spans="1:18" x14ac:dyDescent="0.25">
      <c r="A146" t="s">
        <v>543</v>
      </c>
      <c r="B146"/>
      <c r="C146"/>
      <c r="D146"/>
      <c r="E146"/>
      <c r="F146"/>
      <c r="G146"/>
      <c r="H146"/>
      <c r="I146"/>
      <c r="J146"/>
      <c r="K146"/>
      <c r="L146"/>
      <c r="M146"/>
      <c r="N146"/>
      <c r="O146"/>
      <c r="P146"/>
      <c r="Q146"/>
      <c r="R146" s="245"/>
    </row>
    <row r="147" spans="1:18" x14ac:dyDescent="0.25">
      <c r="A147" t="s">
        <v>544</v>
      </c>
      <c r="B147"/>
      <c r="C147"/>
      <c r="D147"/>
      <c r="E147"/>
      <c r="F147"/>
      <c r="G147"/>
      <c r="H147"/>
      <c r="I147"/>
      <c r="J147"/>
      <c r="K147"/>
      <c r="L147"/>
      <c r="M147"/>
      <c r="N147"/>
      <c r="O147"/>
      <c r="P147"/>
      <c r="Q147"/>
      <c r="R147" s="245"/>
    </row>
    <row r="148" spans="1:18" x14ac:dyDescent="0.25">
      <c r="A148" t="s">
        <v>545</v>
      </c>
      <c r="B148"/>
      <c r="C148"/>
      <c r="D148"/>
      <c r="E148"/>
      <c r="F148"/>
      <c r="G148"/>
      <c r="H148"/>
      <c r="I148"/>
      <c r="J148"/>
      <c r="K148"/>
      <c r="L148"/>
      <c r="M148"/>
      <c r="N148"/>
      <c r="O148"/>
      <c r="P148"/>
      <c r="Q148"/>
      <c r="R148" s="245"/>
    </row>
    <row r="149" spans="1:18" x14ac:dyDescent="0.25">
      <c r="A149" t="s">
        <v>1176</v>
      </c>
      <c r="B149"/>
      <c r="C149"/>
      <c r="D149"/>
      <c r="E149"/>
      <c r="F149"/>
      <c r="G149"/>
      <c r="H149"/>
      <c r="I149"/>
      <c r="J149"/>
      <c r="K149"/>
      <c r="L149"/>
      <c r="M149"/>
      <c r="N149"/>
      <c r="O149"/>
      <c r="P149"/>
      <c r="Q149"/>
      <c r="R149" s="245"/>
    </row>
    <row r="150" spans="1:18" x14ac:dyDescent="0.25">
      <c r="A150" t="s">
        <v>546</v>
      </c>
      <c r="B150"/>
      <c r="C150"/>
      <c r="D150"/>
      <c r="E150"/>
      <c r="F150"/>
      <c r="G150"/>
      <c r="H150"/>
      <c r="I150"/>
      <c r="J150"/>
      <c r="K150"/>
      <c r="L150"/>
      <c r="M150"/>
      <c r="N150"/>
      <c r="O150"/>
      <c r="P150"/>
      <c r="Q150"/>
      <c r="R150" s="245"/>
    </row>
    <row r="151" spans="1:18" x14ac:dyDescent="0.25">
      <c r="A151" t="s">
        <v>547</v>
      </c>
      <c r="B151"/>
      <c r="C151"/>
      <c r="D151"/>
      <c r="E151"/>
      <c r="F151"/>
      <c r="G151"/>
      <c r="H151"/>
      <c r="I151"/>
      <c r="J151"/>
      <c r="K151"/>
      <c r="L151"/>
      <c r="M151"/>
      <c r="N151"/>
      <c r="O151"/>
      <c r="P151"/>
      <c r="Q151"/>
      <c r="R151" s="245"/>
    </row>
    <row r="152" spans="1:18" x14ac:dyDescent="0.25">
      <c r="A152" t="s">
        <v>548</v>
      </c>
      <c r="B152"/>
      <c r="C152"/>
      <c r="D152"/>
      <c r="E152"/>
      <c r="F152"/>
      <c r="G152"/>
      <c r="H152"/>
      <c r="I152"/>
      <c r="J152"/>
      <c r="K152"/>
      <c r="L152"/>
      <c r="M152"/>
      <c r="N152"/>
      <c r="O152"/>
      <c r="P152"/>
      <c r="Q152"/>
      <c r="R152" s="245"/>
    </row>
    <row r="153" spans="1:18" x14ac:dyDescent="0.25">
      <c r="A153" t="s">
        <v>549</v>
      </c>
      <c r="B153"/>
      <c r="C153"/>
      <c r="D153"/>
      <c r="E153"/>
      <c r="F153"/>
      <c r="G153"/>
      <c r="H153"/>
      <c r="I153"/>
      <c r="J153"/>
      <c r="K153"/>
      <c r="L153"/>
      <c r="M153"/>
      <c r="N153"/>
      <c r="O153"/>
      <c r="P153"/>
      <c r="Q153"/>
      <c r="R153" s="245"/>
    </row>
    <row r="154" spans="1:18" x14ac:dyDescent="0.25">
      <c r="A154" t="s">
        <v>1162</v>
      </c>
      <c r="B154"/>
      <c r="C154"/>
      <c r="D154"/>
      <c r="E154"/>
      <c r="F154"/>
      <c r="G154"/>
      <c r="H154"/>
      <c r="I154"/>
      <c r="J154"/>
      <c r="K154"/>
      <c r="L154"/>
      <c r="M154"/>
      <c r="N154"/>
      <c r="O154"/>
      <c r="P154"/>
      <c r="Q154"/>
      <c r="R154" s="245"/>
    </row>
    <row r="155" spans="1:18" x14ac:dyDescent="0.25">
      <c r="A155" t="s">
        <v>550</v>
      </c>
      <c r="B155"/>
      <c r="C155"/>
      <c r="D155"/>
      <c r="E155"/>
      <c r="F155"/>
      <c r="G155"/>
      <c r="H155"/>
      <c r="I155"/>
      <c r="J155"/>
      <c r="K155"/>
      <c r="L155"/>
      <c r="M155"/>
      <c r="N155"/>
      <c r="O155"/>
      <c r="P155"/>
      <c r="Q155"/>
      <c r="R155" s="245"/>
    </row>
    <row r="156" spans="1:18" x14ac:dyDescent="0.25">
      <c r="A156" t="s">
        <v>551</v>
      </c>
      <c r="B156"/>
      <c r="C156"/>
      <c r="D156"/>
      <c r="E156"/>
      <c r="F156"/>
      <c r="G156"/>
      <c r="H156"/>
      <c r="I156"/>
      <c r="J156"/>
      <c r="K156"/>
      <c r="L156"/>
      <c r="M156"/>
      <c r="N156"/>
      <c r="O156"/>
      <c r="P156"/>
      <c r="Q156"/>
      <c r="R156" s="245"/>
    </row>
    <row r="157" spans="1:18" x14ac:dyDescent="0.25">
      <c r="A157" t="s">
        <v>552</v>
      </c>
      <c r="B157"/>
      <c r="C157"/>
      <c r="D157"/>
      <c r="E157"/>
      <c r="F157"/>
      <c r="G157"/>
      <c r="H157"/>
      <c r="I157"/>
      <c r="J157"/>
      <c r="K157"/>
      <c r="L157"/>
      <c r="M157"/>
      <c r="N157"/>
      <c r="O157"/>
      <c r="P157"/>
      <c r="Q157"/>
      <c r="R157" s="245"/>
    </row>
    <row r="158" spans="1:18" x14ac:dyDescent="0.25">
      <c r="A158" t="s">
        <v>553</v>
      </c>
      <c r="B158"/>
      <c r="C158"/>
      <c r="D158"/>
      <c r="E158"/>
      <c r="F158"/>
      <c r="G158"/>
      <c r="H158"/>
      <c r="I158"/>
      <c r="J158"/>
      <c r="K158"/>
      <c r="L158"/>
      <c r="M158"/>
      <c r="N158"/>
      <c r="O158"/>
      <c r="P158"/>
      <c r="Q158"/>
      <c r="R158" s="245"/>
    </row>
    <row r="159" spans="1:18" x14ac:dyDescent="0.25">
      <c r="A159" t="s">
        <v>554</v>
      </c>
      <c r="B159"/>
      <c r="C159"/>
      <c r="D159"/>
      <c r="E159"/>
      <c r="F159"/>
      <c r="G159"/>
      <c r="H159"/>
      <c r="I159"/>
      <c r="J159"/>
      <c r="K159"/>
      <c r="L159"/>
      <c r="M159"/>
      <c r="N159"/>
      <c r="O159"/>
      <c r="P159"/>
      <c r="Q159"/>
      <c r="R159" s="245"/>
    </row>
    <row r="160" spans="1:18" x14ac:dyDescent="0.25">
      <c r="A160" t="s">
        <v>960</v>
      </c>
      <c r="B160"/>
      <c r="C160"/>
      <c r="D160"/>
      <c r="E160"/>
      <c r="F160"/>
      <c r="G160"/>
      <c r="H160"/>
      <c r="I160"/>
      <c r="J160"/>
      <c r="K160"/>
      <c r="L160"/>
      <c r="M160"/>
      <c r="N160"/>
      <c r="O160"/>
      <c r="P160"/>
      <c r="Q160"/>
      <c r="R160" s="245"/>
    </row>
    <row r="161" spans="1:18" x14ac:dyDescent="0.25">
      <c r="A161" t="s">
        <v>555</v>
      </c>
      <c r="B161"/>
      <c r="C161"/>
      <c r="D161"/>
      <c r="E161"/>
      <c r="F161"/>
      <c r="G161"/>
      <c r="H161"/>
      <c r="I161"/>
      <c r="J161"/>
      <c r="K161"/>
      <c r="L161"/>
      <c r="M161"/>
      <c r="N161"/>
      <c r="O161"/>
      <c r="P161"/>
      <c r="Q161"/>
      <c r="R161" s="245"/>
    </row>
    <row r="162" spans="1:18" x14ac:dyDescent="0.25">
      <c r="A162" t="s">
        <v>556</v>
      </c>
      <c r="B162"/>
      <c r="C162"/>
      <c r="D162"/>
      <c r="E162"/>
      <c r="F162"/>
      <c r="G162"/>
      <c r="H162"/>
      <c r="I162"/>
      <c r="J162"/>
      <c r="K162"/>
      <c r="L162"/>
      <c r="M162"/>
      <c r="N162"/>
      <c r="O162"/>
      <c r="P162"/>
      <c r="Q162"/>
      <c r="R162" s="245"/>
    </row>
    <row r="163" spans="1:18" x14ac:dyDescent="0.25">
      <c r="A163" t="s">
        <v>557</v>
      </c>
      <c r="B163"/>
      <c r="C163"/>
      <c r="D163"/>
      <c r="E163"/>
      <c r="F163"/>
      <c r="G163"/>
      <c r="H163"/>
      <c r="I163"/>
      <c r="J163"/>
      <c r="K163"/>
      <c r="L163"/>
      <c r="M163"/>
      <c r="N163"/>
      <c r="O163"/>
      <c r="P163"/>
      <c r="Q163"/>
      <c r="R163" s="245"/>
    </row>
    <row r="164" spans="1:18" x14ac:dyDescent="0.25">
      <c r="A164" t="s">
        <v>558</v>
      </c>
      <c r="B164"/>
      <c r="C164"/>
      <c r="D164"/>
      <c r="E164"/>
      <c r="F164"/>
      <c r="G164"/>
      <c r="H164"/>
      <c r="I164"/>
      <c r="J164"/>
      <c r="K164"/>
      <c r="L164"/>
      <c r="M164"/>
      <c r="N164"/>
      <c r="O164"/>
      <c r="P164"/>
      <c r="Q164"/>
      <c r="R164" s="245"/>
    </row>
    <row r="165" spans="1:18" x14ac:dyDescent="0.25">
      <c r="A165" t="s">
        <v>1066</v>
      </c>
      <c r="B165"/>
      <c r="C165"/>
      <c r="D165"/>
      <c r="E165"/>
      <c r="F165"/>
      <c r="G165"/>
      <c r="H165"/>
      <c r="I165"/>
      <c r="J165"/>
      <c r="K165"/>
      <c r="L165"/>
      <c r="M165"/>
      <c r="N165"/>
      <c r="O165"/>
      <c r="P165"/>
      <c r="Q165"/>
      <c r="R165" s="245"/>
    </row>
    <row r="166" spans="1:18" x14ac:dyDescent="0.25">
      <c r="A166" t="s">
        <v>901</v>
      </c>
      <c r="B166"/>
      <c r="C166"/>
      <c r="D166"/>
      <c r="E166"/>
      <c r="F166"/>
      <c r="G166"/>
      <c r="H166"/>
      <c r="I166"/>
      <c r="J166"/>
      <c r="K166"/>
      <c r="L166"/>
      <c r="M166"/>
      <c r="N166"/>
      <c r="O166"/>
      <c r="P166"/>
      <c r="Q166"/>
      <c r="R166" s="245"/>
    </row>
    <row r="167" spans="1:18" x14ac:dyDescent="0.25">
      <c r="A167" t="s">
        <v>1104</v>
      </c>
      <c r="B167"/>
      <c r="C167"/>
      <c r="D167"/>
      <c r="E167"/>
      <c r="F167"/>
      <c r="G167"/>
      <c r="H167"/>
      <c r="I167"/>
      <c r="J167"/>
      <c r="K167"/>
      <c r="L167"/>
      <c r="M167"/>
      <c r="N167"/>
      <c r="O167"/>
      <c r="P167"/>
      <c r="Q167"/>
      <c r="R167" s="245"/>
    </row>
    <row r="168" spans="1:18" x14ac:dyDescent="0.25">
      <c r="A168" t="s">
        <v>938</v>
      </c>
      <c r="B168"/>
      <c r="C168"/>
      <c r="D168"/>
      <c r="E168"/>
      <c r="F168"/>
      <c r="G168"/>
      <c r="H168"/>
      <c r="I168"/>
      <c r="J168"/>
      <c r="K168"/>
      <c r="L168"/>
      <c r="M168"/>
      <c r="N168"/>
      <c r="O168"/>
      <c r="P168"/>
      <c r="Q168"/>
      <c r="R168" s="245"/>
    </row>
    <row r="169" spans="1:18" x14ac:dyDescent="0.25">
      <c r="A169" t="s">
        <v>559</v>
      </c>
      <c r="B169"/>
      <c r="C169"/>
      <c r="D169"/>
      <c r="E169"/>
      <c r="F169"/>
      <c r="G169"/>
      <c r="H169"/>
      <c r="I169"/>
      <c r="J169"/>
      <c r="K169"/>
      <c r="L169"/>
      <c r="M169"/>
      <c r="N169"/>
      <c r="O169"/>
      <c r="P169"/>
      <c r="Q169"/>
      <c r="R169" s="245"/>
    </row>
    <row r="170" spans="1:18" x14ac:dyDescent="0.25">
      <c r="A170" t="s">
        <v>560</v>
      </c>
      <c r="B170"/>
      <c r="C170"/>
      <c r="D170"/>
      <c r="E170"/>
      <c r="F170"/>
      <c r="G170"/>
      <c r="H170"/>
      <c r="I170"/>
      <c r="J170"/>
      <c r="K170"/>
      <c r="L170"/>
      <c r="M170"/>
      <c r="N170"/>
      <c r="O170"/>
      <c r="P170"/>
      <c r="Q170"/>
      <c r="R170" s="245"/>
    </row>
    <row r="171" spans="1:18" x14ac:dyDescent="0.25">
      <c r="A171" t="s">
        <v>961</v>
      </c>
      <c r="B171"/>
      <c r="C171"/>
      <c r="D171"/>
      <c r="E171"/>
      <c r="F171"/>
      <c r="G171"/>
      <c r="H171"/>
      <c r="I171"/>
      <c r="J171"/>
      <c r="K171"/>
      <c r="L171"/>
      <c r="M171"/>
      <c r="N171"/>
      <c r="O171"/>
      <c r="P171"/>
      <c r="Q171"/>
      <c r="R171" s="245"/>
    </row>
    <row r="172" spans="1:18" x14ac:dyDescent="0.25">
      <c r="A172" t="s">
        <v>561</v>
      </c>
      <c r="B172"/>
      <c r="C172"/>
      <c r="D172"/>
      <c r="E172"/>
      <c r="F172"/>
      <c r="G172"/>
      <c r="H172"/>
      <c r="I172"/>
      <c r="J172"/>
      <c r="K172"/>
      <c r="L172"/>
      <c r="M172"/>
      <c r="N172"/>
      <c r="O172"/>
      <c r="P172"/>
      <c r="Q172"/>
      <c r="R172" s="245"/>
    </row>
    <row r="173" spans="1:18" x14ac:dyDescent="0.25">
      <c r="A173" t="s">
        <v>562</v>
      </c>
      <c r="B173"/>
      <c r="C173"/>
      <c r="D173"/>
      <c r="E173"/>
      <c r="F173"/>
      <c r="G173"/>
      <c r="H173"/>
      <c r="I173"/>
      <c r="J173"/>
      <c r="K173"/>
      <c r="L173"/>
      <c r="M173"/>
      <c r="N173"/>
      <c r="O173"/>
      <c r="P173"/>
      <c r="Q173"/>
      <c r="R173" s="245"/>
    </row>
    <row r="174" spans="1:18" x14ac:dyDescent="0.25">
      <c r="A174" t="s">
        <v>962</v>
      </c>
      <c r="B174"/>
      <c r="C174"/>
      <c r="D174"/>
      <c r="E174"/>
      <c r="F174"/>
      <c r="G174"/>
      <c r="H174"/>
      <c r="I174"/>
      <c r="J174"/>
      <c r="K174"/>
      <c r="L174"/>
      <c r="M174"/>
      <c r="N174"/>
      <c r="O174"/>
      <c r="P174"/>
      <c r="Q174"/>
      <c r="R174" s="245"/>
    </row>
    <row r="175" spans="1:18" x14ac:dyDescent="0.25">
      <c r="A175" t="s">
        <v>963</v>
      </c>
      <c r="B175"/>
      <c r="C175"/>
      <c r="D175"/>
      <c r="E175"/>
      <c r="F175"/>
      <c r="G175"/>
      <c r="H175"/>
      <c r="I175"/>
      <c r="J175"/>
      <c r="K175"/>
      <c r="L175"/>
      <c r="M175"/>
      <c r="N175"/>
      <c r="O175"/>
      <c r="P175"/>
      <c r="Q175"/>
      <c r="R175" s="245"/>
    </row>
    <row r="176" spans="1:18" x14ac:dyDescent="0.25">
      <c r="A176" t="s">
        <v>563</v>
      </c>
      <c r="B176"/>
      <c r="C176"/>
      <c r="D176"/>
      <c r="E176"/>
      <c r="F176"/>
      <c r="G176"/>
      <c r="H176"/>
      <c r="I176"/>
      <c r="J176"/>
      <c r="K176"/>
      <c r="L176"/>
      <c r="M176"/>
      <c r="N176"/>
      <c r="O176"/>
      <c r="P176"/>
      <c r="Q176"/>
      <c r="R176" s="245"/>
    </row>
    <row r="177" spans="1:18" x14ac:dyDescent="0.25">
      <c r="A177" t="s">
        <v>564</v>
      </c>
      <c r="B177"/>
      <c r="C177"/>
      <c r="D177"/>
      <c r="E177"/>
      <c r="F177"/>
      <c r="G177"/>
      <c r="H177"/>
      <c r="I177"/>
      <c r="J177"/>
      <c r="K177"/>
      <c r="L177"/>
      <c r="M177"/>
      <c r="N177"/>
      <c r="O177"/>
      <c r="P177"/>
      <c r="Q177"/>
      <c r="R177" s="245"/>
    </row>
    <row r="178" spans="1:18" x14ac:dyDescent="0.25">
      <c r="A178" t="s">
        <v>565</v>
      </c>
      <c r="B178"/>
      <c r="C178"/>
      <c r="D178"/>
      <c r="E178"/>
      <c r="F178"/>
      <c r="G178"/>
      <c r="H178"/>
      <c r="I178"/>
      <c r="J178"/>
      <c r="K178"/>
      <c r="L178"/>
      <c r="M178"/>
      <c r="N178"/>
      <c r="O178"/>
      <c r="P178"/>
      <c r="Q178"/>
      <c r="R178" s="245"/>
    </row>
    <row r="179" spans="1:18" x14ac:dyDescent="0.25">
      <c r="A179" t="s">
        <v>566</v>
      </c>
      <c r="B179"/>
      <c r="C179"/>
      <c r="D179"/>
      <c r="E179"/>
      <c r="F179"/>
      <c r="G179"/>
      <c r="H179"/>
      <c r="I179"/>
      <c r="J179"/>
      <c r="K179"/>
      <c r="L179"/>
      <c r="M179"/>
      <c r="N179"/>
      <c r="O179"/>
      <c r="P179"/>
      <c r="Q179"/>
      <c r="R179" s="245"/>
    </row>
    <row r="180" spans="1:18" x14ac:dyDescent="0.25">
      <c r="A180" t="s">
        <v>567</v>
      </c>
      <c r="B180"/>
      <c r="C180"/>
      <c r="D180"/>
      <c r="E180"/>
      <c r="F180"/>
      <c r="G180"/>
      <c r="H180"/>
      <c r="I180"/>
      <c r="J180"/>
      <c r="K180"/>
      <c r="L180"/>
      <c r="M180"/>
      <c r="N180"/>
      <c r="O180"/>
      <c r="P180"/>
      <c r="Q180"/>
      <c r="R180" s="245"/>
    </row>
    <row r="181" spans="1:18" x14ac:dyDescent="0.25">
      <c r="A181" t="s">
        <v>568</v>
      </c>
      <c r="B181"/>
      <c r="C181"/>
      <c r="D181"/>
      <c r="E181"/>
      <c r="F181"/>
      <c r="G181"/>
      <c r="H181"/>
      <c r="I181"/>
      <c r="J181"/>
      <c r="K181"/>
      <c r="L181"/>
      <c r="M181"/>
      <c r="N181"/>
      <c r="O181"/>
      <c r="P181"/>
      <c r="Q181"/>
      <c r="R181" s="245"/>
    </row>
    <row r="182" spans="1:18" x14ac:dyDescent="0.25">
      <c r="A182" t="s">
        <v>569</v>
      </c>
      <c r="B182"/>
      <c r="C182"/>
      <c r="D182"/>
      <c r="E182"/>
      <c r="F182"/>
      <c r="G182"/>
      <c r="H182"/>
      <c r="I182"/>
      <c r="J182"/>
      <c r="K182"/>
      <c r="L182"/>
      <c r="M182"/>
      <c r="N182"/>
      <c r="O182"/>
      <c r="P182"/>
      <c r="Q182"/>
      <c r="R182" s="245"/>
    </row>
    <row r="183" spans="1:18" x14ac:dyDescent="0.25">
      <c r="A183" t="s">
        <v>570</v>
      </c>
      <c r="B183"/>
      <c r="C183"/>
      <c r="D183"/>
      <c r="E183"/>
      <c r="F183"/>
      <c r="G183"/>
      <c r="H183"/>
      <c r="I183"/>
      <c r="J183"/>
      <c r="K183"/>
      <c r="L183"/>
      <c r="M183"/>
      <c r="N183"/>
      <c r="O183"/>
      <c r="P183"/>
      <c r="Q183"/>
      <c r="R183" s="245"/>
    </row>
    <row r="184" spans="1:18" x14ac:dyDescent="0.25">
      <c r="A184" t="s">
        <v>571</v>
      </c>
      <c r="B184"/>
      <c r="C184"/>
      <c r="D184"/>
      <c r="E184"/>
      <c r="F184"/>
      <c r="G184"/>
      <c r="H184"/>
      <c r="I184"/>
      <c r="J184"/>
      <c r="K184"/>
      <c r="L184"/>
      <c r="M184"/>
      <c r="N184"/>
      <c r="O184"/>
      <c r="P184"/>
      <c r="Q184"/>
      <c r="R184" s="245"/>
    </row>
    <row r="185" spans="1:18" x14ac:dyDescent="0.25">
      <c r="A185" t="s">
        <v>1046</v>
      </c>
      <c r="B185"/>
      <c r="C185"/>
      <c r="D185"/>
      <c r="E185"/>
      <c r="F185"/>
      <c r="G185"/>
      <c r="H185"/>
      <c r="I185"/>
      <c r="J185"/>
      <c r="K185"/>
      <c r="L185"/>
      <c r="M185"/>
      <c r="N185"/>
      <c r="O185"/>
      <c r="P185"/>
      <c r="Q185"/>
      <c r="R185" s="245"/>
    </row>
    <row r="186" spans="1:18" x14ac:dyDescent="0.25">
      <c r="A186" t="s">
        <v>1174</v>
      </c>
      <c r="B186"/>
      <c r="C186"/>
      <c r="D186"/>
      <c r="E186"/>
      <c r="F186"/>
      <c r="G186"/>
      <c r="H186"/>
      <c r="I186"/>
      <c r="J186"/>
      <c r="K186"/>
      <c r="L186"/>
      <c r="M186"/>
      <c r="N186"/>
      <c r="O186"/>
      <c r="P186"/>
      <c r="Q186"/>
      <c r="R186" s="245"/>
    </row>
    <row r="187" spans="1:18" x14ac:dyDescent="0.25">
      <c r="A187" t="s">
        <v>572</v>
      </c>
      <c r="B187"/>
      <c r="C187"/>
      <c r="D187"/>
      <c r="E187"/>
      <c r="F187"/>
      <c r="G187"/>
      <c r="H187"/>
      <c r="I187"/>
      <c r="J187"/>
      <c r="K187"/>
      <c r="L187"/>
      <c r="M187"/>
      <c r="N187"/>
      <c r="O187"/>
      <c r="P187"/>
      <c r="Q187"/>
      <c r="R187" s="245"/>
    </row>
    <row r="188" spans="1:18" x14ac:dyDescent="0.25">
      <c r="A188" t="s">
        <v>573</v>
      </c>
      <c r="B188"/>
      <c r="C188"/>
      <c r="D188"/>
      <c r="E188"/>
      <c r="F188"/>
      <c r="G188"/>
      <c r="H188"/>
      <c r="I188"/>
      <c r="J188"/>
      <c r="K188"/>
      <c r="L188"/>
      <c r="M188"/>
      <c r="N188"/>
      <c r="O188"/>
      <c r="P188"/>
      <c r="Q188"/>
      <c r="R188" s="245"/>
    </row>
    <row r="189" spans="1:18" x14ac:dyDescent="0.25">
      <c r="A189" t="s">
        <v>574</v>
      </c>
      <c r="B189"/>
      <c r="C189"/>
      <c r="D189"/>
      <c r="E189"/>
      <c r="F189"/>
      <c r="G189"/>
      <c r="H189"/>
      <c r="I189"/>
      <c r="J189"/>
      <c r="K189"/>
      <c r="L189"/>
      <c r="M189"/>
      <c r="N189"/>
      <c r="O189"/>
      <c r="P189"/>
      <c r="Q189"/>
      <c r="R189" s="245"/>
    </row>
    <row r="190" spans="1:18" x14ac:dyDescent="0.25">
      <c r="A190" t="s">
        <v>1186</v>
      </c>
      <c r="B190"/>
      <c r="C190"/>
      <c r="D190"/>
      <c r="E190"/>
      <c r="F190"/>
      <c r="G190"/>
      <c r="H190"/>
      <c r="I190"/>
      <c r="J190"/>
      <c r="K190"/>
      <c r="L190"/>
      <c r="M190"/>
      <c r="N190"/>
      <c r="O190"/>
      <c r="P190"/>
      <c r="Q190"/>
      <c r="R190" s="245"/>
    </row>
    <row r="191" spans="1:18" x14ac:dyDescent="0.25">
      <c r="A191" t="s">
        <v>912</v>
      </c>
      <c r="B191"/>
      <c r="C191"/>
      <c r="D191"/>
      <c r="E191"/>
      <c r="F191"/>
      <c r="G191"/>
      <c r="H191"/>
      <c r="I191"/>
      <c r="J191"/>
      <c r="K191"/>
      <c r="L191"/>
      <c r="M191"/>
      <c r="N191"/>
      <c r="O191"/>
      <c r="P191"/>
      <c r="Q191"/>
      <c r="R191" s="245"/>
    </row>
    <row r="192" spans="1:18" x14ac:dyDescent="0.25">
      <c r="A192" t="s">
        <v>1084</v>
      </c>
      <c r="B192"/>
      <c r="C192"/>
      <c r="D192"/>
      <c r="E192"/>
      <c r="F192"/>
      <c r="G192"/>
      <c r="H192"/>
      <c r="I192"/>
      <c r="J192"/>
      <c r="K192"/>
      <c r="L192"/>
      <c r="M192"/>
      <c r="N192"/>
      <c r="O192"/>
      <c r="P192"/>
      <c r="Q192"/>
      <c r="R192" s="245"/>
    </row>
    <row r="193" spans="1:18" x14ac:dyDescent="0.25">
      <c r="A193" t="s">
        <v>575</v>
      </c>
      <c r="B193"/>
      <c r="C193"/>
      <c r="D193"/>
      <c r="E193"/>
      <c r="F193"/>
      <c r="G193"/>
      <c r="H193"/>
      <c r="I193"/>
      <c r="J193"/>
      <c r="K193"/>
      <c r="L193"/>
      <c r="M193"/>
      <c r="N193"/>
      <c r="O193"/>
      <c r="P193"/>
      <c r="Q193"/>
      <c r="R193" s="245"/>
    </row>
    <row r="194" spans="1:18" x14ac:dyDescent="0.25">
      <c r="A194" t="s">
        <v>964</v>
      </c>
      <c r="B194"/>
      <c r="C194"/>
      <c r="D194"/>
      <c r="E194"/>
      <c r="F194"/>
      <c r="G194"/>
      <c r="H194"/>
      <c r="I194"/>
      <c r="J194"/>
      <c r="K194"/>
      <c r="L194"/>
      <c r="M194"/>
      <c r="N194"/>
      <c r="O194"/>
      <c r="P194"/>
      <c r="Q194"/>
      <c r="R194" s="245"/>
    </row>
    <row r="195" spans="1:18" x14ac:dyDescent="0.25">
      <c r="A195" t="s">
        <v>965</v>
      </c>
      <c r="B195"/>
      <c r="C195"/>
      <c r="D195"/>
      <c r="E195"/>
      <c r="F195"/>
      <c r="G195"/>
      <c r="H195"/>
      <c r="I195"/>
      <c r="J195"/>
      <c r="K195"/>
      <c r="L195"/>
      <c r="M195"/>
      <c r="N195"/>
      <c r="O195"/>
      <c r="P195"/>
      <c r="Q195"/>
      <c r="R195" s="245"/>
    </row>
    <row r="196" spans="1:18" x14ac:dyDescent="0.25">
      <c r="A196" t="s">
        <v>576</v>
      </c>
      <c r="B196"/>
      <c r="C196"/>
      <c r="D196"/>
      <c r="E196"/>
      <c r="F196"/>
      <c r="G196"/>
      <c r="H196"/>
      <c r="I196"/>
      <c r="J196"/>
      <c r="K196"/>
      <c r="L196"/>
      <c r="M196"/>
      <c r="N196"/>
      <c r="O196"/>
      <c r="P196"/>
      <c r="Q196"/>
      <c r="R196" s="245"/>
    </row>
    <row r="197" spans="1:18" x14ac:dyDescent="0.25">
      <c r="A197" t="s">
        <v>1035</v>
      </c>
      <c r="B197"/>
      <c r="C197"/>
      <c r="D197"/>
      <c r="E197"/>
      <c r="F197"/>
      <c r="G197"/>
      <c r="H197"/>
      <c r="I197"/>
      <c r="J197"/>
      <c r="K197"/>
      <c r="L197"/>
      <c r="M197"/>
      <c r="N197"/>
      <c r="O197"/>
      <c r="P197"/>
      <c r="Q197"/>
      <c r="R197" s="245"/>
    </row>
    <row r="198" spans="1:18" x14ac:dyDescent="0.25">
      <c r="A198" t="s">
        <v>577</v>
      </c>
      <c r="B198"/>
      <c r="C198"/>
      <c r="D198"/>
      <c r="E198"/>
      <c r="F198"/>
      <c r="G198"/>
      <c r="H198"/>
      <c r="I198"/>
      <c r="J198"/>
      <c r="K198"/>
      <c r="L198"/>
      <c r="M198"/>
      <c r="N198"/>
      <c r="O198"/>
      <c r="P198"/>
      <c r="Q198"/>
      <c r="R198" s="245"/>
    </row>
    <row r="199" spans="1:18" x14ac:dyDescent="0.25">
      <c r="A199" t="s">
        <v>578</v>
      </c>
      <c r="B199"/>
      <c r="C199"/>
      <c r="D199"/>
      <c r="E199"/>
      <c r="F199"/>
      <c r="G199"/>
      <c r="H199"/>
      <c r="I199"/>
      <c r="J199"/>
      <c r="K199"/>
      <c r="L199"/>
      <c r="M199"/>
      <c r="N199"/>
      <c r="O199"/>
      <c r="P199"/>
      <c r="Q199"/>
      <c r="R199" s="245"/>
    </row>
    <row r="200" spans="1:18" x14ac:dyDescent="0.25">
      <c r="A200" t="s">
        <v>579</v>
      </c>
      <c r="B200"/>
      <c r="C200"/>
      <c r="D200"/>
      <c r="E200"/>
      <c r="F200"/>
      <c r="G200"/>
      <c r="H200"/>
      <c r="I200"/>
      <c r="J200"/>
      <c r="K200"/>
      <c r="L200"/>
      <c r="M200"/>
      <c r="N200"/>
      <c r="O200"/>
      <c r="P200"/>
      <c r="Q200"/>
      <c r="R200" s="245"/>
    </row>
    <row r="201" spans="1:18" x14ac:dyDescent="0.25">
      <c r="A201" t="s">
        <v>966</v>
      </c>
      <c r="B201"/>
      <c r="C201"/>
      <c r="D201"/>
      <c r="E201"/>
      <c r="F201"/>
      <c r="G201"/>
      <c r="H201"/>
      <c r="I201"/>
      <c r="J201"/>
      <c r="K201"/>
      <c r="L201"/>
      <c r="M201"/>
      <c r="N201"/>
      <c r="O201"/>
      <c r="P201"/>
      <c r="Q201"/>
      <c r="R201" s="245"/>
    </row>
    <row r="202" spans="1:18" x14ac:dyDescent="0.25">
      <c r="A202" t="s">
        <v>580</v>
      </c>
      <c r="B202"/>
      <c r="C202"/>
      <c r="D202"/>
      <c r="E202"/>
      <c r="F202"/>
      <c r="G202"/>
      <c r="H202"/>
      <c r="I202"/>
      <c r="J202"/>
      <c r="K202"/>
      <c r="L202"/>
      <c r="M202"/>
      <c r="N202"/>
      <c r="O202"/>
      <c r="P202"/>
      <c r="Q202"/>
      <c r="R202" s="245"/>
    </row>
    <row r="203" spans="1:18" x14ac:dyDescent="0.25">
      <c r="A203" t="s">
        <v>581</v>
      </c>
      <c r="B203"/>
      <c r="C203"/>
      <c r="D203"/>
      <c r="E203"/>
      <c r="F203"/>
      <c r="G203"/>
      <c r="H203"/>
      <c r="I203"/>
      <c r="J203"/>
      <c r="K203"/>
      <c r="L203"/>
      <c r="M203"/>
      <c r="N203"/>
      <c r="O203"/>
      <c r="P203"/>
      <c r="Q203"/>
      <c r="R203" s="245"/>
    </row>
    <row r="204" spans="1:18" x14ac:dyDescent="0.25">
      <c r="A204" t="s">
        <v>898</v>
      </c>
      <c r="B204"/>
      <c r="C204"/>
      <c r="D204"/>
      <c r="E204"/>
      <c r="F204"/>
      <c r="G204"/>
      <c r="H204"/>
      <c r="I204"/>
      <c r="J204"/>
      <c r="K204"/>
      <c r="L204"/>
      <c r="M204"/>
      <c r="N204"/>
      <c r="O204"/>
      <c r="P204"/>
      <c r="Q204"/>
      <c r="R204" s="245"/>
    </row>
    <row r="205" spans="1:18" x14ac:dyDescent="0.25">
      <c r="A205" t="s">
        <v>1168</v>
      </c>
      <c r="B205"/>
      <c r="C205"/>
      <c r="D205"/>
      <c r="E205"/>
      <c r="F205"/>
      <c r="G205"/>
      <c r="H205"/>
      <c r="I205"/>
      <c r="J205"/>
      <c r="K205"/>
      <c r="L205"/>
      <c r="M205"/>
      <c r="N205"/>
      <c r="O205"/>
      <c r="P205"/>
      <c r="Q205"/>
      <c r="R205" s="245"/>
    </row>
    <row r="206" spans="1:18" x14ac:dyDescent="0.25">
      <c r="A206" t="s">
        <v>1078</v>
      </c>
      <c r="B206"/>
      <c r="C206"/>
      <c r="D206"/>
      <c r="E206"/>
      <c r="F206"/>
      <c r="G206"/>
      <c r="H206"/>
      <c r="I206"/>
      <c r="J206"/>
      <c r="K206"/>
      <c r="L206"/>
      <c r="M206"/>
      <c r="N206"/>
      <c r="O206"/>
      <c r="P206"/>
      <c r="Q206"/>
      <c r="R206" s="245"/>
    </row>
    <row r="207" spans="1:18" x14ac:dyDescent="0.25">
      <c r="A207" t="s">
        <v>582</v>
      </c>
      <c r="B207"/>
      <c r="C207"/>
      <c r="D207"/>
      <c r="E207"/>
      <c r="F207"/>
      <c r="G207"/>
      <c r="H207"/>
      <c r="I207"/>
      <c r="J207"/>
      <c r="K207"/>
      <c r="L207"/>
      <c r="M207"/>
      <c r="N207"/>
      <c r="O207"/>
      <c r="P207"/>
      <c r="Q207"/>
      <c r="R207" s="245"/>
    </row>
    <row r="208" spans="1:18" x14ac:dyDescent="0.25">
      <c r="A208" t="s">
        <v>1115</v>
      </c>
      <c r="B208"/>
      <c r="C208"/>
      <c r="D208"/>
      <c r="E208"/>
      <c r="F208"/>
      <c r="G208"/>
      <c r="H208"/>
      <c r="I208"/>
      <c r="J208"/>
      <c r="K208"/>
      <c r="L208"/>
      <c r="M208"/>
      <c r="N208"/>
      <c r="O208"/>
      <c r="P208"/>
      <c r="Q208"/>
      <c r="R208" s="245"/>
    </row>
    <row r="209" spans="1:18" x14ac:dyDescent="0.25">
      <c r="A209" t="s">
        <v>583</v>
      </c>
      <c r="B209"/>
      <c r="C209"/>
      <c r="D209"/>
      <c r="E209"/>
      <c r="F209"/>
      <c r="G209"/>
      <c r="H209"/>
      <c r="I209"/>
      <c r="J209"/>
      <c r="K209"/>
      <c r="L209"/>
      <c r="M209"/>
      <c r="N209"/>
      <c r="O209"/>
      <c r="P209"/>
      <c r="Q209"/>
      <c r="R209" s="245"/>
    </row>
    <row r="210" spans="1:18" x14ac:dyDescent="0.25">
      <c r="A210" t="s">
        <v>584</v>
      </c>
      <c r="B210"/>
      <c r="C210"/>
      <c r="D210"/>
      <c r="E210"/>
      <c r="F210"/>
      <c r="G210"/>
      <c r="H210"/>
      <c r="I210"/>
      <c r="J210"/>
      <c r="K210"/>
      <c r="L210"/>
      <c r="M210"/>
      <c r="N210"/>
      <c r="O210"/>
      <c r="P210"/>
      <c r="Q210"/>
      <c r="R210" s="245"/>
    </row>
    <row r="211" spans="1:18" x14ac:dyDescent="0.25">
      <c r="A211" t="s">
        <v>585</v>
      </c>
      <c r="B211"/>
      <c r="C211"/>
      <c r="D211"/>
      <c r="E211"/>
      <c r="F211"/>
      <c r="G211"/>
      <c r="H211"/>
      <c r="I211"/>
      <c r="J211"/>
      <c r="K211"/>
      <c r="L211"/>
      <c r="M211"/>
      <c r="N211"/>
      <c r="O211"/>
      <c r="P211"/>
      <c r="Q211"/>
      <c r="R211" s="245"/>
    </row>
    <row r="212" spans="1:18" x14ac:dyDescent="0.25">
      <c r="A212" t="s">
        <v>1108</v>
      </c>
      <c r="B212"/>
      <c r="C212"/>
      <c r="D212"/>
      <c r="E212"/>
      <c r="F212"/>
      <c r="G212"/>
      <c r="H212"/>
      <c r="I212"/>
      <c r="J212"/>
      <c r="K212"/>
      <c r="L212"/>
      <c r="M212"/>
      <c r="N212"/>
      <c r="O212"/>
      <c r="P212"/>
      <c r="Q212"/>
      <c r="R212" s="245"/>
    </row>
    <row r="213" spans="1:18" x14ac:dyDescent="0.25">
      <c r="A213" t="s">
        <v>1085</v>
      </c>
      <c r="B213"/>
      <c r="C213"/>
      <c r="D213"/>
      <c r="E213"/>
      <c r="F213"/>
      <c r="G213"/>
      <c r="H213"/>
      <c r="I213"/>
      <c r="J213"/>
      <c r="K213"/>
      <c r="L213"/>
      <c r="M213"/>
      <c r="N213"/>
      <c r="O213"/>
      <c r="P213"/>
      <c r="Q213"/>
      <c r="R213" s="245"/>
    </row>
    <row r="214" spans="1:18" x14ac:dyDescent="0.25">
      <c r="A214" t="s">
        <v>913</v>
      </c>
      <c r="B214"/>
      <c r="C214"/>
      <c r="D214"/>
      <c r="E214"/>
      <c r="F214"/>
      <c r="G214"/>
      <c r="H214"/>
      <c r="I214"/>
      <c r="J214"/>
      <c r="K214"/>
      <c r="L214"/>
      <c r="M214"/>
      <c r="N214"/>
      <c r="O214"/>
      <c r="P214"/>
      <c r="Q214"/>
      <c r="R214" s="245"/>
    </row>
    <row r="215" spans="1:18" x14ac:dyDescent="0.25">
      <c r="A215" t="s">
        <v>939</v>
      </c>
      <c r="B215"/>
      <c r="C215"/>
      <c r="D215"/>
      <c r="E215"/>
      <c r="F215"/>
      <c r="G215"/>
      <c r="H215"/>
      <c r="I215"/>
      <c r="J215"/>
      <c r="K215"/>
      <c r="L215"/>
      <c r="M215"/>
      <c r="N215"/>
      <c r="O215"/>
      <c r="P215"/>
      <c r="Q215"/>
      <c r="R215" s="245"/>
    </row>
    <row r="216" spans="1:18" x14ac:dyDescent="0.25">
      <c r="A216" t="s">
        <v>586</v>
      </c>
      <c r="B216"/>
      <c r="C216"/>
      <c r="D216"/>
      <c r="E216"/>
      <c r="F216"/>
      <c r="G216"/>
      <c r="H216"/>
      <c r="I216"/>
      <c r="J216"/>
      <c r="K216"/>
      <c r="L216"/>
      <c r="M216"/>
      <c r="N216"/>
      <c r="O216"/>
      <c r="P216"/>
      <c r="Q216"/>
      <c r="R216" s="245"/>
    </row>
    <row r="217" spans="1:18" x14ac:dyDescent="0.25">
      <c r="A217" t="s">
        <v>587</v>
      </c>
      <c r="B217"/>
      <c r="C217"/>
      <c r="D217"/>
      <c r="E217"/>
      <c r="F217"/>
      <c r="G217"/>
      <c r="H217"/>
      <c r="I217"/>
      <c r="J217"/>
      <c r="K217"/>
      <c r="L217"/>
      <c r="M217"/>
      <c r="N217"/>
      <c r="O217"/>
      <c r="P217"/>
      <c r="Q217"/>
      <c r="R217" s="245"/>
    </row>
    <row r="218" spans="1:18" x14ac:dyDescent="0.25">
      <c r="A218" t="s">
        <v>914</v>
      </c>
      <c r="B218"/>
      <c r="C218"/>
      <c r="D218"/>
      <c r="E218"/>
      <c r="F218"/>
      <c r="G218"/>
      <c r="H218"/>
      <c r="I218"/>
      <c r="J218"/>
      <c r="K218"/>
      <c r="L218"/>
      <c r="M218"/>
      <c r="N218"/>
      <c r="O218"/>
      <c r="P218"/>
      <c r="Q218"/>
      <c r="R218" s="245"/>
    </row>
    <row r="219" spans="1:18" x14ac:dyDescent="0.25">
      <c r="A219" t="s">
        <v>588</v>
      </c>
      <c r="B219"/>
      <c r="C219"/>
      <c r="D219"/>
      <c r="E219"/>
      <c r="F219"/>
      <c r="G219"/>
      <c r="H219"/>
      <c r="I219"/>
      <c r="J219"/>
      <c r="K219"/>
      <c r="L219"/>
      <c r="M219"/>
      <c r="N219"/>
      <c r="O219"/>
      <c r="P219"/>
      <c r="Q219"/>
      <c r="R219" s="245"/>
    </row>
    <row r="220" spans="1:18" x14ac:dyDescent="0.25">
      <c r="A220" t="s">
        <v>589</v>
      </c>
      <c r="B220"/>
      <c r="C220"/>
      <c r="D220"/>
      <c r="E220"/>
      <c r="F220"/>
      <c r="G220"/>
      <c r="H220"/>
      <c r="I220"/>
      <c r="J220"/>
      <c r="K220"/>
      <c r="L220"/>
      <c r="M220"/>
      <c r="N220"/>
      <c r="O220"/>
      <c r="P220"/>
      <c r="Q220"/>
      <c r="R220" s="245"/>
    </row>
    <row r="221" spans="1:18" x14ac:dyDescent="0.25">
      <c r="A221" t="s">
        <v>590</v>
      </c>
      <c r="B221"/>
      <c r="C221"/>
      <c r="D221"/>
      <c r="E221"/>
      <c r="F221"/>
      <c r="G221"/>
      <c r="H221"/>
      <c r="I221"/>
      <c r="J221"/>
      <c r="K221"/>
      <c r="L221"/>
      <c r="M221"/>
      <c r="N221"/>
      <c r="O221"/>
      <c r="P221"/>
      <c r="Q221"/>
      <c r="R221" s="245"/>
    </row>
    <row r="222" spans="1:18" x14ac:dyDescent="0.25">
      <c r="A222" t="s">
        <v>591</v>
      </c>
      <c r="B222"/>
      <c r="C222"/>
      <c r="D222"/>
      <c r="E222"/>
      <c r="F222"/>
      <c r="G222"/>
      <c r="H222"/>
      <c r="I222"/>
      <c r="J222"/>
      <c r="K222"/>
      <c r="L222"/>
      <c r="M222"/>
      <c r="N222"/>
      <c r="O222"/>
      <c r="P222"/>
      <c r="Q222"/>
      <c r="R222" s="245"/>
    </row>
    <row r="223" spans="1:18" x14ac:dyDescent="0.25">
      <c r="A223" t="s">
        <v>592</v>
      </c>
      <c r="B223"/>
      <c r="C223"/>
      <c r="D223"/>
      <c r="E223"/>
      <c r="F223"/>
      <c r="G223"/>
      <c r="H223"/>
      <c r="I223"/>
      <c r="J223"/>
      <c r="K223"/>
      <c r="L223"/>
      <c r="M223"/>
      <c r="N223"/>
      <c r="O223"/>
      <c r="P223"/>
      <c r="Q223"/>
      <c r="R223" s="245"/>
    </row>
    <row r="224" spans="1:18" x14ac:dyDescent="0.25">
      <c r="A224" t="s">
        <v>593</v>
      </c>
      <c r="B224"/>
      <c r="C224"/>
      <c r="D224"/>
      <c r="E224"/>
      <c r="F224"/>
      <c r="G224"/>
      <c r="H224"/>
      <c r="I224"/>
      <c r="J224"/>
      <c r="K224"/>
      <c r="L224"/>
      <c r="M224"/>
      <c r="N224"/>
      <c r="O224"/>
      <c r="P224"/>
      <c r="Q224"/>
      <c r="R224" s="245"/>
    </row>
    <row r="225" spans="1:18" x14ac:dyDescent="0.25">
      <c r="A225" t="s">
        <v>967</v>
      </c>
      <c r="B225"/>
      <c r="C225"/>
      <c r="D225"/>
      <c r="E225"/>
      <c r="F225"/>
      <c r="G225"/>
      <c r="H225"/>
      <c r="I225"/>
      <c r="J225"/>
      <c r="K225"/>
      <c r="L225"/>
      <c r="M225"/>
      <c r="N225"/>
      <c r="O225"/>
      <c r="P225"/>
      <c r="Q225"/>
      <c r="R225" s="245"/>
    </row>
    <row r="226" spans="1:18" x14ac:dyDescent="0.25">
      <c r="A226" t="s">
        <v>968</v>
      </c>
      <c r="B226"/>
      <c r="C226"/>
      <c r="D226"/>
      <c r="E226"/>
      <c r="F226"/>
      <c r="G226"/>
      <c r="H226"/>
      <c r="I226"/>
      <c r="J226"/>
      <c r="K226"/>
      <c r="L226"/>
      <c r="M226"/>
      <c r="N226"/>
      <c r="O226"/>
      <c r="P226"/>
      <c r="Q226"/>
      <c r="R226" s="245"/>
    </row>
    <row r="227" spans="1:18" x14ac:dyDescent="0.25">
      <c r="A227" t="s">
        <v>1100</v>
      </c>
      <c r="B227"/>
      <c r="C227"/>
      <c r="D227"/>
      <c r="E227"/>
      <c r="F227"/>
      <c r="G227"/>
      <c r="H227"/>
      <c r="I227"/>
      <c r="J227"/>
      <c r="K227"/>
      <c r="L227"/>
      <c r="M227"/>
      <c r="N227"/>
      <c r="O227"/>
      <c r="P227"/>
      <c r="Q227"/>
      <c r="R227" s="245"/>
    </row>
    <row r="228" spans="1:18" x14ac:dyDescent="0.25">
      <c r="A228" t="s">
        <v>1109</v>
      </c>
      <c r="B228"/>
      <c r="C228"/>
      <c r="D228"/>
      <c r="E228"/>
      <c r="F228"/>
      <c r="G228"/>
      <c r="H228"/>
      <c r="I228"/>
      <c r="J228"/>
      <c r="K228"/>
      <c r="L228"/>
      <c r="M228"/>
      <c r="N228"/>
      <c r="O228"/>
      <c r="P228"/>
      <c r="Q228"/>
      <c r="R228" s="245"/>
    </row>
    <row r="229" spans="1:18" x14ac:dyDescent="0.25">
      <c r="A229" t="s">
        <v>969</v>
      </c>
      <c r="B229"/>
      <c r="C229"/>
      <c r="D229"/>
      <c r="E229"/>
      <c r="F229"/>
      <c r="G229"/>
      <c r="H229"/>
      <c r="I229"/>
      <c r="J229"/>
      <c r="K229"/>
      <c r="L229"/>
      <c r="M229"/>
      <c r="N229"/>
      <c r="O229"/>
      <c r="P229"/>
      <c r="Q229"/>
      <c r="R229" s="245"/>
    </row>
    <row r="230" spans="1:18" x14ac:dyDescent="0.25">
      <c r="A230" t="s">
        <v>1067</v>
      </c>
      <c r="B230"/>
      <c r="C230"/>
      <c r="D230"/>
      <c r="E230"/>
      <c r="F230"/>
      <c r="G230"/>
      <c r="H230"/>
      <c r="I230"/>
      <c r="J230"/>
      <c r="K230"/>
      <c r="L230"/>
      <c r="M230"/>
      <c r="N230"/>
      <c r="O230"/>
      <c r="P230"/>
      <c r="Q230"/>
      <c r="R230" s="245"/>
    </row>
    <row r="231" spans="1:18" x14ac:dyDescent="0.25">
      <c r="A231" t="s">
        <v>915</v>
      </c>
      <c r="B231"/>
      <c r="C231"/>
      <c r="D231"/>
      <c r="E231"/>
      <c r="F231"/>
      <c r="G231"/>
      <c r="H231"/>
      <c r="I231"/>
      <c r="J231"/>
      <c r="K231"/>
      <c r="L231"/>
      <c r="M231"/>
      <c r="N231"/>
      <c r="O231"/>
      <c r="P231"/>
      <c r="Q231"/>
      <c r="R231" s="245"/>
    </row>
    <row r="232" spans="1:18" x14ac:dyDescent="0.25">
      <c r="A232" t="s">
        <v>594</v>
      </c>
      <c r="B232"/>
      <c r="C232"/>
      <c r="D232"/>
      <c r="E232"/>
      <c r="F232"/>
      <c r="G232"/>
      <c r="H232"/>
      <c r="I232"/>
      <c r="J232"/>
      <c r="K232"/>
      <c r="L232"/>
      <c r="M232"/>
      <c r="N232"/>
      <c r="O232"/>
      <c r="P232"/>
      <c r="Q232"/>
      <c r="R232" s="245"/>
    </row>
    <row r="233" spans="1:18" x14ac:dyDescent="0.25">
      <c r="A233" t="s">
        <v>595</v>
      </c>
      <c r="B233"/>
      <c r="C233"/>
      <c r="D233"/>
      <c r="E233"/>
      <c r="F233"/>
      <c r="G233"/>
      <c r="H233"/>
      <c r="I233"/>
      <c r="J233"/>
      <c r="K233"/>
      <c r="L233"/>
      <c r="M233"/>
      <c r="N233"/>
      <c r="O233"/>
      <c r="P233"/>
      <c r="Q233"/>
      <c r="R233" s="245"/>
    </row>
    <row r="234" spans="1:18" x14ac:dyDescent="0.25">
      <c r="A234" t="s">
        <v>596</v>
      </c>
      <c r="B234"/>
      <c r="C234"/>
      <c r="D234"/>
      <c r="E234"/>
      <c r="F234"/>
      <c r="G234"/>
      <c r="H234"/>
      <c r="I234"/>
      <c r="J234"/>
      <c r="K234"/>
      <c r="L234"/>
      <c r="M234"/>
      <c r="N234"/>
      <c r="O234"/>
      <c r="P234"/>
      <c r="Q234"/>
      <c r="R234" s="245"/>
    </row>
    <row r="235" spans="1:18" x14ac:dyDescent="0.25">
      <c r="A235" t="s">
        <v>597</v>
      </c>
      <c r="B235"/>
      <c r="C235"/>
      <c r="D235"/>
      <c r="E235"/>
      <c r="F235"/>
      <c r="G235"/>
      <c r="H235"/>
      <c r="I235"/>
      <c r="J235"/>
      <c r="K235"/>
      <c r="L235"/>
      <c r="M235"/>
      <c r="N235"/>
      <c r="O235"/>
      <c r="P235"/>
      <c r="Q235"/>
      <c r="R235" s="245"/>
    </row>
    <row r="236" spans="1:18" x14ac:dyDescent="0.25">
      <c r="A236" t="s">
        <v>916</v>
      </c>
      <c r="B236"/>
      <c r="C236"/>
      <c r="D236"/>
      <c r="E236"/>
      <c r="F236"/>
      <c r="G236"/>
      <c r="H236"/>
      <c r="I236"/>
      <c r="J236"/>
      <c r="K236"/>
      <c r="L236"/>
      <c r="M236"/>
      <c r="N236"/>
      <c r="O236"/>
      <c r="P236"/>
      <c r="Q236"/>
      <c r="R236" s="245"/>
    </row>
    <row r="237" spans="1:18" x14ac:dyDescent="0.25">
      <c r="A237" t="s">
        <v>598</v>
      </c>
      <c r="B237"/>
      <c r="C237"/>
      <c r="D237"/>
      <c r="E237"/>
      <c r="F237"/>
      <c r="G237"/>
      <c r="H237"/>
      <c r="I237"/>
      <c r="J237"/>
      <c r="K237"/>
      <c r="L237"/>
      <c r="M237"/>
      <c r="N237"/>
      <c r="O237"/>
      <c r="P237"/>
      <c r="Q237"/>
      <c r="R237" s="245"/>
    </row>
    <row r="238" spans="1:18" x14ac:dyDescent="0.25">
      <c r="A238" t="s">
        <v>599</v>
      </c>
      <c r="B238"/>
      <c r="C238"/>
      <c r="D238"/>
      <c r="E238"/>
      <c r="F238"/>
      <c r="G238"/>
      <c r="H238"/>
      <c r="I238"/>
      <c r="J238"/>
      <c r="K238"/>
      <c r="L238"/>
      <c r="M238"/>
      <c r="N238"/>
      <c r="O238"/>
      <c r="P238"/>
      <c r="Q238"/>
      <c r="R238" s="245"/>
    </row>
    <row r="239" spans="1:18" x14ac:dyDescent="0.25">
      <c r="A239" t="s">
        <v>1052</v>
      </c>
      <c r="B239"/>
      <c r="C239"/>
      <c r="D239"/>
      <c r="E239"/>
      <c r="F239"/>
      <c r="G239"/>
      <c r="H239"/>
      <c r="I239"/>
      <c r="J239"/>
      <c r="K239"/>
      <c r="L239"/>
      <c r="M239"/>
      <c r="N239"/>
      <c r="O239"/>
      <c r="P239"/>
      <c r="Q239"/>
      <c r="R239" s="245"/>
    </row>
    <row r="240" spans="1:18" x14ac:dyDescent="0.25">
      <c r="A240" t="s">
        <v>600</v>
      </c>
      <c r="B240"/>
      <c r="C240"/>
      <c r="D240"/>
      <c r="E240"/>
      <c r="F240"/>
      <c r="G240"/>
      <c r="H240"/>
      <c r="I240"/>
      <c r="J240"/>
      <c r="K240"/>
      <c r="L240"/>
      <c r="M240"/>
      <c r="N240"/>
      <c r="O240"/>
      <c r="P240"/>
      <c r="Q240"/>
      <c r="R240" s="245"/>
    </row>
    <row r="241" spans="1:18" x14ac:dyDescent="0.25">
      <c r="A241" t="s">
        <v>893</v>
      </c>
      <c r="B241"/>
      <c r="C241"/>
      <c r="D241"/>
      <c r="E241"/>
      <c r="F241"/>
      <c r="G241"/>
      <c r="H241"/>
      <c r="I241"/>
      <c r="J241"/>
      <c r="K241"/>
      <c r="L241"/>
      <c r="M241"/>
      <c r="N241"/>
      <c r="O241"/>
      <c r="P241"/>
      <c r="Q241"/>
      <c r="R241" s="245"/>
    </row>
    <row r="242" spans="1:18" x14ac:dyDescent="0.25">
      <c r="A242" t="s">
        <v>601</v>
      </c>
      <c r="B242"/>
      <c r="C242"/>
      <c r="D242"/>
      <c r="E242"/>
      <c r="F242"/>
      <c r="G242"/>
      <c r="H242"/>
      <c r="I242"/>
      <c r="J242"/>
      <c r="K242"/>
      <c r="L242"/>
      <c r="M242"/>
      <c r="N242"/>
      <c r="O242"/>
      <c r="P242"/>
      <c r="Q242"/>
      <c r="R242" s="245"/>
    </row>
    <row r="243" spans="1:18" x14ac:dyDescent="0.25">
      <c r="A243" t="s">
        <v>602</v>
      </c>
      <c r="B243"/>
      <c r="C243"/>
      <c r="D243"/>
      <c r="E243"/>
      <c r="F243"/>
      <c r="G243"/>
      <c r="H243"/>
      <c r="I243"/>
      <c r="J243"/>
      <c r="K243"/>
      <c r="L243"/>
      <c r="M243"/>
      <c r="N243"/>
      <c r="O243"/>
      <c r="P243"/>
      <c r="Q243"/>
      <c r="R243" s="245"/>
    </row>
    <row r="244" spans="1:18" x14ac:dyDescent="0.25">
      <c r="A244" t="s">
        <v>603</v>
      </c>
      <c r="B244"/>
      <c r="C244"/>
      <c r="D244"/>
      <c r="E244"/>
      <c r="F244"/>
      <c r="G244"/>
      <c r="H244"/>
      <c r="I244"/>
      <c r="J244"/>
      <c r="K244"/>
      <c r="L244"/>
      <c r="M244"/>
      <c r="N244"/>
      <c r="O244"/>
      <c r="P244"/>
      <c r="Q244"/>
      <c r="R244" s="245"/>
    </row>
    <row r="245" spans="1:18" x14ac:dyDescent="0.25">
      <c r="A245" t="s">
        <v>604</v>
      </c>
      <c r="B245"/>
      <c r="C245"/>
      <c r="D245"/>
      <c r="E245"/>
      <c r="F245"/>
      <c r="G245"/>
      <c r="H245"/>
      <c r="I245"/>
      <c r="J245"/>
      <c r="K245"/>
      <c r="L245"/>
      <c r="M245"/>
      <c r="N245"/>
      <c r="O245"/>
      <c r="P245"/>
      <c r="Q245"/>
      <c r="R245" s="245"/>
    </row>
    <row r="246" spans="1:18" x14ac:dyDescent="0.25">
      <c r="A246" t="s">
        <v>605</v>
      </c>
      <c r="B246"/>
      <c r="C246"/>
      <c r="D246"/>
      <c r="E246"/>
      <c r="F246"/>
      <c r="G246"/>
      <c r="H246"/>
      <c r="I246"/>
      <c r="J246"/>
      <c r="K246"/>
      <c r="L246"/>
      <c r="M246"/>
      <c r="N246"/>
      <c r="O246"/>
      <c r="P246"/>
      <c r="Q246"/>
      <c r="R246" s="245"/>
    </row>
    <row r="247" spans="1:18" x14ac:dyDescent="0.25">
      <c r="A247" t="s">
        <v>606</v>
      </c>
      <c r="B247"/>
      <c r="C247"/>
      <c r="D247"/>
      <c r="E247"/>
      <c r="F247"/>
      <c r="G247"/>
      <c r="H247"/>
      <c r="I247"/>
      <c r="J247"/>
      <c r="K247"/>
      <c r="L247"/>
      <c r="M247"/>
      <c r="N247"/>
      <c r="O247"/>
      <c r="P247"/>
      <c r="Q247"/>
      <c r="R247" s="245"/>
    </row>
    <row r="248" spans="1:18" x14ac:dyDescent="0.25">
      <c r="A248" t="s">
        <v>607</v>
      </c>
      <c r="B248"/>
      <c r="C248"/>
      <c r="D248"/>
      <c r="E248"/>
      <c r="F248"/>
      <c r="G248"/>
      <c r="H248"/>
      <c r="I248"/>
      <c r="J248"/>
      <c r="K248"/>
      <c r="L248"/>
      <c r="M248"/>
      <c r="N248"/>
      <c r="O248"/>
      <c r="P248"/>
      <c r="Q248"/>
      <c r="R248" s="245"/>
    </row>
    <row r="249" spans="1:18" x14ac:dyDescent="0.25">
      <c r="A249" t="s">
        <v>608</v>
      </c>
      <c r="B249"/>
      <c r="C249"/>
      <c r="D249"/>
      <c r="E249"/>
      <c r="F249"/>
      <c r="G249"/>
      <c r="H249"/>
      <c r="I249"/>
      <c r="J249"/>
      <c r="K249"/>
      <c r="L249"/>
      <c r="M249"/>
      <c r="N249"/>
      <c r="O249"/>
      <c r="P249"/>
      <c r="Q249"/>
      <c r="R249" s="245"/>
    </row>
    <row r="250" spans="1:18" x14ac:dyDescent="0.25">
      <c r="A250" t="s">
        <v>917</v>
      </c>
      <c r="B250"/>
      <c r="C250"/>
      <c r="D250"/>
      <c r="E250"/>
      <c r="F250"/>
      <c r="G250"/>
      <c r="H250"/>
      <c r="I250"/>
      <c r="J250"/>
      <c r="K250"/>
      <c r="L250"/>
      <c r="M250"/>
      <c r="N250"/>
      <c r="O250"/>
      <c r="P250"/>
      <c r="Q250"/>
      <c r="R250" s="245"/>
    </row>
    <row r="251" spans="1:18" x14ac:dyDescent="0.25">
      <c r="A251" t="s">
        <v>609</v>
      </c>
      <c r="B251"/>
      <c r="C251"/>
      <c r="D251"/>
      <c r="E251"/>
      <c r="F251"/>
      <c r="G251"/>
      <c r="H251"/>
      <c r="I251"/>
      <c r="J251"/>
      <c r="K251"/>
      <c r="L251"/>
      <c r="M251"/>
      <c r="N251"/>
      <c r="O251"/>
      <c r="P251"/>
      <c r="Q251"/>
      <c r="R251" s="245"/>
    </row>
    <row r="252" spans="1:18" x14ac:dyDescent="0.25">
      <c r="A252" t="s">
        <v>610</v>
      </c>
      <c r="B252"/>
      <c r="C252"/>
      <c r="D252"/>
      <c r="E252"/>
      <c r="F252"/>
      <c r="G252"/>
      <c r="H252"/>
      <c r="I252"/>
      <c r="J252"/>
      <c r="K252"/>
      <c r="L252"/>
      <c r="M252"/>
      <c r="N252"/>
      <c r="O252"/>
      <c r="P252"/>
      <c r="Q252"/>
      <c r="R252" s="245"/>
    </row>
    <row r="253" spans="1:18" x14ac:dyDescent="0.25">
      <c r="A253" t="s">
        <v>611</v>
      </c>
      <c r="B253"/>
      <c r="C253"/>
      <c r="D253"/>
      <c r="E253"/>
      <c r="F253"/>
      <c r="G253"/>
      <c r="H253"/>
      <c r="I253"/>
      <c r="J253"/>
      <c r="K253"/>
      <c r="L253"/>
      <c r="M253"/>
      <c r="N253"/>
      <c r="O253"/>
      <c r="P253"/>
      <c r="Q253"/>
      <c r="R253" s="245"/>
    </row>
    <row r="254" spans="1:18" x14ac:dyDescent="0.25">
      <c r="A254" t="s">
        <v>612</v>
      </c>
      <c r="B254"/>
      <c r="C254"/>
      <c r="D254"/>
      <c r="E254"/>
      <c r="F254"/>
      <c r="G254"/>
      <c r="H254"/>
      <c r="I254"/>
      <c r="J254"/>
      <c r="K254"/>
      <c r="L254"/>
      <c r="M254"/>
      <c r="N254"/>
      <c r="O254"/>
      <c r="P254"/>
      <c r="Q254"/>
      <c r="R254" s="245"/>
    </row>
    <row r="255" spans="1:18" x14ac:dyDescent="0.25">
      <c r="A255" t="s">
        <v>613</v>
      </c>
      <c r="B255"/>
      <c r="C255"/>
      <c r="D255"/>
      <c r="E255"/>
      <c r="F255"/>
      <c r="G255"/>
      <c r="H255"/>
      <c r="I255"/>
      <c r="J255"/>
      <c r="K255"/>
      <c r="L255"/>
      <c r="M255"/>
      <c r="N255"/>
      <c r="O255"/>
      <c r="P255"/>
      <c r="Q255"/>
      <c r="R255" s="245"/>
    </row>
    <row r="256" spans="1:18" x14ac:dyDescent="0.25">
      <c r="A256" t="s">
        <v>614</v>
      </c>
      <c r="B256"/>
      <c r="C256"/>
      <c r="D256"/>
      <c r="E256"/>
      <c r="F256"/>
      <c r="G256"/>
      <c r="H256"/>
      <c r="I256"/>
      <c r="J256"/>
      <c r="K256"/>
      <c r="L256"/>
      <c r="M256"/>
      <c r="N256"/>
      <c r="O256"/>
      <c r="P256"/>
      <c r="Q256"/>
      <c r="R256" s="245"/>
    </row>
    <row r="257" spans="1:18" x14ac:dyDescent="0.25">
      <c r="A257" t="s">
        <v>1177</v>
      </c>
      <c r="B257"/>
      <c r="C257"/>
      <c r="D257"/>
      <c r="E257"/>
      <c r="F257"/>
      <c r="G257"/>
      <c r="H257"/>
      <c r="I257"/>
      <c r="J257"/>
      <c r="K257"/>
      <c r="L257"/>
      <c r="M257"/>
      <c r="N257"/>
      <c r="O257"/>
      <c r="P257"/>
      <c r="Q257"/>
      <c r="R257" s="245"/>
    </row>
    <row r="258" spans="1:18" x14ac:dyDescent="0.25">
      <c r="A258" t="s">
        <v>970</v>
      </c>
      <c r="B258"/>
      <c r="C258"/>
      <c r="D258"/>
      <c r="E258"/>
      <c r="F258"/>
      <c r="G258"/>
      <c r="H258"/>
      <c r="I258"/>
      <c r="J258"/>
      <c r="K258"/>
      <c r="L258"/>
      <c r="M258"/>
      <c r="N258"/>
      <c r="O258"/>
      <c r="P258"/>
      <c r="Q258"/>
      <c r="R258" s="245"/>
    </row>
    <row r="259" spans="1:18" x14ac:dyDescent="0.25">
      <c r="A259" t="s">
        <v>971</v>
      </c>
      <c r="B259"/>
      <c r="C259"/>
      <c r="D259"/>
      <c r="E259"/>
      <c r="F259"/>
      <c r="G259"/>
      <c r="H259"/>
      <c r="I259"/>
      <c r="J259"/>
      <c r="K259"/>
      <c r="L259"/>
      <c r="M259"/>
      <c r="N259"/>
      <c r="O259"/>
      <c r="P259"/>
      <c r="Q259"/>
      <c r="R259" s="245"/>
    </row>
    <row r="260" spans="1:18" x14ac:dyDescent="0.25">
      <c r="A260" t="s">
        <v>972</v>
      </c>
      <c r="B260"/>
      <c r="C260"/>
      <c r="D260"/>
      <c r="E260"/>
      <c r="F260"/>
      <c r="G260"/>
      <c r="H260"/>
      <c r="I260"/>
      <c r="J260"/>
      <c r="K260"/>
      <c r="L260"/>
      <c r="M260"/>
      <c r="N260"/>
      <c r="O260"/>
      <c r="P260"/>
      <c r="Q260"/>
      <c r="R260" s="245"/>
    </row>
    <row r="261" spans="1:18" x14ac:dyDescent="0.25">
      <c r="A261" t="s">
        <v>973</v>
      </c>
      <c r="B261"/>
      <c r="C261"/>
      <c r="D261"/>
      <c r="E261"/>
      <c r="F261"/>
      <c r="G261"/>
      <c r="H261"/>
      <c r="I261"/>
      <c r="J261"/>
      <c r="K261"/>
      <c r="L261"/>
      <c r="M261"/>
      <c r="N261"/>
      <c r="O261"/>
      <c r="P261"/>
      <c r="Q261"/>
      <c r="R261" s="245"/>
    </row>
    <row r="262" spans="1:18" x14ac:dyDescent="0.25">
      <c r="A262" t="s">
        <v>940</v>
      </c>
      <c r="B262"/>
      <c r="C262"/>
      <c r="D262"/>
      <c r="E262"/>
      <c r="F262"/>
      <c r="G262"/>
      <c r="H262"/>
      <c r="I262"/>
      <c r="J262"/>
      <c r="K262"/>
      <c r="L262"/>
      <c r="M262"/>
      <c r="N262"/>
      <c r="O262"/>
      <c r="P262"/>
      <c r="Q262"/>
      <c r="R262" s="245"/>
    </row>
    <row r="263" spans="1:18" x14ac:dyDescent="0.25">
      <c r="A263" t="s">
        <v>615</v>
      </c>
      <c r="B263"/>
      <c r="C263"/>
      <c r="D263"/>
      <c r="E263"/>
      <c r="F263"/>
      <c r="G263"/>
      <c r="H263"/>
      <c r="I263"/>
      <c r="J263"/>
      <c r="K263"/>
      <c r="L263"/>
      <c r="M263"/>
      <c r="N263"/>
      <c r="O263"/>
      <c r="P263"/>
      <c r="Q263"/>
      <c r="R263" s="245"/>
    </row>
    <row r="264" spans="1:18" x14ac:dyDescent="0.25">
      <c r="A264" t="s">
        <v>616</v>
      </c>
      <c r="B264"/>
      <c r="C264"/>
      <c r="D264"/>
      <c r="E264"/>
      <c r="F264"/>
      <c r="G264"/>
      <c r="H264"/>
      <c r="I264"/>
      <c r="J264"/>
      <c r="K264"/>
      <c r="L264"/>
      <c r="M264"/>
      <c r="N264"/>
      <c r="O264"/>
      <c r="P264"/>
      <c r="Q264"/>
      <c r="R264" s="245"/>
    </row>
    <row r="265" spans="1:18" x14ac:dyDescent="0.25">
      <c r="A265" t="s">
        <v>617</v>
      </c>
      <c r="B265"/>
      <c r="C265"/>
      <c r="D265"/>
      <c r="E265"/>
      <c r="F265"/>
      <c r="G265"/>
      <c r="H265"/>
      <c r="I265"/>
      <c r="J265"/>
      <c r="K265"/>
      <c r="L265"/>
      <c r="M265"/>
      <c r="N265"/>
      <c r="O265"/>
      <c r="P265"/>
      <c r="Q265"/>
      <c r="R265" s="245"/>
    </row>
    <row r="266" spans="1:18" x14ac:dyDescent="0.25">
      <c r="A266" t="s">
        <v>1178</v>
      </c>
      <c r="B266"/>
      <c r="C266"/>
      <c r="D266"/>
      <c r="E266"/>
      <c r="F266"/>
      <c r="G266"/>
      <c r="H266"/>
      <c r="I266"/>
      <c r="J266"/>
      <c r="K266"/>
      <c r="L266"/>
      <c r="M266"/>
      <c r="N266"/>
      <c r="O266"/>
      <c r="P266"/>
      <c r="Q266"/>
      <c r="R266" s="245"/>
    </row>
    <row r="267" spans="1:18" x14ac:dyDescent="0.25">
      <c r="A267" t="s">
        <v>618</v>
      </c>
      <c r="B267"/>
      <c r="C267"/>
      <c r="D267"/>
      <c r="E267"/>
      <c r="F267"/>
      <c r="G267"/>
      <c r="H267"/>
      <c r="I267"/>
      <c r="J267"/>
      <c r="K267"/>
      <c r="L267"/>
      <c r="M267"/>
      <c r="N267"/>
      <c r="O267"/>
      <c r="P267"/>
      <c r="Q267"/>
      <c r="R267" s="245"/>
    </row>
    <row r="268" spans="1:18" x14ac:dyDescent="0.25">
      <c r="A268" t="s">
        <v>974</v>
      </c>
      <c r="B268"/>
      <c r="C268"/>
      <c r="D268"/>
      <c r="E268"/>
      <c r="F268"/>
      <c r="G268"/>
      <c r="H268"/>
      <c r="I268"/>
      <c r="J268"/>
      <c r="K268"/>
      <c r="L268"/>
      <c r="M268"/>
      <c r="N268"/>
      <c r="O268"/>
      <c r="P268"/>
      <c r="Q268"/>
      <c r="R268" s="245"/>
    </row>
    <row r="269" spans="1:18" x14ac:dyDescent="0.25">
      <c r="A269" t="s">
        <v>619</v>
      </c>
      <c r="B269"/>
      <c r="C269"/>
      <c r="D269"/>
      <c r="E269"/>
      <c r="F269"/>
      <c r="G269"/>
      <c r="H269"/>
      <c r="I269"/>
      <c r="J269"/>
      <c r="K269"/>
      <c r="L269"/>
      <c r="M269"/>
      <c r="N269"/>
      <c r="O269"/>
      <c r="P269"/>
      <c r="Q269"/>
      <c r="R269" s="245"/>
    </row>
    <row r="270" spans="1:18" x14ac:dyDescent="0.25">
      <c r="A270" t="s">
        <v>620</v>
      </c>
      <c r="B270"/>
      <c r="C270"/>
      <c r="D270"/>
      <c r="E270"/>
      <c r="F270"/>
      <c r="G270"/>
      <c r="H270"/>
      <c r="I270"/>
      <c r="J270"/>
      <c r="K270"/>
      <c r="L270"/>
      <c r="M270"/>
      <c r="N270"/>
      <c r="O270"/>
      <c r="P270"/>
      <c r="Q270"/>
      <c r="R270" s="245"/>
    </row>
    <row r="271" spans="1:18" x14ac:dyDescent="0.25">
      <c r="A271" t="s">
        <v>621</v>
      </c>
      <c r="B271"/>
      <c r="C271"/>
      <c r="D271"/>
      <c r="E271"/>
      <c r="F271"/>
      <c r="G271"/>
      <c r="H271"/>
      <c r="I271"/>
      <c r="J271"/>
      <c r="K271"/>
      <c r="L271"/>
      <c r="M271"/>
      <c r="N271"/>
      <c r="O271"/>
      <c r="P271"/>
      <c r="Q271"/>
      <c r="R271" s="245"/>
    </row>
    <row r="272" spans="1:18" x14ac:dyDescent="0.25">
      <c r="A272" t="s">
        <v>622</v>
      </c>
      <c r="B272"/>
      <c r="C272"/>
      <c r="D272"/>
      <c r="E272"/>
      <c r="F272"/>
      <c r="G272"/>
      <c r="H272"/>
      <c r="I272"/>
      <c r="J272"/>
      <c r="K272"/>
      <c r="L272"/>
      <c r="M272"/>
      <c r="N272"/>
      <c r="O272"/>
      <c r="P272"/>
      <c r="Q272"/>
      <c r="R272" s="245"/>
    </row>
    <row r="273" spans="1:18" x14ac:dyDescent="0.25">
      <c r="A273" t="s">
        <v>623</v>
      </c>
      <c r="B273"/>
      <c r="C273"/>
      <c r="D273"/>
      <c r="E273"/>
      <c r="F273"/>
      <c r="G273"/>
      <c r="H273"/>
      <c r="I273"/>
      <c r="J273"/>
      <c r="K273"/>
      <c r="L273"/>
      <c r="M273"/>
      <c r="N273"/>
      <c r="O273"/>
      <c r="P273"/>
      <c r="Q273"/>
      <c r="R273" s="245"/>
    </row>
    <row r="274" spans="1:18" x14ac:dyDescent="0.25">
      <c r="A274" t="s">
        <v>624</v>
      </c>
      <c r="B274"/>
      <c r="C274"/>
      <c r="D274"/>
      <c r="E274"/>
      <c r="F274"/>
      <c r="G274"/>
      <c r="H274"/>
      <c r="I274"/>
      <c r="J274"/>
      <c r="K274"/>
      <c r="L274"/>
      <c r="M274"/>
      <c r="N274"/>
      <c r="O274"/>
      <c r="P274"/>
      <c r="Q274"/>
      <c r="R274" s="245"/>
    </row>
    <row r="275" spans="1:18" x14ac:dyDescent="0.25">
      <c r="A275" t="s">
        <v>902</v>
      </c>
      <c r="B275"/>
      <c r="C275"/>
      <c r="D275"/>
      <c r="E275"/>
      <c r="F275"/>
      <c r="G275"/>
      <c r="H275"/>
      <c r="I275"/>
      <c r="J275"/>
      <c r="K275"/>
      <c r="L275"/>
      <c r="M275"/>
      <c r="N275"/>
      <c r="O275"/>
      <c r="P275"/>
      <c r="Q275"/>
      <c r="R275" s="245"/>
    </row>
    <row r="276" spans="1:18" x14ac:dyDescent="0.25">
      <c r="A276" t="s">
        <v>625</v>
      </c>
      <c r="B276"/>
      <c r="C276"/>
      <c r="D276"/>
      <c r="E276"/>
      <c r="F276"/>
      <c r="G276"/>
      <c r="H276"/>
      <c r="I276"/>
      <c r="J276"/>
      <c r="K276"/>
      <c r="L276"/>
      <c r="M276"/>
      <c r="N276"/>
      <c r="O276"/>
      <c r="P276"/>
      <c r="Q276"/>
      <c r="R276" s="245"/>
    </row>
    <row r="277" spans="1:18" x14ac:dyDescent="0.25">
      <c r="A277" t="s">
        <v>626</v>
      </c>
      <c r="B277"/>
      <c r="C277"/>
      <c r="D277"/>
      <c r="E277"/>
      <c r="F277"/>
      <c r="G277"/>
      <c r="H277"/>
      <c r="I277"/>
      <c r="J277"/>
      <c r="K277"/>
      <c r="L277"/>
      <c r="M277"/>
      <c r="N277"/>
      <c r="O277"/>
      <c r="P277"/>
      <c r="Q277"/>
      <c r="R277" s="245"/>
    </row>
    <row r="278" spans="1:18" x14ac:dyDescent="0.25">
      <c r="A278" t="s">
        <v>627</v>
      </c>
      <c r="B278"/>
      <c r="C278"/>
      <c r="D278"/>
      <c r="E278"/>
      <c r="F278"/>
      <c r="G278"/>
      <c r="H278"/>
      <c r="I278"/>
      <c r="J278"/>
      <c r="K278"/>
      <c r="L278"/>
      <c r="M278"/>
      <c r="N278"/>
      <c r="O278"/>
      <c r="P278"/>
      <c r="Q278"/>
      <c r="R278" s="245"/>
    </row>
    <row r="279" spans="1:18" x14ac:dyDescent="0.25">
      <c r="A279" t="s">
        <v>628</v>
      </c>
      <c r="B279"/>
      <c r="C279"/>
      <c r="D279"/>
      <c r="E279"/>
      <c r="F279"/>
      <c r="G279"/>
      <c r="H279"/>
      <c r="I279"/>
      <c r="J279"/>
      <c r="K279"/>
      <c r="L279"/>
      <c r="M279"/>
      <c r="N279"/>
      <c r="O279"/>
      <c r="P279"/>
      <c r="Q279"/>
      <c r="R279" s="245"/>
    </row>
    <row r="280" spans="1:18" x14ac:dyDescent="0.25">
      <c r="A280" t="s">
        <v>629</v>
      </c>
      <c r="B280"/>
      <c r="C280"/>
      <c r="D280"/>
      <c r="E280"/>
      <c r="F280"/>
      <c r="G280"/>
      <c r="H280"/>
      <c r="I280"/>
      <c r="J280"/>
      <c r="K280"/>
      <c r="L280"/>
      <c r="M280"/>
      <c r="N280"/>
      <c r="O280"/>
      <c r="P280"/>
      <c r="Q280"/>
      <c r="R280" s="245"/>
    </row>
    <row r="281" spans="1:18" x14ac:dyDescent="0.25">
      <c r="A281" t="s">
        <v>1169</v>
      </c>
      <c r="B281"/>
      <c r="C281"/>
      <c r="D281"/>
      <c r="E281"/>
      <c r="F281"/>
      <c r="G281"/>
      <c r="H281"/>
      <c r="I281"/>
      <c r="J281"/>
      <c r="K281"/>
      <c r="L281"/>
      <c r="M281"/>
      <c r="N281"/>
      <c r="O281"/>
      <c r="P281"/>
      <c r="Q281"/>
      <c r="R281" s="245"/>
    </row>
    <row r="282" spans="1:18" x14ac:dyDescent="0.25">
      <c r="A282" t="s">
        <v>1036</v>
      </c>
      <c r="B282"/>
      <c r="C282"/>
      <c r="D282"/>
      <c r="E282"/>
      <c r="F282"/>
      <c r="G282"/>
      <c r="H282"/>
      <c r="I282"/>
      <c r="J282"/>
      <c r="K282"/>
      <c r="L282"/>
      <c r="M282"/>
      <c r="N282"/>
      <c r="O282"/>
      <c r="P282"/>
      <c r="Q282"/>
      <c r="R282" s="245"/>
    </row>
    <row r="283" spans="1:18" x14ac:dyDescent="0.25">
      <c r="A283" t="s">
        <v>630</v>
      </c>
      <c r="B283"/>
      <c r="C283"/>
      <c r="D283"/>
      <c r="E283"/>
      <c r="F283"/>
      <c r="G283"/>
      <c r="H283"/>
      <c r="I283"/>
      <c r="J283"/>
      <c r="K283"/>
      <c r="L283"/>
      <c r="M283"/>
      <c r="N283"/>
      <c r="O283"/>
      <c r="P283"/>
      <c r="Q283"/>
      <c r="R283" s="245"/>
    </row>
    <row r="284" spans="1:18" x14ac:dyDescent="0.25">
      <c r="A284" t="s">
        <v>941</v>
      </c>
      <c r="B284"/>
      <c r="C284"/>
      <c r="D284"/>
      <c r="E284"/>
      <c r="F284"/>
      <c r="G284"/>
      <c r="H284"/>
      <c r="I284"/>
      <c r="J284"/>
      <c r="K284"/>
      <c r="L284"/>
      <c r="M284"/>
      <c r="N284"/>
      <c r="O284"/>
      <c r="P284"/>
      <c r="Q284"/>
      <c r="R284" s="245"/>
    </row>
    <row r="285" spans="1:18" x14ac:dyDescent="0.25">
      <c r="A285" t="s">
        <v>631</v>
      </c>
      <c r="B285"/>
      <c r="C285"/>
      <c r="D285"/>
      <c r="E285"/>
      <c r="F285"/>
      <c r="G285"/>
      <c r="H285"/>
      <c r="I285"/>
      <c r="J285"/>
      <c r="K285"/>
      <c r="L285"/>
      <c r="M285"/>
      <c r="N285"/>
      <c r="O285"/>
      <c r="P285"/>
      <c r="Q285"/>
      <c r="R285" s="245"/>
    </row>
    <row r="286" spans="1:18" x14ac:dyDescent="0.25">
      <c r="A286" t="s">
        <v>632</v>
      </c>
      <c r="B286"/>
      <c r="C286"/>
      <c r="D286"/>
      <c r="E286"/>
      <c r="F286"/>
      <c r="G286"/>
      <c r="H286"/>
      <c r="I286"/>
      <c r="J286"/>
      <c r="K286"/>
      <c r="L286"/>
      <c r="M286"/>
      <c r="N286"/>
      <c r="O286"/>
      <c r="P286"/>
      <c r="Q286"/>
      <c r="R286" s="245"/>
    </row>
    <row r="287" spans="1:18" x14ac:dyDescent="0.25">
      <c r="A287" t="s">
        <v>1079</v>
      </c>
      <c r="B287"/>
      <c r="C287"/>
      <c r="D287"/>
      <c r="E287"/>
      <c r="F287"/>
      <c r="G287"/>
      <c r="H287"/>
      <c r="I287"/>
      <c r="J287"/>
      <c r="K287"/>
      <c r="L287"/>
      <c r="M287"/>
      <c r="N287"/>
      <c r="O287"/>
      <c r="P287"/>
      <c r="Q287"/>
      <c r="R287" s="245"/>
    </row>
    <row r="288" spans="1:18" x14ac:dyDescent="0.25">
      <c r="A288" t="s">
        <v>633</v>
      </c>
      <c r="B288"/>
      <c r="C288"/>
      <c r="D288"/>
      <c r="E288"/>
      <c r="F288"/>
      <c r="G288"/>
      <c r="H288"/>
      <c r="I288"/>
      <c r="J288"/>
      <c r="K288"/>
      <c r="L288"/>
      <c r="M288"/>
      <c r="N288"/>
      <c r="O288"/>
      <c r="P288"/>
      <c r="Q288"/>
      <c r="R288" s="245"/>
    </row>
    <row r="289" spans="1:18" x14ac:dyDescent="0.25">
      <c r="A289" t="s">
        <v>634</v>
      </c>
      <c r="B289"/>
      <c r="C289"/>
      <c r="D289"/>
      <c r="E289"/>
      <c r="F289"/>
      <c r="G289"/>
      <c r="H289"/>
      <c r="I289"/>
      <c r="J289"/>
      <c r="K289"/>
      <c r="L289"/>
      <c r="M289"/>
      <c r="N289"/>
      <c r="O289"/>
      <c r="P289"/>
      <c r="Q289"/>
      <c r="R289" s="245"/>
    </row>
    <row r="290" spans="1:18" x14ac:dyDescent="0.25">
      <c r="A290" t="s">
        <v>635</v>
      </c>
      <c r="B290"/>
      <c r="C290"/>
      <c r="D290"/>
      <c r="E290"/>
      <c r="F290"/>
      <c r="G290"/>
      <c r="H290"/>
      <c r="I290"/>
      <c r="J290"/>
      <c r="K290"/>
      <c r="L290"/>
      <c r="M290"/>
      <c r="N290"/>
      <c r="O290"/>
      <c r="P290"/>
      <c r="Q290"/>
      <c r="R290" s="245"/>
    </row>
    <row r="291" spans="1:18" x14ac:dyDescent="0.25">
      <c r="A291" t="s">
        <v>636</v>
      </c>
      <c r="B291"/>
      <c r="C291"/>
      <c r="D291"/>
      <c r="E291"/>
      <c r="F291"/>
      <c r="G291"/>
      <c r="H291"/>
      <c r="I291"/>
      <c r="J291"/>
      <c r="K291"/>
      <c r="L291"/>
      <c r="M291"/>
      <c r="N291"/>
      <c r="O291"/>
      <c r="P291"/>
      <c r="Q291"/>
      <c r="R291" s="245"/>
    </row>
    <row r="292" spans="1:18" x14ac:dyDescent="0.25">
      <c r="A292" t="s">
        <v>637</v>
      </c>
      <c r="B292"/>
      <c r="C292"/>
      <c r="D292"/>
      <c r="E292"/>
      <c r="F292"/>
      <c r="G292"/>
      <c r="H292"/>
      <c r="I292"/>
      <c r="J292"/>
      <c r="K292"/>
      <c r="L292"/>
      <c r="M292"/>
      <c r="N292"/>
      <c r="O292"/>
      <c r="P292"/>
      <c r="Q292"/>
      <c r="R292" s="245"/>
    </row>
    <row r="293" spans="1:18" x14ac:dyDescent="0.25">
      <c r="A293" t="s">
        <v>638</v>
      </c>
      <c r="B293"/>
      <c r="C293"/>
      <c r="D293"/>
      <c r="E293"/>
      <c r="F293"/>
      <c r="G293"/>
      <c r="H293"/>
      <c r="I293"/>
      <c r="J293"/>
      <c r="K293"/>
      <c r="L293"/>
      <c r="M293"/>
      <c r="N293"/>
      <c r="O293"/>
      <c r="P293"/>
      <c r="Q293"/>
      <c r="R293" s="245"/>
    </row>
    <row r="294" spans="1:18" x14ac:dyDescent="0.25">
      <c r="A294" t="s">
        <v>952</v>
      </c>
      <c r="B294"/>
      <c r="C294"/>
      <c r="D294"/>
      <c r="E294"/>
      <c r="F294"/>
      <c r="G294"/>
      <c r="H294"/>
      <c r="I294"/>
      <c r="J294"/>
      <c r="K294"/>
      <c r="L294"/>
      <c r="M294"/>
      <c r="N294"/>
      <c r="O294"/>
      <c r="P294"/>
      <c r="Q294"/>
      <c r="R294" s="245"/>
    </row>
    <row r="295" spans="1:18" x14ac:dyDescent="0.25">
      <c r="A295" t="s">
        <v>1127</v>
      </c>
      <c r="B295"/>
      <c r="C295"/>
      <c r="D295"/>
      <c r="E295"/>
      <c r="F295"/>
      <c r="G295"/>
      <c r="H295"/>
      <c r="I295"/>
      <c r="J295"/>
      <c r="K295"/>
      <c r="L295"/>
      <c r="M295"/>
      <c r="N295"/>
      <c r="O295"/>
      <c r="P295"/>
      <c r="Q295"/>
      <c r="R295" s="245"/>
    </row>
    <row r="296" spans="1:18" x14ac:dyDescent="0.25">
      <c r="A296" t="s">
        <v>918</v>
      </c>
      <c r="B296"/>
      <c r="C296"/>
      <c r="D296"/>
      <c r="E296"/>
      <c r="F296"/>
      <c r="G296"/>
      <c r="H296"/>
      <c r="I296"/>
      <c r="J296"/>
      <c r="K296"/>
      <c r="L296"/>
      <c r="M296"/>
      <c r="N296"/>
      <c r="O296"/>
      <c r="P296"/>
      <c r="Q296"/>
      <c r="R296" s="245"/>
    </row>
    <row r="297" spans="1:18" x14ac:dyDescent="0.25">
      <c r="A297" t="s">
        <v>1068</v>
      </c>
      <c r="B297"/>
      <c r="C297"/>
      <c r="D297"/>
      <c r="E297"/>
      <c r="F297"/>
      <c r="G297"/>
      <c r="H297"/>
      <c r="I297"/>
      <c r="J297"/>
      <c r="K297"/>
      <c r="L297"/>
      <c r="M297"/>
      <c r="N297"/>
      <c r="O297"/>
      <c r="P297"/>
      <c r="Q297"/>
      <c r="R297" s="245"/>
    </row>
    <row r="298" spans="1:18" x14ac:dyDescent="0.25">
      <c r="A298" t="s">
        <v>1069</v>
      </c>
      <c r="B298"/>
      <c r="C298"/>
      <c r="D298"/>
      <c r="E298"/>
      <c r="F298"/>
      <c r="G298"/>
      <c r="H298"/>
      <c r="I298"/>
      <c r="J298"/>
      <c r="K298"/>
      <c r="L298"/>
      <c r="M298"/>
      <c r="N298"/>
      <c r="O298"/>
      <c r="P298"/>
      <c r="Q298"/>
      <c r="R298" s="245"/>
    </row>
    <row r="299" spans="1:18" x14ac:dyDescent="0.25">
      <c r="A299" t="s">
        <v>1070</v>
      </c>
      <c r="B299"/>
      <c r="C299"/>
      <c r="D299"/>
      <c r="E299"/>
      <c r="F299"/>
      <c r="G299"/>
      <c r="H299"/>
      <c r="I299"/>
      <c r="J299"/>
      <c r="K299"/>
      <c r="L299"/>
      <c r="M299"/>
      <c r="N299"/>
      <c r="O299"/>
      <c r="P299"/>
      <c r="Q299"/>
      <c r="R299" s="245"/>
    </row>
    <row r="300" spans="1:18" x14ac:dyDescent="0.25">
      <c r="A300" t="s">
        <v>1134</v>
      </c>
      <c r="B300"/>
      <c r="C300"/>
      <c r="D300"/>
      <c r="E300"/>
      <c r="F300"/>
      <c r="G300"/>
      <c r="H300"/>
      <c r="I300"/>
      <c r="J300"/>
      <c r="K300"/>
      <c r="L300"/>
      <c r="M300"/>
      <c r="N300"/>
      <c r="O300"/>
      <c r="P300"/>
      <c r="Q300"/>
      <c r="R300" s="245"/>
    </row>
    <row r="301" spans="1:18" x14ac:dyDescent="0.25">
      <c r="A301" t="s">
        <v>1053</v>
      </c>
      <c r="B301"/>
      <c r="C301"/>
      <c r="D301"/>
      <c r="E301"/>
      <c r="F301"/>
      <c r="G301"/>
      <c r="H301"/>
      <c r="I301"/>
      <c r="J301"/>
      <c r="K301"/>
      <c r="L301"/>
      <c r="M301"/>
      <c r="N301"/>
      <c r="O301"/>
      <c r="P301"/>
      <c r="Q301"/>
      <c r="R301" s="245"/>
    </row>
    <row r="302" spans="1:18" x14ac:dyDescent="0.25">
      <c r="A302" t="s">
        <v>639</v>
      </c>
      <c r="B302"/>
      <c r="C302"/>
      <c r="D302"/>
      <c r="E302"/>
      <c r="F302"/>
      <c r="G302"/>
      <c r="H302"/>
      <c r="I302"/>
      <c r="J302"/>
      <c r="K302"/>
      <c r="L302"/>
      <c r="M302"/>
      <c r="N302"/>
      <c r="O302"/>
      <c r="P302"/>
      <c r="Q302"/>
      <c r="R302" s="245"/>
    </row>
    <row r="303" spans="1:18" x14ac:dyDescent="0.25">
      <c r="A303" t="s">
        <v>640</v>
      </c>
      <c r="B303"/>
      <c r="C303"/>
      <c r="D303"/>
      <c r="E303"/>
      <c r="F303"/>
      <c r="G303"/>
      <c r="H303"/>
      <c r="I303"/>
      <c r="J303"/>
      <c r="K303"/>
      <c r="L303"/>
      <c r="M303"/>
      <c r="N303"/>
      <c r="O303"/>
      <c r="P303"/>
      <c r="Q303"/>
      <c r="R303" s="245"/>
    </row>
    <row r="304" spans="1:18" x14ac:dyDescent="0.25">
      <c r="A304" t="s">
        <v>1152</v>
      </c>
      <c r="B304"/>
      <c r="C304"/>
      <c r="D304"/>
      <c r="E304"/>
      <c r="F304"/>
      <c r="G304"/>
      <c r="H304"/>
      <c r="I304"/>
      <c r="J304"/>
      <c r="K304"/>
      <c r="L304"/>
      <c r="M304"/>
      <c r="N304"/>
      <c r="O304"/>
      <c r="P304"/>
      <c r="Q304"/>
      <c r="R304" s="245"/>
    </row>
    <row r="305" spans="1:18" x14ac:dyDescent="0.25">
      <c r="A305" t="s">
        <v>641</v>
      </c>
      <c r="B305"/>
      <c r="C305"/>
      <c r="D305"/>
      <c r="E305"/>
      <c r="F305"/>
      <c r="G305"/>
      <c r="H305"/>
      <c r="I305"/>
      <c r="J305"/>
      <c r="K305"/>
      <c r="L305"/>
      <c r="M305"/>
      <c r="N305"/>
      <c r="O305"/>
      <c r="P305"/>
      <c r="Q305"/>
      <c r="R305" s="245"/>
    </row>
    <row r="306" spans="1:18" x14ac:dyDescent="0.25">
      <c r="A306" t="s">
        <v>642</v>
      </c>
      <c r="B306"/>
      <c r="C306"/>
      <c r="D306"/>
      <c r="E306"/>
      <c r="F306"/>
      <c r="G306"/>
      <c r="H306"/>
      <c r="I306"/>
      <c r="J306"/>
      <c r="K306"/>
      <c r="L306"/>
      <c r="M306"/>
      <c r="N306"/>
      <c r="O306"/>
      <c r="P306"/>
      <c r="Q306"/>
      <c r="R306" s="245"/>
    </row>
    <row r="307" spans="1:18" x14ac:dyDescent="0.25">
      <c r="A307" t="s">
        <v>1101</v>
      </c>
      <c r="B307"/>
      <c r="C307"/>
      <c r="D307"/>
      <c r="E307"/>
      <c r="F307"/>
      <c r="G307"/>
      <c r="H307"/>
      <c r="I307"/>
      <c r="J307"/>
      <c r="K307"/>
      <c r="L307"/>
      <c r="M307"/>
      <c r="N307"/>
      <c r="O307"/>
      <c r="P307"/>
      <c r="Q307"/>
      <c r="R307" s="245"/>
    </row>
    <row r="308" spans="1:18" x14ac:dyDescent="0.25">
      <c r="A308" t="s">
        <v>643</v>
      </c>
      <c r="B308"/>
      <c r="C308"/>
      <c r="D308"/>
      <c r="E308"/>
      <c r="F308"/>
      <c r="G308"/>
      <c r="H308"/>
      <c r="I308"/>
      <c r="J308"/>
      <c r="K308"/>
      <c r="L308"/>
      <c r="M308"/>
      <c r="N308"/>
      <c r="O308"/>
      <c r="P308"/>
      <c r="Q308"/>
      <c r="R308" s="245"/>
    </row>
    <row r="309" spans="1:18" x14ac:dyDescent="0.25">
      <c r="A309" t="s">
        <v>953</v>
      </c>
      <c r="B309"/>
      <c r="C309"/>
      <c r="D309"/>
      <c r="E309"/>
      <c r="F309"/>
      <c r="G309"/>
      <c r="H309"/>
      <c r="I309"/>
      <c r="J309"/>
      <c r="K309"/>
      <c r="L309"/>
      <c r="M309"/>
      <c r="N309"/>
      <c r="O309"/>
      <c r="P309"/>
      <c r="Q309"/>
      <c r="R309" s="245"/>
    </row>
    <row r="310" spans="1:18" x14ac:dyDescent="0.25">
      <c r="A310" t="s">
        <v>644</v>
      </c>
      <c r="B310"/>
      <c r="C310"/>
      <c r="D310"/>
      <c r="E310"/>
      <c r="F310"/>
      <c r="G310"/>
      <c r="H310"/>
      <c r="I310"/>
      <c r="J310"/>
      <c r="K310"/>
      <c r="L310"/>
      <c r="M310"/>
      <c r="N310"/>
      <c r="O310"/>
      <c r="P310"/>
      <c r="Q310"/>
      <c r="R310" s="245"/>
    </row>
    <row r="311" spans="1:18" x14ac:dyDescent="0.25">
      <c r="A311" t="s">
        <v>645</v>
      </c>
      <c r="B311"/>
      <c r="C311"/>
      <c r="D311"/>
      <c r="E311"/>
      <c r="F311"/>
      <c r="G311"/>
      <c r="H311"/>
      <c r="I311"/>
      <c r="J311"/>
      <c r="K311"/>
      <c r="L311"/>
      <c r="M311"/>
      <c r="N311"/>
      <c r="O311"/>
      <c r="P311"/>
      <c r="Q311"/>
      <c r="R311" s="245"/>
    </row>
    <row r="312" spans="1:18" x14ac:dyDescent="0.25">
      <c r="A312" t="s">
        <v>646</v>
      </c>
      <c r="B312"/>
      <c r="C312"/>
      <c r="D312"/>
      <c r="E312"/>
      <c r="F312"/>
      <c r="G312"/>
      <c r="H312"/>
      <c r="I312"/>
      <c r="J312"/>
      <c r="K312"/>
      <c r="L312"/>
      <c r="M312"/>
      <c r="N312"/>
      <c r="O312"/>
      <c r="P312"/>
      <c r="Q312"/>
      <c r="R312" s="245"/>
    </row>
    <row r="313" spans="1:18" x14ac:dyDescent="0.25">
      <c r="A313" t="s">
        <v>1080</v>
      </c>
      <c r="B313"/>
      <c r="C313"/>
      <c r="D313"/>
      <c r="E313"/>
      <c r="F313"/>
      <c r="G313"/>
      <c r="H313"/>
      <c r="I313"/>
      <c r="J313"/>
      <c r="K313"/>
      <c r="L313"/>
      <c r="M313"/>
      <c r="N313"/>
      <c r="O313"/>
      <c r="P313"/>
      <c r="Q313"/>
      <c r="R313" s="245"/>
    </row>
    <row r="314" spans="1:18" x14ac:dyDescent="0.25">
      <c r="A314" t="s">
        <v>1105</v>
      </c>
      <c r="B314"/>
      <c r="C314"/>
      <c r="D314"/>
      <c r="E314"/>
      <c r="F314"/>
      <c r="G314"/>
      <c r="H314"/>
      <c r="I314"/>
      <c r="J314"/>
      <c r="K314"/>
      <c r="L314"/>
      <c r="M314"/>
      <c r="N314"/>
      <c r="O314"/>
      <c r="P314"/>
      <c r="Q314"/>
      <c r="R314" s="245"/>
    </row>
    <row r="315" spans="1:18" x14ac:dyDescent="0.25">
      <c r="A315" t="s">
        <v>647</v>
      </c>
      <c r="B315"/>
      <c r="C315"/>
      <c r="D315"/>
      <c r="E315"/>
      <c r="F315"/>
      <c r="G315"/>
      <c r="H315"/>
      <c r="I315"/>
      <c r="J315"/>
      <c r="K315"/>
      <c r="L315"/>
      <c r="M315"/>
      <c r="N315"/>
      <c r="O315"/>
      <c r="P315"/>
      <c r="Q315"/>
      <c r="R315" s="245"/>
    </row>
    <row r="316" spans="1:18" x14ac:dyDescent="0.25">
      <c r="A316" t="s">
        <v>1054</v>
      </c>
      <c r="B316"/>
      <c r="C316"/>
      <c r="D316"/>
      <c r="E316"/>
      <c r="F316"/>
      <c r="G316"/>
      <c r="H316"/>
      <c r="I316"/>
      <c r="J316"/>
      <c r="K316"/>
      <c r="L316"/>
      <c r="M316"/>
      <c r="N316"/>
      <c r="O316"/>
      <c r="P316"/>
      <c r="Q316"/>
      <c r="R316" s="245"/>
    </row>
    <row r="317" spans="1:18" x14ac:dyDescent="0.25">
      <c r="A317" t="s">
        <v>648</v>
      </c>
      <c r="B317"/>
      <c r="C317"/>
      <c r="D317"/>
      <c r="E317"/>
      <c r="F317"/>
      <c r="G317"/>
      <c r="H317"/>
      <c r="I317"/>
      <c r="J317"/>
      <c r="K317"/>
      <c r="L317"/>
      <c r="M317"/>
      <c r="N317"/>
      <c r="O317"/>
      <c r="P317"/>
      <c r="Q317"/>
      <c r="R317" s="245"/>
    </row>
    <row r="318" spans="1:18" x14ac:dyDescent="0.25">
      <c r="A318" t="s">
        <v>975</v>
      </c>
      <c r="B318"/>
      <c r="C318"/>
      <c r="D318"/>
      <c r="E318"/>
      <c r="F318"/>
      <c r="G318"/>
      <c r="H318"/>
      <c r="I318"/>
      <c r="J318"/>
      <c r="K318"/>
      <c r="L318"/>
      <c r="M318"/>
      <c r="N318"/>
      <c r="O318"/>
      <c r="P318"/>
      <c r="Q318"/>
      <c r="R318" s="245"/>
    </row>
    <row r="319" spans="1:18" x14ac:dyDescent="0.25">
      <c r="A319" t="s">
        <v>919</v>
      </c>
      <c r="B319"/>
      <c r="C319"/>
      <c r="D319"/>
      <c r="E319"/>
      <c r="F319"/>
      <c r="G319"/>
      <c r="H319"/>
      <c r="I319"/>
      <c r="J319"/>
      <c r="K319"/>
      <c r="L319"/>
      <c r="M319"/>
      <c r="N319"/>
      <c r="O319"/>
      <c r="P319"/>
      <c r="Q319"/>
      <c r="R319" s="245"/>
    </row>
    <row r="320" spans="1:18" x14ac:dyDescent="0.25">
      <c r="A320" t="s">
        <v>649</v>
      </c>
      <c r="B320"/>
      <c r="C320"/>
      <c r="D320"/>
      <c r="E320"/>
      <c r="F320"/>
      <c r="G320"/>
      <c r="H320"/>
      <c r="I320"/>
      <c r="J320"/>
      <c r="K320"/>
      <c r="L320"/>
      <c r="M320"/>
      <c r="N320"/>
      <c r="O320"/>
      <c r="P320"/>
      <c r="Q320"/>
      <c r="R320" s="245"/>
    </row>
    <row r="321" spans="1:18" x14ac:dyDescent="0.25">
      <c r="A321" t="s">
        <v>650</v>
      </c>
      <c r="B321"/>
      <c r="C321"/>
      <c r="D321"/>
      <c r="E321"/>
      <c r="F321"/>
      <c r="G321"/>
      <c r="H321"/>
      <c r="I321"/>
      <c r="J321"/>
      <c r="K321"/>
      <c r="L321"/>
      <c r="M321"/>
      <c r="N321"/>
      <c r="O321"/>
      <c r="P321"/>
      <c r="Q321"/>
      <c r="R321" s="245"/>
    </row>
    <row r="322" spans="1:18" x14ac:dyDescent="0.25">
      <c r="A322" t="s">
        <v>920</v>
      </c>
      <c r="B322"/>
      <c r="C322"/>
      <c r="D322"/>
      <c r="E322"/>
      <c r="F322"/>
      <c r="G322"/>
      <c r="H322"/>
      <c r="I322"/>
      <c r="J322"/>
      <c r="K322"/>
      <c r="L322"/>
      <c r="M322"/>
      <c r="N322"/>
      <c r="O322"/>
      <c r="P322"/>
      <c r="Q322"/>
      <c r="R322" s="245"/>
    </row>
    <row r="323" spans="1:18" x14ac:dyDescent="0.25">
      <c r="A323" t="s">
        <v>1071</v>
      </c>
      <c r="B323"/>
      <c r="C323"/>
      <c r="D323"/>
      <c r="E323"/>
      <c r="F323"/>
      <c r="G323"/>
      <c r="H323"/>
      <c r="I323"/>
      <c r="J323"/>
      <c r="K323"/>
      <c r="L323"/>
      <c r="M323"/>
      <c r="N323"/>
      <c r="O323"/>
      <c r="P323"/>
      <c r="Q323"/>
      <c r="R323" s="245"/>
    </row>
    <row r="324" spans="1:18" x14ac:dyDescent="0.25">
      <c r="A324" t="s">
        <v>651</v>
      </c>
      <c r="B324"/>
      <c r="C324"/>
      <c r="D324"/>
      <c r="E324"/>
      <c r="F324"/>
      <c r="G324"/>
      <c r="H324"/>
      <c r="I324"/>
      <c r="J324"/>
      <c r="K324"/>
      <c r="L324"/>
      <c r="M324"/>
      <c r="N324"/>
      <c r="O324"/>
      <c r="P324"/>
      <c r="Q324"/>
      <c r="R324" s="245"/>
    </row>
    <row r="325" spans="1:18" x14ac:dyDescent="0.25">
      <c r="A325" t="s">
        <v>652</v>
      </c>
      <c r="B325"/>
      <c r="C325"/>
      <c r="D325"/>
      <c r="E325"/>
      <c r="F325"/>
      <c r="G325"/>
      <c r="H325"/>
      <c r="I325"/>
      <c r="J325"/>
      <c r="K325"/>
      <c r="L325"/>
      <c r="M325"/>
      <c r="N325"/>
      <c r="O325"/>
      <c r="P325"/>
      <c r="Q325"/>
      <c r="R325" s="245"/>
    </row>
    <row r="326" spans="1:18" x14ac:dyDescent="0.25">
      <c r="A326" t="s">
        <v>653</v>
      </c>
      <c r="B326"/>
      <c r="C326"/>
      <c r="D326"/>
      <c r="E326"/>
      <c r="F326"/>
      <c r="G326"/>
      <c r="H326"/>
      <c r="I326"/>
      <c r="J326"/>
      <c r="K326"/>
      <c r="L326"/>
      <c r="M326"/>
      <c r="N326"/>
      <c r="O326"/>
      <c r="P326"/>
      <c r="Q326"/>
      <c r="R326" s="245"/>
    </row>
    <row r="327" spans="1:18" x14ac:dyDescent="0.25">
      <c r="A327" t="s">
        <v>654</v>
      </c>
      <c r="B327"/>
      <c r="C327"/>
      <c r="D327"/>
      <c r="E327"/>
      <c r="F327"/>
      <c r="G327"/>
      <c r="H327"/>
      <c r="I327"/>
      <c r="J327"/>
      <c r="K327"/>
      <c r="L327"/>
      <c r="M327"/>
      <c r="N327"/>
      <c r="O327"/>
      <c r="P327"/>
      <c r="Q327"/>
      <c r="R327" s="245"/>
    </row>
    <row r="328" spans="1:18" x14ac:dyDescent="0.25">
      <c r="A328" t="s">
        <v>655</v>
      </c>
      <c r="B328"/>
      <c r="C328"/>
      <c r="D328"/>
      <c r="E328"/>
      <c r="F328"/>
      <c r="G328"/>
      <c r="H328"/>
      <c r="I328"/>
      <c r="J328"/>
      <c r="K328"/>
      <c r="L328"/>
      <c r="M328"/>
      <c r="N328"/>
      <c r="O328"/>
      <c r="P328"/>
      <c r="Q328"/>
      <c r="R328" s="245"/>
    </row>
    <row r="329" spans="1:18" x14ac:dyDescent="0.25">
      <c r="A329" t="s">
        <v>1163</v>
      </c>
      <c r="B329"/>
      <c r="C329"/>
      <c r="D329"/>
      <c r="E329"/>
      <c r="F329"/>
      <c r="G329"/>
      <c r="H329"/>
      <c r="I329"/>
      <c r="J329"/>
      <c r="K329"/>
      <c r="L329"/>
      <c r="M329"/>
      <c r="N329"/>
      <c r="O329"/>
      <c r="P329"/>
      <c r="Q329"/>
      <c r="R329" s="245"/>
    </row>
    <row r="330" spans="1:18" x14ac:dyDescent="0.25">
      <c r="A330" t="s">
        <v>1106</v>
      </c>
      <c r="B330"/>
      <c r="C330"/>
      <c r="D330"/>
      <c r="E330"/>
      <c r="F330"/>
      <c r="G330"/>
      <c r="H330"/>
      <c r="I330"/>
      <c r="J330"/>
      <c r="K330"/>
      <c r="L330"/>
      <c r="M330"/>
      <c r="N330"/>
      <c r="O330"/>
      <c r="P330"/>
      <c r="Q330"/>
      <c r="R330" s="245"/>
    </row>
    <row r="331" spans="1:18" x14ac:dyDescent="0.25">
      <c r="A331" t="s">
        <v>656</v>
      </c>
      <c r="B331"/>
      <c r="C331"/>
      <c r="D331"/>
      <c r="E331"/>
      <c r="F331"/>
      <c r="G331"/>
      <c r="H331"/>
      <c r="I331"/>
      <c r="J331"/>
      <c r="K331"/>
      <c r="L331"/>
      <c r="M331"/>
      <c r="N331"/>
      <c r="O331"/>
      <c r="P331"/>
      <c r="Q331"/>
      <c r="R331" s="245"/>
    </row>
    <row r="332" spans="1:18" x14ac:dyDescent="0.25">
      <c r="A332" t="s">
        <v>657</v>
      </c>
      <c r="B332"/>
      <c r="C332"/>
      <c r="D332"/>
      <c r="E332"/>
      <c r="F332"/>
      <c r="G332"/>
      <c r="H332"/>
      <c r="I332"/>
      <c r="J332"/>
      <c r="K332"/>
      <c r="L332"/>
      <c r="M332"/>
      <c r="N332"/>
      <c r="O332"/>
      <c r="P332"/>
      <c r="Q332"/>
      <c r="R332" s="245"/>
    </row>
    <row r="333" spans="1:18" x14ac:dyDescent="0.25">
      <c r="A333" t="s">
        <v>658</v>
      </c>
      <c r="B333"/>
      <c r="C333"/>
      <c r="D333"/>
      <c r="E333"/>
      <c r="F333"/>
      <c r="G333"/>
      <c r="H333"/>
      <c r="I333"/>
      <c r="J333"/>
      <c r="K333"/>
      <c r="L333"/>
      <c r="M333"/>
      <c r="N333"/>
      <c r="O333"/>
      <c r="P333"/>
      <c r="Q333"/>
      <c r="R333" s="245"/>
    </row>
    <row r="334" spans="1:18" x14ac:dyDescent="0.25">
      <c r="A334" t="s">
        <v>659</v>
      </c>
      <c r="B334"/>
      <c r="C334"/>
      <c r="D334"/>
      <c r="E334"/>
      <c r="F334"/>
      <c r="G334"/>
      <c r="H334"/>
      <c r="I334"/>
      <c r="J334"/>
      <c r="K334"/>
      <c r="L334"/>
      <c r="M334"/>
      <c r="N334"/>
      <c r="O334"/>
      <c r="P334"/>
      <c r="Q334"/>
      <c r="R334" s="245"/>
    </row>
    <row r="335" spans="1:18" x14ac:dyDescent="0.25">
      <c r="A335" t="s">
        <v>660</v>
      </c>
      <c r="B335"/>
      <c r="C335"/>
      <c r="D335"/>
      <c r="E335"/>
      <c r="F335"/>
      <c r="G335"/>
      <c r="H335"/>
      <c r="I335"/>
      <c r="J335"/>
      <c r="K335"/>
      <c r="L335"/>
      <c r="M335"/>
      <c r="N335"/>
      <c r="O335"/>
      <c r="P335"/>
      <c r="Q335"/>
      <c r="R335" s="245"/>
    </row>
    <row r="336" spans="1:18" x14ac:dyDescent="0.25">
      <c r="A336" t="s">
        <v>661</v>
      </c>
      <c r="B336"/>
      <c r="C336"/>
      <c r="D336"/>
      <c r="E336"/>
      <c r="F336"/>
      <c r="G336"/>
      <c r="H336"/>
      <c r="I336"/>
      <c r="J336"/>
      <c r="K336"/>
      <c r="L336"/>
      <c r="M336"/>
      <c r="N336"/>
      <c r="O336"/>
      <c r="P336"/>
      <c r="Q336"/>
      <c r="R336" s="245"/>
    </row>
    <row r="337" spans="1:18" x14ac:dyDescent="0.25">
      <c r="A337" t="s">
        <v>662</v>
      </c>
      <c r="B337"/>
      <c r="C337"/>
      <c r="D337"/>
      <c r="E337"/>
      <c r="F337"/>
      <c r="G337"/>
      <c r="H337"/>
      <c r="I337"/>
      <c r="J337"/>
      <c r="K337"/>
      <c r="L337"/>
      <c r="M337"/>
      <c r="N337"/>
      <c r="O337"/>
      <c r="P337"/>
      <c r="Q337"/>
      <c r="R337" s="245"/>
    </row>
    <row r="338" spans="1:18" x14ac:dyDescent="0.25">
      <c r="A338" t="s">
        <v>976</v>
      </c>
      <c r="B338"/>
      <c r="C338"/>
      <c r="D338"/>
      <c r="E338"/>
      <c r="F338"/>
      <c r="G338"/>
      <c r="H338"/>
      <c r="I338"/>
      <c r="J338"/>
      <c r="K338"/>
      <c r="L338"/>
      <c r="M338"/>
      <c r="N338"/>
      <c r="O338"/>
      <c r="P338"/>
      <c r="Q338"/>
      <c r="R338" s="245"/>
    </row>
    <row r="339" spans="1:18" x14ac:dyDescent="0.25">
      <c r="A339" t="s">
        <v>1093</v>
      </c>
      <c r="B339"/>
      <c r="C339"/>
      <c r="D339"/>
      <c r="E339"/>
      <c r="F339"/>
      <c r="G339"/>
      <c r="H339"/>
      <c r="I339"/>
      <c r="J339"/>
      <c r="K339"/>
      <c r="L339"/>
      <c r="M339"/>
      <c r="N339"/>
      <c r="O339"/>
      <c r="P339"/>
      <c r="Q339"/>
      <c r="R339" s="245"/>
    </row>
    <row r="340" spans="1:18" x14ac:dyDescent="0.25">
      <c r="A340" t="s">
        <v>663</v>
      </c>
      <c r="B340"/>
      <c r="C340"/>
      <c r="D340"/>
      <c r="E340"/>
      <c r="F340"/>
      <c r="G340"/>
      <c r="H340"/>
      <c r="I340"/>
      <c r="J340"/>
      <c r="K340"/>
      <c r="L340"/>
      <c r="M340"/>
      <c r="N340"/>
      <c r="O340"/>
      <c r="P340"/>
      <c r="Q340"/>
      <c r="R340" s="245"/>
    </row>
    <row r="341" spans="1:18" x14ac:dyDescent="0.25">
      <c r="A341" t="s">
        <v>664</v>
      </c>
      <c r="B341"/>
      <c r="C341"/>
      <c r="D341"/>
      <c r="E341"/>
      <c r="F341"/>
      <c r="G341"/>
      <c r="H341"/>
      <c r="I341"/>
      <c r="J341"/>
      <c r="K341"/>
      <c r="L341"/>
      <c r="M341"/>
      <c r="N341"/>
      <c r="O341"/>
      <c r="P341"/>
      <c r="Q341"/>
      <c r="R341" s="245"/>
    </row>
    <row r="342" spans="1:18" x14ac:dyDescent="0.25">
      <c r="A342" t="s">
        <v>665</v>
      </c>
      <c r="B342"/>
      <c r="C342"/>
      <c r="D342"/>
      <c r="E342"/>
      <c r="F342"/>
      <c r="G342"/>
      <c r="H342"/>
      <c r="I342"/>
      <c r="J342"/>
      <c r="K342"/>
      <c r="L342"/>
      <c r="M342"/>
      <c r="N342"/>
      <c r="O342"/>
      <c r="P342"/>
      <c r="Q342"/>
      <c r="R342" s="245"/>
    </row>
    <row r="343" spans="1:18" x14ac:dyDescent="0.25">
      <c r="A343" t="s">
        <v>666</v>
      </c>
      <c r="B343"/>
      <c r="C343"/>
      <c r="D343"/>
      <c r="E343"/>
      <c r="F343"/>
      <c r="G343"/>
      <c r="H343"/>
      <c r="I343"/>
      <c r="J343"/>
      <c r="K343"/>
      <c r="L343"/>
      <c r="M343"/>
      <c r="N343"/>
      <c r="O343"/>
      <c r="P343"/>
      <c r="Q343"/>
      <c r="R343" s="245"/>
    </row>
    <row r="344" spans="1:18" x14ac:dyDescent="0.25">
      <c r="A344" t="s">
        <v>667</v>
      </c>
      <c r="B344"/>
      <c r="C344"/>
      <c r="D344"/>
      <c r="E344"/>
      <c r="F344"/>
      <c r="G344"/>
      <c r="H344"/>
      <c r="I344"/>
      <c r="J344"/>
      <c r="K344"/>
      <c r="L344"/>
      <c r="M344"/>
      <c r="N344"/>
      <c r="O344"/>
      <c r="P344"/>
      <c r="Q344"/>
      <c r="R344" s="245"/>
    </row>
    <row r="345" spans="1:18" x14ac:dyDescent="0.25">
      <c r="A345" t="s">
        <v>668</v>
      </c>
      <c r="B345"/>
      <c r="C345"/>
      <c r="D345"/>
      <c r="E345"/>
      <c r="F345"/>
      <c r="G345"/>
      <c r="H345"/>
      <c r="I345"/>
      <c r="J345"/>
      <c r="K345"/>
      <c r="L345"/>
      <c r="M345"/>
      <c r="N345"/>
      <c r="O345"/>
      <c r="P345"/>
      <c r="Q345"/>
      <c r="R345" s="245"/>
    </row>
    <row r="346" spans="1:18" x14ac:dyDescent="0.25">
      <c r="A346" t="s">
        <v>669</v>
      </c>
      <c r="B346"/>
      <c r="C346"/>
      <c r="D346"/>
      <c r="E346"/>
      <c r="F346"/>
      <c r="G346"/>
      <c r="H346"/>
      <c r="I346"/>
      <c r="J346"/>
      <c r="K346"/>
      <c r="L346"/>
      <c r="M346"/>
      <c r="N346"/>
      <c r="O346"/>
      <c r="P346"/>
      <c r="Q346"/>
      <c r="R346" s="245"/>
    </row>
    <row r="347" spans="1:18" x14ac:dyDescent="0.25">
      <c r="A347" t="s">
        <v>670</v>
      </c>
      <c r="B347"/>
      <c r="C347"/>
      <c r="D347"/>
      <c r="E347"/>
      <c r="F347"/>
      <c r="G347"/>
      <c r="H347"/>
      <c r="I347"/>
      <c r="J347"/>
      <c r="K347"/>
      <c r="L347"/>
      <c r="M347"/>
      <c r="N347"/>
      <c r="O347"/>
      <c r="P347"/>
      <c r="Q347"/>
      <c r="R347" s="245"/>
    </row>
    <row r="348" spans="1:18" x14ac:dyDescent="0.25">
      <c r="A348" t="s">
        <v>671</v>
      </c>
      <c r="B348"/>
      <c r="C348"/>
      <c r="D348"/>
      <c r="E348"/>
      <c r="F348"/>
      <c r="G348"/>
      <c r="H348"/>
      <c r="I348"/>
      <c r="J348"/>
      <c r="K348"/>
      <c r="L348"/>
      <c r="M348"/>
      <c r="N348"/>
      <c r="O348"/>
      <c r="P348"/>
      <c r="Q348"/>
      <c r="R348" s="245"/>
    </row>
    <row r="349" spans="1:18" x14ac:dyDescent="0.25">
      <c r="A349" t="s">
        <v>672</v>
      </c>
      <c r="B349"/>
      <c r="C349"/>
      <c r="D349"/>
      <c r="E349"/>
      <c r="F349"/>
      <c r="G349"/>
      <c r="H349"/>
      <c r="I349"/>
      <c r="J349"/>
      <c r="K349"/>
      <c r="L349"/>
      <c r="M349"/>
      <c r="N349"/>
      <c r="O349"/>
      <c r="P349"/>
      <c r="Q349"/>
      <c r="R349" s="245"/>
    </row>
    <row r="350" spans="1:18" x14ac:dyDescent="0.25">
      <c r="A350" t="s">
        <v>977</v>
      </c>
      <c r="B350"/>
      <c r="C350"/>
      <c r="D350"/>
      <c r="E350"/>
      <c r="F350"/>
      <c r="G350"/>
      <c r="H350"/>
      <c r="I350"/>
      <c r="J350"/>
      <c r="K350"/>
      <c r="L350"/>
      <c r="M350"/>
      <c r="N350"/>
      <c r="O350"/>
      <c r="P350"/>
      <c r="Q350"/>
      <c r="R350" s="245"/>
    </row>
    <row r="351" spans="1:18" x14ac:dyDescent="0.25">
      <c r="A351" t="s">
        <v>1086</v>
      </c>
      <c r="B351"/>
      <c r="C351"/>
      <c r="D351"/>
      <c r="E351"/>
      <c r="F351"/>
      <c r="G351"/>
      <c r="H351"/>
      <c r="I351"/>
      <c r="J351"/>
      <c r="K351"/>
      <c r="L351"/>
      <c r="M351"/>
      <c r="N351"/>
      <c r="O351"/>
      <c r="P351"/>
      <c r="Q351"/>
      <c r="R351" s="245"/>
    </row>
    <row r="352" spans="1:18" x14ac:dyDescent="0.25">
      <c r="A352" t="s">
        <v>1110</v>
      </c>
      <c r="B352"/>
      <c r="C352"/>
      <c r="D352"/>
      <c r="E352"/>
      <c r="F352"/>
      <c r="G352"/>
      <c r="H352"/>
      <c r="I352"/>
      <c r="J352"/>
      <c r="K352"/>
      <c r="L352"/>
      <c r="M352"/>
      <c r="N352"/>
      <c r="O352"/>
      <c r="P352"/>
      <c r="Q352"/>
      <c r="R352" s="245"/>
    </row>
    <row r="353" spans="1:18" x14ac:dyDescent="0.25">
      <c r="A353" t="s">
        <v>673</v>
      </c>
      <c r="B353"/>
      <c r="C353"/>
      <c r="D353"/>
      <c r="E353"/>
      <c r="F353"/>
      <c r="G353"/>
      <c r="H353"/>
      <c r="I353"/>
      <c r="J353"/>
      <c r="K353"/>
      <c r="L353"/>
      <c r="M353"/>
      <c r="N353"/>
      <c r="O353"/>
      <c r="P353"/>
      <c r="Q353"/>
      <c r="R353" s="245"/>
    </row>
    <row r="354" spans="1:18" x14ac:dyDescent="0.25">
      <c r="A354" t="s">
        <v>674</v>
      </c>
      <c r="B354"/>
      <c r="C354"/>
      <c r="D354"/>
      <c r="E354"/>
      <c r="F354"/>
      <c r="G354"/>
      <c r="H354"/>
      <c r="I354"/>
      <c r="J354"/>
      <c r="K354"/>
      <c r="L354"/>
      <c r="M354"/>
      <c r="N354"/>
      <c r="O354"/>
      <c r="P354"/>
      <c r="Q354"/>
      <c r="R354" s="245"/>
    </row>
    <row r="355" spans="1:18" x14ac:dyDescent="0.25">
      <c r="A355" t="s">
        <v>675</v>
      </c>
      <c r="B355"/>
      <c r="C355"/>
      <c r="D355"/>
      <c r="E355"/>
      <c r="F355"/>
      <c r="G355"/>
      <c r="H355"/>
      <c r="I355"/>
      <c r="J355"/>
      <c r="K355"/>
      <c r="L355"/>
      <c r="M355"/>
      <c r="N355"/>
      <c r="O355"/>
      <c r="P355"/>
      <c r="Q355"/>
      <c r="R355" s="245"/>
    </row>
    <row r="356" spans="1:18" x14ac:dyDescent="0.25">
      <c r="A356" t="s">
        <v>676</v>
      </c>
      <c r="B356"/>
      <c r="C356"/>
      <c r="D356"/>
      <c r="E356"/>
      <c r="F356"/>
      <c r="G356"/>
      <c r="H356"/>
      <c r="I356"/>
      <c r="J356"/>
      <c r="K356"/>
      <c r="L356"/>
      <c r="M356"/>
      <c r="N356"/>
      <c r="O356"/>
      <c r="P356"/>
      <c r="Q356"/>
      <c r="R356" s="245"/>
    </row>
    <row r="357" spans="1:18" x14ac:dyDescent="0.25">
      <c r="A357" t="s">
        <v>677</v>
      </c>
      <c r="B357"/>
      <c r="C357"/>
      <c r="D357"/>
      <c r="E357"/>
      <c r="F357"/>
      <c r="G357"/>
      <c r="H357"/>
      <c r="I357"/>
      <c r="J357"/>
      <c r="K357"/>
      <c r="L357"/>
      <c r="M357"/>
      <c r="N357"/>
      <c r="O357"/>
      <c r="P357"/>
      <c r="Q357"/>
      <c r="R357" s="245"/>
    </row>
    <row r="358" spans="1:18" x14ac:dyDescent="0.25">
      <c r="A358" t="s">
        <v>1081</v>
      </c>
      <c r="B358"/>
      <c r="C358"/>
      <c r="D358"/>
      <c r="E358"/>
      <c r="F358"/>
      <c r="G358"/>
      <c r="H358"/>
      <c r="I358"/>
      <c r="J358"/>
      <c r="K358"/>
      <c r="L358"/>
      <c r="M358"/>
      <c r="N358"/>
      <c r="O358"/>
      <c r="P358"/>
      <c r="Q358"/>
      <c r="R358" s="245"/>
    </row>
    <row r="359" spans="1:18" x14ac:dyDescent="0.25">
      <c r="A359" t="s">
        <v>678</v>
      </c>
      <c r="B359"/>
      <c r="C359"/>
      <c r="D359"/>
      <c r="E359"/>
      <c r="F359"/>
      <c r="G359"/>
      <c r="H359"/>
      <c r="I359"/>
      <c r="J359"/>
      <c r="K359"/>
      <c r="L359"/>
      <c r="M359"/>
      <c r="N359"/>
      <c r="O359"/>
      <c r="P359"/>
      <c r="Q359"/>
      <c r="R359" s="245"/>
    </row>
    <row r="360" spans="1:18" x14ac:dyDescent="0.25">
      <c r="A360" t="s">
        <v>921</v>
      </c>
      <c r="B360"/>
      <c r="C360"/>
      <c r="D360"/>
      <c r="E360"/>
      <c r="F360"/>
      <c r="G360"/>
      <c r="H360"/>
      <c r="I360"/>
      <c r="J360"/>
      <c r="K360"/>
      <c r="L360"/>
      <c r="M360"/>
      <c r="N360"/>
      <c r="O360"/>
      <c r="P360"/>
      <c r="Q360"/>
      <c r="R360" s="245"/>
    </row>
    <row r="361" spans="1:18" x14ac:dyDescent="0.25">
      <c r="A361" t="s">
        <v>679</v>
      </c>
      <c r="B361"/>
      <c r="C361"/>
      <c r="D361"/>
      <c r="E361"/>
      <c r="F361"/>
      <c r="G361"/>
      <c r="H361"/>
      <c r="I361"/>
      <c r="J361"/>
      <c r="K361"/>
      <c r="L361"/>
      <c r="M361"/>
      <c r="N361"/>
      <c r="O361"/>
      <c r="P361"/>
      <c r="Q361"/>
      <c r="R361" s="245"/>
    </row>
    <row r="362" spans="1:18" x14ac:dyDescent="0.25">
      <c r="A362" t="s">
        <v>978</v>
      </c>
      <c r="B362"/>
      <c r="C362"/>
      <c r="D362"/>
      <c r="E362"/>
      <c r="F362"/>
      <c r="G362"/>
      <c r="H362"/>
      <c r="I362"/>
      <c r="J362"/>
      <c r="K362"/>
      <c r="L362"/>
      <c r="M362"/>
      <c r="N362"/>
      <c r="O362"/>
      <c r="P362"/>
      <c r="Q362"/>
      <c r="R362" s="245"/>
    </row>
    <row r="363" spans="1:18" x14ac:dyDescent="0.25">
      <c r="A363" t="s">
        <v>979</v>
      </c>
      <c r="B363"/>
      <c r="C363"/>
      <c r="D363"/>
      <c r="E363"/>
      <c r="F363"/>
      <c r="G363"/>
      <c r="H363"/>
      <c r="I363"/>
      <c r="J363"/>
      <c r="K363"/>
      <c r="L363"/>
      <c r="M363"/>
      <c r="N363"/>
      <c r="O363"/>
      <c r="P363"/>
      <c r="Q363"/>
      <c r="R363" s="245"/>
    </row>
    <row r="364" spans="1:18" x14ac:dyDescent="0.25">
      <c r="A364" t="s">
        <v>980</v>
      </c>
      <c r="B364"/>
      <c r="C364"/>
      <c r="D364"/>
      <c r="E364"/>
      <c r="F364"/>
      <c r="G364"/>
      <c r="H364"/>
      <c r="I364"/>
      <c r="J364"/>
      <c r="K364"/>
      <c r="L364"/>
      <c r="M364"/>
      <c r="N364"/>
      <c r="O364"/>
      <c r="P364"/>
      <c r="Q364"/>
      <c r="R364" s="245"/>
    </row>
    <row r="365" spans="1:18" x14ac:dyDescent="0.25">
      <c r="A365" t="s">
        <v>981</v>
      </c>
      <c r="B365"/>
      <c r="C365"/>
      <c r="D365"/>
      <c r="E365"/>
      <c r="F365"/>
      <c r="G365"/>
      <c r="H365"/>
      <c r="I365"/>
      <c r="J365"/>
      <c r="K365"/>
      <c r="L365"/>
      <c r="M365"/>
      <c r="N365"/>
      <c r="O365"/>
      <c r="P365"/>
      <c r="Q365"/>
      <c r="R365" s="245"/>
    </row>
    <row r="366" spans="1:18" x14ac:dyDescent="0.25">
      <c r="A366" t="s">
        <v>982</v>
      </c>
      <c r="B366"/>
      <c r="C366"/>
      <c r="D366"/>
      <c r="E366"/>
      <c r="F366"/>
      <c r="G366"/>
      <c r="H366"/>
      <c r="I366"/>
      <c r="J366"/>
      <c r="K366"/>
      <c r="L366"/>
      <c r="M366"/>
      <c r="N366"/>
      <c r="O366"/>
      <c r="P366"/>
      <c r="Q366"/>
      <c r="R366" s="245"/>
    </row>
    <row r="367" spans="1:18" x14ac:dyDescent="0.25">
      <c r="A367" t="s">
        <v>983</v>
      </c>
      <c r="B367"/>
      <c r="C367"/>
      <c r="D367"/>
      <c r="E367"/>
      <c r="F367"/>
      <c r="G367"/>
      <c r="H367"/>
      <c r="I367"/>
      <c r="J367"/>
      <c r="K367"/>
      <c r="L367"/>
      <c r="M367"/>
      <c r="N367"/>
      <c r="O367"/>
      <c r="P367"/>
      <c r="Q367"/>
      <c r="R367" s="245"/>
    </row>
    <row r="368" spans="1:18" x14ac:dyDescent="0.25">
      <c r="A368" t="s">
        <v>680</v>
      </c>
      <c r="B368"/>
      <c r="C368"/>
      <c r="D368"/>
      <c r="E368"/>
      <c r="F368"/>
      <c r="G368"/>
      <c r="H368"/>
      <c r="I368"/>
      <c r="J368"/>
      <c r="K368"/>
      <c r="L368"/>
      <c r="M368"/>
      <c r="N368"/>
      <c r="O368"/>
      <c r="P368"/>
      <c r="Q368"/>
      <c r="R368" s="245"/>
    </row>
    <row r="369" spans="1:18" x14ac:dyDescent="0.25">
      <c r="A369" t="s">
        <v>681</v>
      </c>
      <c r="B369"/>
      <c r="C369"/>
      <c r="D369"/>
      <c r="E369"/>
      <c r="F369"/>
      <c r="G369"/>
      <c r="H369"/>
      <c r="I369"/>
      <c r="J369"/>
      <c r="K369"/>
      <c r="L369"/>
      <c r="M369"/>
      <c r="N369"/>
      <c r="O369"/>
      <c r="P369"/>
      <c r="Q369"/>
      <c r="R369" s="245"/>
    </row>
    <row r="370" spans="1:18" x14ac:dyDescent="0.25">
      <c r="A370" t="s">
        <v>682</v>
      </c>
      <c r="B370"/>
      <c r="C370"/>
      <c r="D370"/>
      <c r="E370"/>
      <c r="F370"/>
      <c r="G370"/>
      <c r="H370"/>
      <c r="I370"/>
      <c r="J370"/>
      <c r="K370"/>
      <c r="L370"/>
      <c r="M370"/>
      <c r="N370"/>
      <c r="O370"/>
      <c r="P370"/>
      <c r="Q370"/>
      <c r="R370" s="245"/>
    </row>
    <row r="371" spans="1:18" x14ac:dyDescent="0.25">
      <c r="A371" t="s">
        <v>683</v>
      </c>
      <c r="B371"/>
      <c r="C371"/>
      <c r="D371"/>
      <c r="E371"/>
      <c r="F371"/>
      <c r="G371"/>
      <c r="H371"/>
      <c r="I371"/>
      <c r="J371"/>
      <c r="K371"/>
      <c r="L371"/>
      <c r="M371"/>
      <c r="N371"/>
      <c r="O371"/>
      <c r="P371"/>
      <c r="Q371"/>
      <c r="R371" s="245"/>
    </row>
    <row r="372" spans="1:18" x14ac:dyDescent="0.25">
      <c r="A372" t="s">
        <v>1187</v>
      </c>
      <c r="B372"/>
      <c r="C372"/>
      <c r="D372"/>
      <c r="E372"/>
      <c r="F372"/>
      <c r="G372"/>
      <c r="H372"/>
      <c r="I372"/>
      <c r="J372"/>
      <c r="K372"/>
      <c r="L372"/>
      <c r="M372"/>
      <c r="N372"/>
      <c r="O372"/>
      <c r="P372"/>
      <c r="Q372"/>
      <c r="R372" s="245"/>
    </row>
    <row r="373" spans="1:18" x14ac:dyDescent="0.25">
      <c r="A373" t="s">
        <v>1037</v>
      </c>
      <c r="B373"/>
      <c r="C373"/>
      <c r="D373"/>
      <c r="E373"/>
      <c r="F373"/>
      <c r="G373"/>
      <c r="H373"/>
      <c r="I373"/>
      <c r="J373"/>
      <c r="K373"/>
      <c r="L373"/>
      <c r="M373"/>
      <c r="N373"/>
      <c r="O373"/>
      <c r="P373"/>
      <c r="Q373"/>
      <c r="R373" s="245"/>
    </row>
    <row r="374" spans="1:18" x14ac:dyDescent="0.25">
      <c r="A374" t="s">
        <v>684</v>
      </c>
      <c r="B374"/>
      <c r="C374"/>
      <c r="D374"/>
      <c r="E374"/>
      <c r="F374"/>
      <c r="G374"/>
      <c r="H374"/>
      <c r="I374"/>
      <c r="J374"/>
      <c r="K374"/>
      <c r="L374"/>
      <c r="M374"/>
      <c r="N374"/>
      <c r="O374"/>
      <c r="P374"/>
      <c r="Q374"/>
      <c r="R374" s="245"/>
    </row>
    <row r="375" spans="1:18" x14ac:dyDescent="0.25">
      <c r="A375" t="s">
        <v>685</v>
      </c>
      <c r="B375"/>
      <c r="C375"/>
      <c r="D375"/>
      <c r="E375"/>
      <c r="F375"/>
      <c r="G375"/>
      <c r="H375"/>
      <c r="I375"/>
      <c r="J375"/>
      <c r="K375"/>
      <c r="L375"/>
      <c r="M375"/>
      <c r="N375"/>
      <c r="O375"/>
      <c r="P375"/>
      <c r="Q375"/>
      <c r="R375" s="245"/>
    </row>
    <row r="376" spans="1:18" x14ac:dyDescent="0.25">
      <c r="A376" t="s">
        <v>686</v>
      </c>
      <c r="B376"/>
      <c r="C376"/>
      <c r="D376"/>
      <c r="E376"/>
      <c r="F376"/>
      <c r="G376"/>
      <c r="H376"/>
      <c r="I376"/>
      <c r="J376"/>
      <c r="K376"/>
      <c r="L376"/>
      <c r="M376"/>
      <c r="N376"/>
      <c r="O376"/>
      <c r="P376"/>
      <c r="Q376"/>
      <c r="R376" s="245"/>
    </row>
    <row r="377" spans="1:18" x14ac:dyDescent="0.25">
      <c r="A377" t="s">
        <v>1170</v>
      </c>
      <c r="B377"/>
      <c r="C377"/>
      <c r="D377"/>
      <c r="E377"/>
      <c r="F377"/>
      <c r="G377"/>
      <c r="H377"/>
      <c r="I377"/>
      <c r="J377"/>
      <c r="K377"/>
      <c r="L377"/>
      <c r="M377"/>
      <c r="N377"/>
      <c r="O377"/>
      <c r="P377"/>
      <c r="Q377"/>
      <c r="R377" s="245"/>
    </row>
    <row r="378" spans="1:18" x14ac:dyDescent="0.25">
      <c r="A378" t="s">
        <v>687</v>
      </c>
      <c r="B378"/>
      <c r="C378"/>
      <c r="D378"/>
      <c r="E378"/>
      <c r="F378"/>
      <c r="G378"/>
      <c r="H378"/>
      <c r="I378"/>
      <c r="J378"/>
      <c r="K378"/>
      <c r="L378"/>
      <c r="M378"/>
      <c r="N378"/>
      <c r="O378"/>
      <c r="P378"/>
      <c r="Q378"/>
      <c r="R378" s="245"/>
    </row>
    <row r="379" spans="1:18" x14ac:dyDescent="0.25">
      <c r="A379" t="s">
        <v>688</v>
      </c>
      <c r="B379"/>
      <c r="C379"/>
      <c r="D379"/>
      <c r="E379"/>
      <c r="F379"/>
      <c r="G379"/>
      <c r="H379"/>
      <c r="I379"/>
      <c r="J379"/>
      <c r="K379"/>
      <c r="L379"/>
      <c r="M379"/>
      <c r="N379"/>
      <c r="O379"/>
      <c r="P379"/>
      <c r="Q379"/>
      <c r="R379" s="245"/>
    </row>
    <row r="380" spans="1:18" x14ac:dyDescent="0.25">
      <c r="A380" t="s">
        <v>1116</v>
      </c>
      <c r="B380"/>
      <c r="C380"/>
      <c r="D380"/>
      <c r="E380"/>
      <c r="F380"/>
      <c r="G380"/>
      <c r="H380"/>
      <c r="I380"/>
      <c r="J380"/>
      <c r="K380"/>
      <c r="L380"/>
      <c r="M380"/>
      <c r="N380"/>
      <c r="O380"/>
      <c r="P380"/>
      <c r="Q380"/>
      <c r="R380" s="245"/>
    </row>
    <row r="381" spans="1:18" x14ac:dyDescent="0.25">
      <c r="A381" t="s">
        <v>689</v>
      </c>
      <c r="B381"/>
      <c r="C381"/>
      <c r="D381"/>
      <c r="E381"/>
      <c r="F381"/>
      <c r="G381"/>
      <c r="H381"/>
      <c r="I381"/>
      <c r="J381"/>
      <c r="K381"/>
      <c r="L381"/>
      <c r="M381"/>
      <c r="N381"/>
      <c r="O381"/>
      <c r="P381"/>
      <c r="Q381"/>
      <c r="R381" s="245"/>
    </row>
    <row r="382" spans="1:18" x14ac:dyDescent="0.25">
      <c r="A382" t="s">
        <v>690</v>
      </c>
      <c r="B382"/>
      <c r="C382"/>
      <c r="D382"/>
      <c r="E382"/>
      <c r="F382"/>
      <c r="G382"/>
      <c r="H382"/>
      <c r="I382"/>
      <c r="J382"/>
      <c r="K382"/>
      <c r="L382"/>
      <c r="M382"/>
      <c r="N382"/>
      <c r="O382"/>
      <c r="P382"/>
      <c r="Q382"/>
      <c r="R382" s="245"/>
    </row>
    <row r="383" spans="1:18" x14ac:dyDescent="0.25">
      <c r="A383" t="s">
        <v>691</v>
      </c>
      <c r="B383"/>
      <c r="C383"/>
      <c r="D383"/>
      <c r="E383"/>
      <c r="F383"/>
      <c r="G383"/>
      <c r="H383"/>
      <c r="I383"/>
      <c r="J383"/>
      <c r="K383"/>
      <c r="L383"/>
      <c r="M383"/>
      <c r="N383"/>
      <c r="O383"/>
      <c r="P383"/>
      <c r="Q383"/>
      <c r="R383" s="245"/>
    </row>
    <row r="384" spans="1:18" x14ac:dyDescent="0.25">
      <c r="A384" t="s">
        <v>692</v>
      </c>
      <c r="B384"/>
      <c r="C384"/>
      <c r="D384"/>
      <c r="E384"/>
      <c r="F384"/>
      <c r="G384"/>
      <c r="H384"/>
      <c r="I384"/>
      <c r="J384"/>
      <c r="K384"/>
      <c r="L384"/>
      <c r="M384"/>
      <c r="N384"/>
      <c r="O384"/>
      <c r="P384"/>
      <c r="Q384"/>
      <c r="R384" s="245"/>
    </row>
    <row r="385" spans="1:18" x14ac:dyDescent="0.25">
      <c r="A385" t="s">
        <v>693</v>
      </c>
      <c r="B385"/>
      <c r="C385"/>
      <c r="D385"/>
      <c r="E385"/>
      <c r="F385"/>
      <c r="G385"/>
      <c r="H385"/>
      <c r="I385"/>
      <c r="J385"/>
      <c r="K385"/>
      <c r="L385"/>
      <c r="M385"/>
      <c r="N385"/>
      <c r="O385"/>
      <c r="P385"/>
      <c r="Q385"/>
      <c r="R385" s="245"/>
    </row>
    <row r="386" spans="1:18" x14ac:dyDescent="0.25">
      <c r="A386" t="s">
        <v>1117</v>
      </c>
      <c r="B386"/>
      <c r="C386"/>
      <c r="D386"/>
      <c r="E386"/>
      <c r="F386"/>
      <c r="G386"/>
      <c r="H386"/>
      <c r="I386"/>
      <c r="J386"/>
      <c r="K386"/>
      <c r="L386"/>
      <c r="M386"/>
      <c r="N386"/>
      <c r="O386"/>
      <c r="P386"/>
      <c r="Q386"/>
      <c r="R386" s="245"/>
    </row>
    <row r="387" spans="1:18" x14ac:dyDescent="0.25">
      <c r="A387" t="s">
        <v>694</v>
      </c>
      <c r="B387"/>
      <c r="C387"/>
      <c r="D387"/>
      <c r="E387"/>
      <c r="F387"/>
      <c r="G387"/>
      <c r="H387"/>
      <c r="I387"/>
      <c r="J387"/>
      <c r="K387"/>
      <c r="L387"/>
      <c r="M387"/>
      <c r="N387"/>
      <c r="O387"/>
      <c r="P387"/>
      <c r="Q387"/>
      <c r="R387" s="245"/>
    </row>
    <row r="388" spans="1:18" x14ac:dyDescent="0.25">
      <c r="A388" t="s">
        <v>922</v>
      </c>
      <c r="B388"/>
      <c r="C388"/>
      <c r="D388"/>
      <c r="E388"/>
      <c r="F388"/>
      <c r="G388"/>
      <c r="H388"/>
      <c r="I388"/>
      <c r="J388"/>
      <c r="K388"/>
      <c r="L388"/>
      <c r="M388"/>
      <c r="N388"/>
      <c r="O388"/>
      <c r="P388"/>
      <c r="Q388"/>
      <c r="R388" s="245"/>
    </row>
    <row r="389" spans="1:18" x14ac:dyDescent="0.25">
      <c r="A389" t="s">
        <v>1038</v>
      </c>
      <c r="B389"/>
      <c r="C389"/>
      <c r="D389"/>
      <c r="E389"/>
      <c r="F389"/>
      <c r="G389"/>
      <c r="H389"/>
      <c r="I389"/>
      <c r="J389"/>
      <c r="K389"/>
      <c r="L389"/>
      <c r="M389"/>
      <c r="N389"/>
      <c r="O389"/>
      <c r="P389"/>
      <c r="Q389"/>
      <c r="R389" s="245"/>
    </row>
    <row r="390" spans="1:18" x14ac:dyDescent="0.25">
      <c r="A390" t="s">
        <v>984</v>
      </c>
      <c r="B390"/>
      <c r="C390"/>
      <c r="D390"/>
      <c r="E390"/>
      <c r="F390"/>
      <c r="G390"/>
      <c r="H390"/>
      <c r="I390"/>
      <c r="J390"/>
      <c r="K390"/>
      <c r="L390"/>
      <c r="M390"/>
      <c r="N390"/>
      <c r="O390"/>
      <c r="P390"/>
      <c r="Q390"/>
      <c r="R390" s="245"/>
    </row>
    <row r="391" spans="1:18" x14ac:dyDescent="0.25">
      <c r="A391" t="s">
        <v>695</v>
      </c>
      <c r="B391"/>
      <c r="C391"/>
      <c r="D391"/>
      <c r="E391"/>
      <c r="F391"/>
      <c r="G391"/>
      <c r="H391"/>
      <c r="I391"/>
      <c r="J391"/>
      <c r="K391"/>
      <c r="L391"/>
      <c r="M391"/>
      <c r="N391"/>
      <c r="O391"/>
      <c r="P391"/>
      <c r="Q391"/>
      <c r="R391" s="245"/>
    </row>
    <row r="392" spans="1:18" x14ac:dyDescent="0.25">
      <c r="A392" t="s">
        <v>1179</v>
      </c>
      <c r="B392"/>
      <c r="C392"/>
      <c r="D392"/>
      <c r="E392"/>
      <c r="F392"/>
      <c r="G392"/>
      <c r="H392"/>
      <c r="I392"/>
      <c r="J392"/>
      <c r="K392"/>
      <c r="L392"/>
      <c r="M392"/>
      <c r="N392"/>
      <c r="O392"/>
      <c r="P392"/>
      <c r="Q392"/>
      <c r="R392" s="245"/>
    </row>
    <row r="393" spans="1:18" x14ac:dyDescent="0.25">
      <c r="A393" t="s">
        <v>696</v>
      </c>
      <c r="B393"/>
      <c r="C393"/>
      <c r="D393"/>
      <c r="E393"/>
      <c r="F393"/>
      <c r="G393"/>
      <c r="H393"/>
      <c r="I393"/>
      <c r="J393"/>
      <c r="K393"/>
      <c r="L393"/>
      <c r="M393"/>
      <c r="N393"/>
      <c r="O393"/>
      <c r="P393"/>
      <c r="Q393"/>
      <c r="R393" s="245"/>
    </row>
    <row r="394" spans="1:18" x14ac:dyDescent="0.25">
      <c r="A394" t="s">
        <v>923</v>
      </c>
      <c r="B394"/>
      <c r="C394"/>
      <c r="D394"/>
      <c r="E394"/>
      <c r="F394"/>
      <c r="G394"/>
      <c r="H394"/>
      <c r="I394"/>
      <c r="J394"/>
      <c r="K394"/>
      <c r="L394"/>
      <c r="M394"/>
      <c r="N394"/>
      <c r="O394"/>
      <c r="P394"/>
      <c r="Q394"/>
      <c r="R394" s="245"/>
    </row>
    <row r="395" spans="1:18" x14ac:dyDescent="0.25">
      <c r="A395" t="s">
        <v>924</v>
      </c>
      <c r="B395"/>
      <c r="C395"/>
      <c r="D395"/>
      <c r="E395"/>
      <c r="F395"/>
      <c r="G395"/>
      <c r="H395"/>
      <c r="I395"/>
      <c r="J395"/>
      <c r="K395"/>
      <c r="L395"/>
      <c r="M395"/>
      <c r="N395"/>
      <c r="O395"/>
      <c r="P395"/>
      <c r="Q395"/>
      <c r="R395" s="245"/>
    </row>
    <row r="396" spans="1:18" x14ac:dyDescent="0.25">
      <c r="A396" t="s">
        <v>697</v>
      </c>
      <c r="B396"/>
      <c r="C396"/>
      <c r="D396"/>
      <c r="E396"/>
      <c r="F396"/>
      <c r="G396"/>
      <c r="H396"/>
      <c r="I396"/>
      <c r="J396"/>
      <c r="K396"/>
      <c r="L396"/>
      <c r="M396"/>
      <c r="N396"/>
      <c r="O396"/>
      <c r="P396"/>
      <c r="Q396"/>
      <c r="R396" s="245"/>
    </row>
    <row r="397" spans="1:18" x14ac:dyDescent="0.25">
      <c r="A397" t="s">
        <v>698</v>
      </c>
      <c r="B397"/>
      <c r="C397"/>
      <c r="D397"/>
      <c r="E397"/>
      <c r="F397"/>
      <c r="G397"/>
      <c r="H397"/>
      <c r="I397"/>
      <c r="J397"/>
      <c r="K397"/>
      <c r="L397"/>
      <c r="M397"/>
      <c r="N397"/>
      <c r="O397"/>
      <c r="P397"/>
      <c r="Q397"/>
      <c r="R397" s="245"/>
    </row>
    <row r="398" spans="1:18" x14ac:dyDescent="0.25">
      <c r="A398" t="s">
        <v>699</v>
      </c>
      <c r="B398"/>
      <c r="C398"/>
      <c r="D398"/>
      <c r="E398"/>
      <c r="F398"/>
      <c r="G398"/>
      <c r="H398"/>
      <c r="I398"/>
      <c r="J398"/>
      <c r="K398"/>
      <c r="L398"/>
      <c r="M398"/>
      <c r="N398"/>
      <c r="O398"/>
      <c r="P398"/>
      <c r="Q398"/>
      <c r="R398" s="245"/>
    </row>
    <row r="399" spans="1:18" x14ac:dyDescent="0.25">
      <c r="A399" t="s">
        <v>1102</v>
      </c>
      <c r="B399"/>
      <c r="C399"/>
      <c r="D399"/>
      <c r="E399"/>
      <c r="F399"/>
      <c r="G399"/>
      <c r="H399"/>
      <c r="I399"/>
      <c r="J399"/>
      <c r="K399"/>
      <c r="L399"/>
      <c r="M399"/>
      <c r="N399"/>
      <c r="O399"/>
      <c r="P399"/>
      <c r="Q399"/>
      <c r="R399" s="245"/>
    </row>
    <row r="400" spans="1:18" x14ac:dyDescent="0.25">
      <c r="A400" t="s">
        <v>700</v>
      </c>
      <c r="B400"/>
      <c r="C400"/>
      <c r="D400"/>
      <c r="E400"/>
      <c r="F400"/>
      <c r="G400"/>
      <c r="H400"/>
      <c r="I400"/>
      <c r="J400"/>
      <c r="K400"/>
      <c r="L400"/>
      <c r="M400"/>
      <c r="N400"/>
      <c r="O400"/>
      <c r="P400"/>
      <c r="Q400"/>
      <c r="R400" s="245"/>
    </row>
    <row r="401" spans="1:18" x14ac:dyDescent="0.25">
      <c r="A401" t="s">
        <v>701</v>
      </c>
      <c r="B401"/>
      <c r="C401"/>
      <c r="D401"/>
      <c r="E401"/>
      <c r="F401"/>
      <c r="G401"/>
      <c r="H401"/>
      <c r="I401"/>
      <c r="J401"/>
      <c r="K401"/>
      <c r="L401"/>
      <c r="M401"/>
      <c r="N401"/>
      <c r="O401"/>
      <c r="P401"/>
      <c r="Q401"/>
      <c r="R401" s="245"/>
    </row>
    <row r="402" spans="1:18" x14ac:dyDescent="0.25">
      <c r="A402" t="s">
        <v>702</v>
      </c>
      <c r="B402"/>
      <c r="C402"/>
      <c r="D402"/>
      <c r="E402"/>
      <c r="F402"/>
      <c r="G402"/>
      <c r="H402"/>
      <c r="I402"/>
      <c r="J402"/>
      <c r="K402"/>
      <c r="L402"/>
      <c r="M402"/>
      <c r="N402"/>
      <c r="O402"/>
      <c r="P402"/>
      <c r="Q402"/>
      <c r="R402" s="245"/>
    </row>
    <row r="403" spans="1:18" x14ac:dyDescent="0.25">
      <c r="A403" t="s">
        <v>703</v>
      </c>
      <c r="B403"/>
      <c r="C403"/>
      <c r="D403"/>
      <c r="E403"/>
      <c r="F403"/>
      <c r="G403"/>
      <c r="H403"/>
      <c r="I403"/>
      <c r="J403"/>
      <c r="K403"/>
      <c r="L403"/>
      <c r="M403"/>
      <c r="N403"/>
      <c r="O403"/>
      <c r="P403"/>
      <c r="Q403"/>
      <c r="R403" s="245"/>
    </row>
    <row r="404" spans="1:18" x14ac:dyDescent="0.25">
      <c r="A404" t="s">
        <v>942</v>
      </c>
      <c r="B404"/>
      <c r="C404"/>
      <c r="D404"/>
      <c r="E404"/>
      <c r="F404"/>
      <c r="G404"/>
      <c r="H404"/>
      <c r="I404"/>
      <c r="J404"/>
      <c r="K404"/>
      <c r="L404"/>
      <c r="M404"/>
      <c r="N404"/>
      <c r="O404"/>
      <c r="P404"/>
      <c r="Q404"/>
      <c r="R404" s="245"/>
    </row>
    <row r="405" spans="1:18" x14ac:dyDescent="0.25">
      <c r="A405" t="s">
        <v>704</v>
      </c>
      <c r="B405"/>
      <c r="C405"/>
      <c r="D405"/>
      <c r="E405"/>
      <c r="F405"/>
      <c r="G405"/>
      <c r="H405"/>
      <c r="I405"/>
      <c r="J405"/>
      <c r="K405"/>
      <c r="L405"/>
      <c r="M405"/>
      <c r="N405"/>
      <c r="O405"/>
      <c r="P405"/>
      <c r="Q405"/>
      <c r="R405" s="245"/>
    </row>
    <row r="406" spans="1:18" x14ac:dyDescent="0.25">
      <c r="A406" t="s">
        <v>985</v>
      </c>
      <c r="B406"/>
      <c r="C406"/>
      <c r="D406"/>
      <c r="E406"/>
      <c r="F406"/>
      <c r="G406"/>
      <c r="H406"/>
      <c r="I406"/>
      <c r="J406"/>
      <c r="K406"/>
      <c r="L406"/>
      <c r="M406"/>
      <c r="N406"/>
      <c r="O406"/>
      <c r="P406"/>
      <c r="Q406"/>
      <c r="R406" s="245"/>
    </row>
    <row r="407" spans="1:18" x14ac:dyDescent="0.25">
      <c r="A407" t="s">
        <v>986</v>
      </c>
      <c r="B407"/>
      <c r="C407"/>
      <c r="D407"/>
      <c r="E407"/>
      <c r="F407"/>
      <c r="G407"/>
      <c r="H407"/>
      <c r="I407"/>
      <c r="J407"/>
      <c r="K407"/>
      <c r="L407"/>
      <c r="M407"/>
      <c r="N407"/>
      <c r="O407"/>
      <c r="P407"/>
      <c r="Q407"/>
      <c r="R407" s="245"/>
    </row>
    <row r="408" spans="1:18" x14ac:dyDescent="0.25">
      <c r="A408" t="s">
        <v>987</v>
      </c>
      <c r="B408"/>
      <c r="C408"/>
      <c r="D408"/>
      <c r="E408"/>
      <c r="F408"/>
      <c r="G408"/>
      <c r="H408"/>
      <c r="I408"/>
      <c r="J408"/>
      <c r="K408"/>
      <c r="L408"/>
      <c r="M408"/>
      <c r="N408"/>
      <c r="O408"/>
      <c r="P408"/>
      <c r="Q408"/>
      <c r="R408" s="245"/>
    </row>
    <row r="409" spans="1:18" x14ac:dyDescent="0.25">
      <c r="A409" t="s">
        <v>988</v>
      </c>
      <c r="B409"/>
      <c r="C409"/>
      <c r="D409"/>
      <c r="E409"/>
      <c r="F409"/>
      <c r="G409"/>
      <c r="H409"/>
      <c r="I409"/>
      <c r="J409"/>
      <c r="K409"/>
      <c r="L409"/>
      <c r="M409"/>
      <c r="N409"/>
      <c r="O409"/>
      <c r="P409"/>
      <c r="Q409"/>
      <c r="R409" s="245"/>
    </row>
    <row r="410" spans="1:18" x14ac:dyDescent="0.25">
      <c r="A410" t="s">
        <v>989</v>
      </c>
      <c r="B410"/>
      <c r="C410"/>
      <c r="D410"/>
      <c r="E410"/>
      <c r="F410"/>
      <c r="G410"/>
      <c r="H410"/>
      <c r="I410"/>
      <c r="J410"/>
      <c r="K410"/>
      <c r="L410"/>
      <c r="M410"/>
      <c r="N410"/>
      <c r="O410"/>
      <c r="P410"/>
      <c r="Q410"/>
      <c r="R410" s="245"/>
    </row>
    <row r="411" spans="1:18" x14ac:dyDescent="0.25">
      <c r="A411" t="s">
        <v>1128</v>
      </c>
      <c r="B411"/>
      <c r="C411"/>
      <c r="D411"/>
      <c r="E411"/>
      <c r="F411"/>
      <c r="G411"/>
      <c r="H411"/>
      <c r="I411"/>
      <c r="J411"/>
      <c r="K411"/>
      <c r="L411"/>
      <c r="M411"/>
      <c r="N411"/>
      <c r="O411"/>
      <c r="P411"/>
      <c r="Q411"/>
      <c r="R411" s="245"/>
    </row>
    <row r="412" spans="1:18" x14ac:dyDescent="0.25">
      <c r="A412" t="s">
        <v>705</v>
      </c>
      <c r="B412"/>
      <c r="C412"/>
      <c r="D412"/>
      <c r="E412"/>
      <c r="F412"/>
      <c r="G412"/>
      <c r="H412"/>
      <c r="I412"/>
      <c r="J412"/>
      <c r="K412"/>
      <c r="L412"/>
      <c r="M412"/>
      <c r="N412"/>
      <c r="O412"/>
      <c r="P412"/>
      <c r="Q412"/>
      <c r="R412" s="245"/>
    </row>
    <row r="413" spans="1:18" x14ac:dyDescent="0.25">
      <c r="A413" t="s">
        <v>706</v>
      </c>
      <c r="B413"/>
      <c r="C413"/>
      <c r="D413"/>
      <c r="E413"/>
      <c r="F413"/>
      <c r="G413"/>
      <c r="H413"/>
      <c r="I413"/>
      <c r="J413"/>
      <c r="K413"/>
      <c r="L413"/>
      <c r="M413"/>
      <c r="N413"/>
      <c r="O413"/>
      <c r="P413"/>
      <c r="Q413"/>
      <c r="R413" s="245"/>
    </row>
    <row r="414" spans="1:18" x14ac:dyDescent="0.25">
      <c r="A414" t="s">
        <v>707</v>
      </c>
      <c r="B414"/>
      <c r="C414"/>
      <c r="D414"/>
      <c r="E414"/>
      <c r="F414"/>
      <c r="G414"/>
      <c r="H414"/>
      <c r="I414"/>
      <c r="J414"/>
      <c r="K414"/>
      <c r="L414"/>
      <c r="M414"/>
      <c r="N414"/>
      <c r="O414"/>
      <c r="P414"/>
      <c r="Q414"/>
      <c r="R414" s="245"/>
    </row>
    <row r="415" spans="1:18" x14ac:dyDescent="0.25">
      <c r="A415" t="s">
        <v>1118</v>
      </c>
      <c r="B415"/>
      <c r="C415"/>
      <c r="D415"/>
      <c r="E415"/>
      <c r="F415"/>
      <c r="G415"/>
      <c r="H415"/>
      <c r="I415"/>
      <c r="J415"/>
      <c r="K415"/>
      <c r="L415"/>
      <c r="M415"/>
      <c r="N415"/>
      <c r="O415"/>
      <c r="P415"/>
      <c r="Q415"/>
      <c r="R415" s="245"/>
    </row>
    <row r="416" spans="1:18" x14ac:dyDescent="0.25">
      <c r="A416" t="s">
        <v>1142</v>
      </c>
      <c r="B416"/>
      <c r="C416"/>
      <c r="D416"/>
      <c r="E416"/>
      <c r="F416"/>
      <c r="G416"/>
      <c r="H416"/>
      <c r="I416"/>
      <c r="J416"/>
      <c r="K416"/>
      <c r="L416"/>
      <c r="M416"/>
      <c r="N416"/>
      <c r="O416"/>
      <c r="P416"/>
      <c r="Q416"/>
      <c r="R416" s="245"/>
    </row>
    <row r="417" spans="1:18" x14ac:dyDescent="0.25">
      <c r="A417" t="s">
        <v>708</v>
      </c>
      <c r="B417"/>
      <c r="C417"/>
      <c r="D417"/>
      <c r="E417"/>
      <c r="F417"/>
      <c r="G417"/>
      <c r="H417"/>
      <c r="I417"/>
      <c r="J417"/>
      <c r="K417"/>
      <c r="L417"/>
      <c r="M417"/>
      <c r="N417"/>
      <c r="O417"/>
      <c r="P417"/>
      <c r="Q417"/>
      <c r="R417" s="245"/>
    </row>
    <row r="418" spans="1:18" x14ac:dyDescent="0.25">
      <c r="A418" t="s">
        <v>1094</v>
      </c>
      <c r="B418"/>
      <c r="C418"/>
      <c r="D418"/>
      <c r="E418"/>
      <c r="F418"/>
      <c r="G418"/>
      <c r="H418"/>
      <c r="I418"/>
      <c r="J418"/>
      <c r="K418"/>
      <c r="L418"/>
      <c r="M418"/>
      <c r="N418"/>
      <c r="O418"/>
      <c r="P418"/>
      <c r="Q418"/>
      <c r="R418" s="245"/>
    </row>
    <row r="419" spans="1:18" x14ac:dyDescent="0.25">
      <c r="A419" t="s">
        <v>709</v>
      </c>
      <c r="B419"/>
      <c r="C419"/>
      <c r="D419"/>
      <c r="E419"/>
      <c r="F419"/>
      <c r="G419"/>
      <c r="H419"/>
      <c r="I419"/>
      <c r="J419"/>
      <c r="K419"/>
      <c r="L419"/>
      <c r="M419"/>
      <c r="N419"/>
      <c r="O419"/>
      <c r="P419"/>
      <c r="Q419"/>
      <c r="R419" s="245"/>
    </row>
    <row r="420" spans="1:18" x14ac:dyDescent="0.25">
      <c r="A420" t="s">
        <v>1175</v>
      </c>
      <c r="B420"/>
      <c r="C420"/>
      <c r="D420"/>
      <c r="E420"/>
      <c r="F420"/>
      <c r="G420"/>
      <c r="H420"/>
      <c r="I420"/>
      <c r="J420"/>
      <c r="K420"/>
      <c r="L420"/>
      <c r="M420"/>
      <c r="N420"/>
      <c r="O420"/>
      <c r="P420"/>
      <c r="Q420"/>
      <c r="R420" s="245"/>
    </row>
    <row r="421" spans="1:18" x14ac:dyDescent="0.25">
      <c r="A421" t="s">
        <v>990</v>
      </c>
      <c r="B421"/>
      <c r="C421"/>
      <c r="D421"/>
      <c r="E421"/>
      <c r="F421"/>
      <c r="G421"/>
      <c r="H421"/>
      <c r="I421"/>
      <c r="J421"/>
      <c r="K421"/>
      <c r="L421"/>
      <c r="M421"/>
      <c r="N421"/>
      <c r="O421"/>
      <c r="P421"/>
      <c r="Q421"/>
      <c r="R421" s="245"/>
    </row>
    <row r="422" spans="1:18" x14ac:dyDescent="0.25">
      <c r="A422" t="s">
        <v>991</v>
      </c>
      <c r="B422"/>
      <c r="C422"/>
      <c r="D422"/>
      <c r="E422"/>
      <c r="F422"/>
      <c r="G422"/>
      <c r="H422"/>
      <c r="I422"/>
      <c r="J422"/>
      <c r="K422"/>
      <c r="L422"/>
      <c r="M422"/>
      <c r="N422"/>
      <c r="O422"/>
      <c r="P422"/>
      <c r="Q422"/>
      <c r="R422" s="245"/>
    </row>
    <row r="423" spans="1:18" x14ac:dyDescent="0.25">
      <c r="A423" t="s">
        <v>710</v>
      </c>
      <c r="B423"/>
      <c r="C423"/>
      <c r="D423"/>
      <c r="E423"/>
      <c r="F423"/>
      <c r="G423"/>
      <c r="H423"/>
      <c r="I423"/>
      <c r="J423"/>
      <c r="K423"/>
      <c r="L423"/>
      <c r="M423"/>
      <c r="N423"/>
      <c r="O423"/>
      <c r="P423"/>
      <c r="Q423"/>
      <c r="R423" s="245"/>
    </row>
    <row r="424" spans="1:18" x14ac:dyDescent="0.25">
      <c r="A424" t="s">
        <v>711</v>
      </c>
      <c r="B424"/>
      <c r="C424"/>
      <c r="D424"/>
      <c r="E424"/>
      <c r="F424"/>
      <c r="G424"/>
      <c r="H424"/>
      <c r="I424"/>
      <c r="J424"/>
      <c r="K424"/>
      <c r="L424"/>
      <c r="M424"/>
      <c r="N424"/>
      <c r="O424"/>
      <c r="P424"/>
      <c r="Q424"/>
      <c r="R424" s="245"/>
    </row>
    <row r="425" spans="1:18" x14ac:dyDescent="0.25">
      <c r="A425" t="s">
        <v>925</v>
      </c>
      <c r="B425"/>
      <c r="C425"/>
      <c r="D425"/>
      <c r="E425"/>
      <c r="F425"/>
      <c r="G425"/>
      <c r="H425"/>
      <c r="I425"/>
      <c r="J425"/>
      <c r="K425"/>
      <c r="L425"/>
      <c r="M425"/>
      <c r="N425"/>
      <c r="O425"/>
      <c r="P425"/>
      <c r="Q425"/>
      <c r="R425" s="245"/>
    </row>
    <row r="426" spans="1:18" x14ac:dyDescent="0.25">
      <c r="A426" t="s">
        <v>712</v>
      </c>
      <c r="B426"/>
      <c r="C426"/>
      <c r="D426"/>
      <c r="E426"/>
      <c r="F426"/>
      <c r="G426"/>
      <c r="H426"/>
      <c r="I426"/>
      <c r="J426"/>
      <c r="K426"/>
      <c r="L426"/>
      <c r="M426"/>
      <c r="N426"/>
      <c r="O426"/>
      <c r="P426"/>
      <c r="Q426"/>
      <c r="R426" s="245"/>
    </row>
    <row r="427" spans="1:18" x14ac:dyDescent="0.25">
      <c r="A427" t="s">
        <v>943</v>
      </c>
      <c r="B427"/>
      <c r="C427"/>
      <c r="D427"/>
      <c r="E427"/>
      <c r="F427"/>
      <c r="G427"/>
      <c r="H427"/>
      <c r="I427"/>
      <c r="J427"/>
      <c r="K427"/>
      <c r="L427"/>
      <c r="M427"/>
      <c r="N427"/>
      <c r="O427"/>
      <c r="P427"/>
      <c r="Q427"/>
      <c r="R427" s="245"/>
    </row>
    <row r="428" spans="1:18" x14ac:dyDescent="0.25">
      <c r="A428" t="s">
        <v>713</v>
      </c>
      <c r="B428"/>
      <c r="C428"/>
      <c r="D428"/>
      <c r="E428"/>
      <c r="F428"/>
      <c r="G428"/>
      <c r="H428"/>
      <c r="I428"/>
      <c r="J428"/>
      <c r="K428"/>
      <c r="L428"/>
      <c r="M428"/>
      <c r="N428"/>
      <c r="O428"/>
      <c r="P428"/>
      <c r="Q428"/>
      <c r="R428" s="245"/>
    </row>
    <row r="429" spans="1:18" x14ac:dyDescent="0.25">
      <c r="A429" t="s">
        <v>992</v>
      </c>
      <c r="B429"/>
      <c r="C429"/>
      <c r="D429"/>
      <c r="E429"/>
      <c r="F429"/>
      <c r="G429"/>
      <c r="H429"/>
      <c r="I429"/>
      <c r="J429"/>
      <c r="K429"/>
      <c r="L429"/>
      <c r="M429"/>
      <c r="N429"/>
      <c r="O429"/>
      <c r="P429"/>
      <c r="Q429"/>
      <c r="R429" s="245"/>
    </row>
    <row r="430" spans="1:18" x14ac:dyDescent="0.25">
      <c r="A430" t="s">
        <v>993</v>
      </c>
      <c r="B430"/>
      <c r="C430"/>
      <c r="D430"/>
      <c r="E430"/>
      <c r="F430"/>
      <c r="G430"/>
      <c r="H430"/>
      <c r="I430"/>
      <c r="J430"/>
      <c r="K430"/>
      <c r="L430"/>
      <c r="M430"/>
      <c r="N430"/>
      <c r="O430"/>
      <c r="P430"/>
      <c r="Q430"/>
      <c r="R430" s="245"/>
    </row>
    <row r="431" spans="1:18" x14ac:dyDescent="0.25">
      <c r="A431" t="s">
        <v>994</v>
      </c>
      <c r="B431"/>
      <c r="C431"/>
      <c r="D431"/>
      <c r="E431"/>
      <c r="F431"/>
      <c r="G431"/>
      <c r="H431"/>
      <c r="I431"/>
      <c r="J431"/>
      <c r="K431"/>
      <c r="L431"/>
      <c r="M431"/>
      <c r="N431"/>
      <c r="O431"/>
      <c r="P431"/>
      <c r="Q431"/>
      <c r="R431" s="245"/>
    </row>
    <row r="432" spans="1:18" x14ac:dyDescent="0.25">
      <c r="A432" t="s">
        <v>926</v>
      </c>
      <c r="B432"/>
      <c r="C432"/>
      <c r="D432"/>
      <c r="E432"/>
      <c r="F432"/>
      <c r="G432"/>
      <c r="H432"/>
      <c r="I432"/>
      <c r="J432"/>
      <c r="K432"/>
      <c r="L432"/>
      <c r="M432"/>
      <c r="N432"/>
      <c r="O432"/>
      <c r="P432"/>
      <c r="Q432"/>
      <c r="R432" s="245"/>
    </row>
    <row r="433" spans="1:18" x14ac:dyDescent="0.25">
      <c r="A433" t="s">
        <v>714</v>
      </c>
      <c r="B433"/>
      <c r="C433"/>
      <c r="D433"/>
      <c r="E433"/>
      <c r="F433"/>
      <c r="G433"/>
      <c r="H433"/>
      <c r="I433"/>
      <c r="J433"/>
      <c r="K433"/>
      <c r="L433"/>
      <c r="M433"/>
      <c r="N433"/>
      <c r="O433"/>
      <c r="P433"/>
      <c r="Q433"/>
      <c r="R433" s="245"/>
    </row>
    <row r="434" spans="1:18" x14ac:dyDescent="0.25">
      <c r="A434" t="s">
        <v>715</v>
      </c>
      <c r="B434"/>
      <c r="C434"/>
      <c r="D434"/>
      <c r="E434"/>
      <c r="F434"/>
      <c r="G434"/>
      <c r="H434"/>
      <c r="I434"/>
      <c r="J434"/>
      <c r="K434"/>
      <c r="L434"/>
      <c r="M434"/>
      <c r="N434"/>
      <c r="O434"/>
      <c r="P434"/>
      <c r="Q434"/>
      <c r="R434" s="245"/>
    </row>
    <row r="435" spans="1:18" x14ac:dyDescent="0.25">
      <c r="A435" t="s">
        <v>716</v>
      </c>
      <c r="B435"/>
      <c r="C435"/>
      <c r="D435"/>
      <c r="E435"/>
      <c r="F435"/>
      <c r="G435"/>
      <c r="H435"/>
      <c r="I435"/>
      <c r="J435"/>
      <c r="K435"/>
      <c r="L435"/>
      <c r="M435"/>
      <c r="N435"/>
      <c r="O435"/>
      <c r="P435"/>
      <c r="Q435"/>
      <c r="R435" s="245"/>
    </row>
    <row r="436" spans="1:18" x14ac:dyDescent="0.25">
      <c r="A436" t="s">
        <v>717</v>
      </c>
      <c r="B436"/>
      <c r="C436"/>
      <c r="D436"/>
      <c r="E436"/>
      <c r="F436"/>
      <c r="G436"/>
      <c r="H436"/>
      <c r="I436"/>
      <c r="J436"/>
      <c r="K436"/>
      <c r="L436"/>
      <c r="M436"/>
      <c r="N436"/>
      <c r="O436"/>
      <c r="P436"/>
      <c r="Q436"/>
      <c r="R436" s="245"/>
    </row>
    <row r="437" spans="1:18" x14ac:dyDescent="0.25">
      <c r="A437" t="s">
        <v>718</v>
      </c>
      <c r="B437"/>
      <c r="C437"/>
      <c r="D437"/>
      <c r="E437"/>
      <c r="F437"/>
      <c r="G437"/>
      <c r="H437"/>
      <c r="I437"/>
      <c r="J437"/>
      <c r="K437"/>
      <c r="L437"/>
      <c r="M437"/>
      <c r="N437"/>
      <c r="O437"/>
      <c r="P437"/>
      <c r="Q437"/>
      <c r="R437" s="245"/>
    </row>
    <row r="438" spans="1:18" x14ac:dyDescent="0.25">
      <c r="A438" t="s">
        <v>719</v>
      </c>
      <c r="B438"/>
      <c r="C438"/>
      <c r="D438"/>
      <c r="E438"/>
      <c r="F438"/>
      <c r="G438"/>
      <c r="H438"/>
      <c r="I438"/>
      <c r="J438"/>
      <c r="K438"/>
      <c r="L438"/>
      <c r="M438"/>
      <c r="N438"/>
      <c r="O438"/>
      <c r="P438"/>
      <c r="Q438"/>
      <c r="R438" s="245"/>
    </row>
    <row r="439" spans="1:18" x14ac:dyDescent="0.25">
      <c r="A439" t="s">
        <v>899</v>
      </c>
      <c r="B439"/>
      <c r="C439"/>
      <c r="D439"/>
      <c r="E439"/>
      <c r="F439"/>
      <c r="G439"/>
      <c r="H439"/>
      <c r="I439"/>
      <c r="J439"/>
      <c r="K439"/>
      <c r="L439"/>
      <c r="M439"/>
      <c r="N439"/>
      <c r="O439"/>
      <c r="P439"/>
      <c r="Q439"/>
      <c r="R439" s="245"/>
    </row>
    <row r="440" spans="1:18" x14ac:dyDescent="0.25">
      <c r="A440" t="s">
        <v>1075</v>
      </c>
      <c r="B440"/>
      <c r="C440"/>
      <c r="D440"/>
      <c r="E440"/>
      <c r="F440"/>
      <c r="G440"/>
      <c r="H440"/>
      <c r="I440"/>
      <c r="J440"/>
      <c r="K440"/>
      <c r="L440"/>
      <c r="M440"/>
      <c r="N440"/>
      <c r="O440"/>
      <c r="P440"/>
      <c r="Q440"/>
      <c r="R440" s="245"/>
    </row>
    <row r="441" spans="1:18" x14ac:dyDescent="0.25">
      <c r="A441" t="s">
        <v>720</v>
      </c>
      <c r="B441"/>
      <c r="C441"/>
      <c r="D441"/>
      <c r="E441"/>
      <c r="F441"/>
      <c r="G441"/>
      <c r="H441"/>
      <c r="I441"/>
      <c r="J441"/>
      <c r="K441"/>
      <c r="L441"/>
      <c r="M441"/>
      <c r="N441"/>
      <c r="O441"/>
      <c r="P441"/>
      <c r="Q441"/>
      <c r="R441" s="245"/>
    </row>
    <row r="442" spans="1:18" x14ac:dyDescent="0.25">
      <c r="A442" t="s">
        <v>721</v>
      </c>
      <c r="B442"/>
      <c r="C442"/>
      <c r="D442"/>
      <c r="E442"/>
      <c r="F442"/>
      <c r="G442"/>
      <c r="H442"/>
      <c r="I442"/>
      <c r="J442"/>
      <c r="K442"/>
      <c r="L442"/>
      <c r="M442"/>
      <c r="N442"/>
      <c r="O442"/>
      <c r="P442"/>
      <c r="Q442"/>
      <c r="R442" s="245"/>
    </row>
    <row r="443" spans="1:18" x14ac:dyDescent="0.25">
      <c r="A443" t="s">
        <v>722</v>
      </c>
      <c r="B443"/>
      <c r="C443"/>
      <c r="D443"/>
      <c r="E443"/>
      <c r="F443"/>
      <c r="G443"/>
      <c r="H443"/>
      <c r="I443"/>
      <c r="J443"/>
      <c r="K443"/>
      <c r="L443"/>
      <c r="M443"/>
      <c r="N443"/>
      <c r="O443"/>
      <c r="P443"/>
      <c r="Q443"/>
      <c r="R443" s="245"/>
    </row>
    <row r="444" spans="1:18" x14ac:dyDescent="0.25">
      <c r="A444" t="s">
        <v>1143</v>
      </c>
      <c r="B444"/>
      <c r="C444"/>
      <c r="D444"/>
      <c r="E444"/>
      <c r="F444"/>
      <c r="G444"/>
      <c r="H444"/>
      <c r="I444"/>
      <c r="J444"/>
      <c r="K444"/>
      <c r="L444"/>
      <c r="M444"/>
      <c r="N444"/>
      <c r="O444"/>
      <c r="P444"/>
      <c r="Q444"/>
      <c r="R444" s="245"/>
    </row>
    <row r="445" spans="1:18" x14ac:dyDescent="0.25">
      <c r="A445" t="s">
        <v>723</v>
      </c>
      <c r="B445"/>
      <c r="C445"/>
      <c r="D445"/>
      <c r="E445"/>
      <c r="F445"/>
      <c r="G445"/>
      <c r="H445"/>
      <c r="I445"/>
      <c r="J445"/>
      <c r="K445"/>
      <c r="L445"/>
      <c r="M445"/>
      <c r="N445"/>
      <c r="O445"/>
      <c r="P445"/>
      <c r="Q445"/>
      <c r="R445" s="245"/>
    </row>
    <row r="446" spans="1:18" x14ac:dyDescent="0.25">
      <c r="A446" t="s">
        <v>724</v>
      </c>
      <c r="B446"/>
      <c r="C446"/>
      <c r="D446"/>
      <c r="E446"/>
      <c r="F446"/>
      <c r="G446"/>
      <c r="H446"/>
      <c r="I446"/>
      <c r="J446"/>
      <c r="K446"/>
      <c r="L446"/>
      <c r="M446"/>
      <c r="N446"/>
      <c r="O446"/>
      <c r="P446"/>
      <c r="Q446"/>
      <c r="R446" s="245"/>
    </row>
    <row r="447" spans="1:18" x14ac:dyDescent="0.25">
      <c r="A447" t="s">
        <v>1119</v>
      </c>
      <c r="B447"/>
      <c r="C447"/>
      <c r="D447"/>
      <c r="E447"/>
      <c r="F447"/>
      <c r="G447"/>
      <c r="H447"/>
      <c r="I447"/>
      <c r="J447"/>
      <c r="K447"/>
      <c r="L447"/>
      <c r="M447"/>
      <c r="N447"/>
      <c r="O447"/>
      <c r="P447"/>
      <c r="Q447"/>
      <c r="R447" s="245"/>
    </row>
    <row r="448" spans="1:18" x14ac:dyDescent="0.25">
      <c r="A448" t="s">
        <v>725</v>
      </c>
      <c r="B448"/>
      <c r="C448"/>
      <c r="D448"/>
      <c r="E448"/>
      <c r="F448"/>
      <c r="G448"/>
      <c r="H448"/>
      <c r="I448"/>
      <c r="J448"/>
      <c r="K448"/>
      <c r="L448"/>
      <c r="M448"/>
      <c r="N448"/>
      <c r="O448"/>
      <c r="P448"/>
      <c r="Q448"/>
      <c r="R448" s="245"/>
    </row>
    <row r="449" spans="1:18" x14ac:dyDescent="0.25">
      <c r="A449" t="s">
        <v>995</v>
      </c>
      <c r="B449"/>
      <c r="C449"/>
      <c r="D449"/>
      <c r="E449"/>
      <c r="F449"/>
      <c r="G449"/>
      <c r="H449"/>
      <c r="I449"/>
      <c r="J449"/>
      <c r="K449"/>
      <c r="L449"/>
      <c r="M449"/>
      <c r="N449"/>
      <c r="O449"/>
      <c r="P449"/>
      <c r="Q449"/>
      <c r="R449" s="245"/>
    </row>
    <row r="450" spans="1:18" x14ac:dyDescent="0.25">
      <c r="A450" t="s">
        <v>1055</v>
      </c>
      <c r="B450"/>
      <c r="C450"/>
      <c r="D450"/>
      <c r="E450"/>
      <c r="F450"/>
      <c r="G450"/>
      <c r="H450"/>
      <c r="I450"/>
      <c r="J450"/>
      <c r="K450"/>
      <c r="L450"/>
      <c r="M450"/>
      <c r="N450"/>
      <c r="O450"/>
      <c r="P450"/>
      <c r="Q450"/>
      <c r="R450" s="245"/>
    </row>
    <row r="451" spans="1:18" x14ac:dyDescent="0.25">
      <c r="A451" t="s">
        <v>726</v>
      </c>
      <c r="B451"/>
      <c r="C451"/>
      <c r="D451"/>
      <c r="E451"/>
      <c r="F451"/>
      <c r="G451"/>
      <c r="H451"/>
      <c r="I451"/>
      <c r="J451"/>
      <c r="K451"/>
      <c r="L451"/>
      <c r="M451"/>
      <c r="N451"/>
      <c r="O451"/>
      <c r="P451"/>
      <c r="Q451"/>
      <c r="R451" s="245"/>
    </row>
    <row r="452" spans="1:18" x14ac:dyDescent="0.25">
      <c r="A452" t="s">
        <v>996</v>
      </c>
      <c r="B452"/>
      <c r="C452"/>
      <c r="D452"/>
      <c r="E452"/>
      <c r="F452"/>
      <c r="G452"/>
      <c r="H452"/>
      <c r="I452"/>
      <c r="J452"/>
      <c r="K452"/>
      <c r="L452"/>
      <c r="M452"/>
      <c r="N452"/>
      <c r="O452"/>
      <c r="P452"/>
      <c r="Q452"/>
      <c r="R452" s="245"/>
    </row>
    <row r="453" spans="1:18" x14ac:dyDescent="0.25">
      <c r="A453" t="s">
        <v>727</v>
      </c>
      <c r="B453"/>
      <c r="C453"/>
      <c r="D453"/>
      <c r="E453"/>
      <c r="F453"/>
      <c r="G453"/>
      <c r="H453"/>
      <c r="I453"/>
      <c r="J453"/>
      <c r="K453"/>
      <c r="L453"/>
      <c r="M453"/>
      <c r="N453"/>
      <c r="O453"/>
      <c r="P453"/>
      <c r="Q453"/>
      <c r="R453" s="245"/>
    </row>
    <row r="454" spans="1:18" x14ac:dyDescent="0.25">
      <c r="A454" t="s">
        <v>1039</v>
      </c>
      <c r="B454"/>
      <c r="C454"/>
      <c r="D454"/>
      <c r="E454"/>
      <c r="F454"/>
      <c r="G454"/>
      <c r="H454"/>
      <c r="I454"/>
      <c r="J454"/>
      <c r="K454"/>
      <c r="L454"/>
      <c r="M454"/>
      <c r="N454"/>
      <c r="O454"/>
      <c r="P454"/>
      <c r="Q454"/>
      <c r="R454" s="245"/>
    </row>
    <row r="455" spans="1:18" x14ac:dyDescent="0.25">
      <c r="A455" t="s">
        <v>1040</v>
      </c>
      <c r="B455"/>
      <c r="C455"/>
      <c r="D455"/>
      <c r="E455"/>
      <c r="F455"/>
      <c r="G455"/>
      <c r="H455"/>
      <c r="I455"/>
      <c r="J455"/>
      <c r="K455"/>
      <c r="L455"/>
      <c r="M455"/>
      <c r="N455"/>
      <c r="O455"/>
      <c r="P455"/>
      <c r="Q455"/>
      <c r="R455" s="245"/>
    </row>
    <row r="456" spans="1:18" x14ac:dyDescent="0.25">
      <c r="A456" t="s">
        <v>927</v>
      </c>
      <c r="B456"/>
      <c r="C456"/>
      <c r="D456"/>
      <c r="E456"/>
      <c r="F456"/>
      <c r="G456"/>
      <c r="H456"/>
      <c r="I456"/>
      <c r="J456"/>
      <c r="K456"/>
      <c r="L456"/>
      <c r="M456"/>
      <c r="N456"/>
      <c r="O456"/>
      <c r="P456"/>
      <c r="Q456"/>
      <c r="R456" s="245"/>
    </row>
    <row r="457" spans="1:18" x14ac:dyDescent="0.25">
      <c r="A457" t="s">
        <v>997</v>
      </c>
      <c r="B457"/>
      <c r="C457"/>
      <c r="D457"/>
      <c r="E457"/>
      <c r="F457"/>
      <c r="G457"/>
      <c r="H457"/>
      <c r="I457"/>
      <c r="J457"/>
      <c r="K457"/>
      <c r="L457"/>
      <c r="M457"/>
      <c r="N457"/>
      <c r="O457"/>
      <c r="P457"/>
      <c r="Q457"/>
      <c r="R457" s="245"/>
    </row>
    <row r="458" spans="1:18" x14ac:dyDescent="0.25">
      <c r="A458" t="s">
        <v>728</v>
      </c>
      <c r="B458"/>
      <c r="C458"/>
      <c r="D458"/>
      <c r="E458"/>
      <c r="F458"/>
      <c r="G458"/>
      <c r="H458"/>
      <c r="I458"/>
      <c r="J458"/>
      <c r="K458"/>
      <c r="L458"/>
      <c r="M458"/>
      <c r="N458"/>
      <c r="O458"/>
      <c r="P458"/>
      <c r="Q458"/>
      <c r="R458" s="245"/>
    </row>
    <row r="459" spans="1:18" x14ac:dyDescent="0.25">
      <c r="A459" t="s">
        <v>729</v>
      </c>
      <c r="B459"/>
      <c r="C459"/>
      <c r="D459"/>
      <c r="E459"/>
      <c r="F459"/>
      <c r="G459"/>
      <c r="H459"/>
      <c r="I459"/>
      <c r="J459"/>
      <c r="K459"/>
      <c r="L459"/>
      <c r="M459"/>
      <c r="N459"/>
      <c r="O459"/>
      <c r="P459"/>
      <c r="Q459"/>
      <c r="R459" s="245"/>
    </row>
    <row r="460" spans="1:18" x14ac:dyDescent="0.25">
      <c r="A460" t="s">
        <v>730</v>
      </c>
      <c r="B460"/>
      <c r="C460"/>
      <c r="D460"/>
      <c r="E460"/>
      <c r="F460"/>
      <c r="G460"/>
      <c r="H460"/>
      <c r="I460"/>
      <c r="J460"/>
      <c r="K460"/>
      <c r="L460"/>
      <c r="M460"/>
      <c r="N460"/>
      <c r="O460"/>
      <c r="P460"/>
      <c r="Q460"/>
      <c r="R460" s="245"/>
    </row>
    <row r="461" spans="1:18" x14ac:dyDescent="0.25">
      <c r="A461" t="s">
        <v>731</v>
      </c>
      <c r="B461"/>
      <c r="C461"/>
      <c r="D461"/>
      <c r="E461"/>
      <c r="F461"/>
      <c r="G461"/>
      <c r="H461"/>
      <c r="I461"/>
      <c r="J461"/>
      <c r="K461"/>
      <c r="L461"/>
      <c r="M461"/>
      <c r="N461"/>
      <c r="O461"/>
      <c r="P461"/>
      <c r="Q461"/>
      <c r="R461" s="245"/>
    </row>
    <row r="462" spans="1:18" x14ac:dyDescent="0.25">
      <c r="A462" t="s">
        <v>732</v>
      </c>
      <c r="B462"/>
      <c r="C462"/>
      <c r="D462"/>
      <c r="E462"/>
      <c r="F462"/>
      <c r="G462"/>
      <c r="H462"/>
      <c r="I462"/>
      <c r="J462"/>
      <c r="K462"/>
      <c r="L462"/>
      <c r="M462"/>
      <c r="N462"/>
      <c r="O462"/>
      <c r="P462"/>
      <c r="Q462"/>
      <c r="R462" s="245"/>
    </row>
    <row r="463" spans="1:18" x14ac:dyDescent="0.25">
      <c r="A463" t="s">
        <v>733</v>
      </c>
      <c r="B463"/>
      <c r="C463"/>
      <c r="D463"/>
      <c r="E463"/>
      <c r="F463"/>
      <c r="G463"/>
      <c r="H463"/>
      <c r="I463"/>
      <c r="J463"/>
      <c r="K463"/>
      <c r="L463"/>
      <c r="M463"/>
      <c r="N463"/>
      <c r="O463"/>
      <c r="P463"/>
      <c r="Q463"/>
      <c r="R463" s="245"/>
    </row>
    <row r="464" spans="1:18" x14ac:dyDescent="0.25">
      <c r="A464" t="s">
        <v>1135</v>
      </c>
      <c r="B464"/>
      <c r="C464"/>
      <c r="D464"/>
      <c r="E464"/>
      <c r="F464"/>
      <c r="G464"/>
      <c r="H464"/>
      <c r="I464"/>
      <c r="J464"/>
      <c r="K464"/>
      <c r="L464"/>
      <c r="M464"/>
      <c r="N464"/>
      <c r="O464"/>
      <c r="P464"/>
      <c r="Q464"/>
      <c r="R464" s="245"/>
    </row>
    <row r="465" spans="1:18" x14ac:dyDescent="0.25">
      <c r="A465" t="s">
        <v>734</v>
      </c>
      <c r="B465"/>
      <c r="C465"/>
      <c r="D465"/>
      <c r="E465"/>
      <c r="F465"/>
      <c r="G465"/>
      <c r="H465"/>
      <c r="I465"/>
      <c r="J465"/>
      <c r="K465"/>
      <c r="L465"/>
      <c r="M465"/>
      <c r="N465"/>
      <c r="O465"/>
      <c r="P465"/>
      <c r="Q465"/>
      <c r="R465" s="245"/>
    </row>
    <row r="466" spans="1:18" x14ac:dyDescent="0.25">
      <c r="A466" t="s">
        <v>735</v>
      </c>
      <c r="B466"/>
      <c r="C466"/>
      <c r="D466"/>
      <c r="E466"/>
      <c r="F466"/>
      <c r="G466"/>
      <c r="H466"/>
      <c r="I466"/>
      <c r="J466"/>
      <c r="K466"/>
      <c r="L466"/>
      <c r="M466"/>
      <c r="N466"/>
      <c r="O466"/>
      <c r="P466"/>
      <c r="Q466"/>
      <c r="R466" s="245"/>
    </row>
    <row r="467" spans="1:18" x14ac:dyDescent="0.25">
      <c r="A467" t="s">
        <v>736</v>
      </c>
      <c r="B467"/>
      <c r="C467"/>
      <c r="D467"/>
      <c r="E467"/>
      <c r="F467"/>
      <c r="G467"/>
      <c r="H467"/>
      <c r="I467"/>
      <c r="J467"/>
      <c r="K467"/>
      <c r="L467"/>
      <c r="M467"/>
      <c r="N467"/>
      <c r="O467"/>
      <c r="P467"/>
      <c r="Q467"/>
      <c r="R467" s="245"/>
    </row>
    <row r="468" spans="1:18" x14ac:dyDescent="0.25">
      <c r="A468" t="s">
        <v>737</v>
      </c>
      <c r="B468"/>
      <c r="C468"/>
      <c r="D468"/>
      <c r="E468"/>
      <c r="F468"/>
      <c r="G468"/>
      <c r="H468"/>
      <c r="I468"/>
      <c r="J468"/>
      <c r="K468"/>
      <c r="L468"/>
      <c r="M468"/>
      <c r="N468"/>
      <c r="O468"/>
      <c r="P468"/>
      <c r="Q468"/>
      <c r="R468" s="245"/>
    </row>
    <row r="469" spans="1:18" x14ac:dyDescent="0.25">
      <c r="A469" t="s">
        <v>738</v>
      </c>
      <c r="B469"/>
      <c r="C469"/>
      <c r="D469"/>
      <c r="E469"/>
      <c r="F469"/>
      <c r="G469"/>
      <c r="H469"/>
      <c r="I469"/>
      <c r="J469"/>
      <c r="K469"/>
      <c r="L469"/>
      <c r="M469"/>
      <c r="N469"/>
      <c r="O469"/>
      <c r="P469"/>
      <c r="Q469"/>
      <c r="R469" s="245"/>
    </row>
    <row r="470" spans="1:18" x14ac:dyDescent="0.25">
      <c r="A470" t="s">
        <v>944</v>
      </c>
      <c r="B470"/>
      <c r="C470"/>
      <c r="D470"/>
      <c r="E470"/>
      <c r="F470"/>
      <c r="G470"/>
      <c r="H470"/>
      <c r="I470"/>
      <c r="J470"/>
      <c r="K470"/>
      <c r="L470"/>
      <c r="M470"/>
      <c r="N470"/>
      <c r="O470"/>
      <c r="P470"/>
      <c r="Q470"/>
      <c r="R470" s="245"/>
    </row>
    <row r="471" spans="1:18" x14ac:dyDescent="0.25">
      <c r="A471" t="s">
        <v>739</v>
      </c>
      <c r="B471"/>
      <c r="C471"/>
      <c r="D471"/>
      <c r="E471"/>
      <c r="F471"/>
      <c r="G471"/>
      <c r="H471"/>
      <c r="I471"/>
      <c r="J471"/>
      <c r="K471"/>
      <c r="L471"/>
      <c r="M471"/>
      <c r="N471"/>
      <c r="O471"/>
      <c r="P471"/>
      <c r="Q471"/>
      <c r="R471" s="245"/>
    </row>
    <row r="472" spans="1:18" x14ac:dyDescent="0.25">
      <c r="A472" t="s">
        <v>740</v>
      </c>
      <c r="B472"/>
      <c r="C472"/>
      <c r="D472"/>
      <c r="E472"/>
      <c r="F472"/>
      <c r="G472"/>
      <c r="H472"/>
      <c r="I472"/>
      <c r="J472"/>
      <c r="K472"/>
      <c r="L472"/>
      <c r="M472"/>
      <c r="N472"/>
      <c r="O472"/>
      <c r="P472"/>
      <c r="Q472"/>
      <c r="R472" s="245"/>
    </row>
    <row r="473" spans="1:18" x14ac:dyDescent="0.25">
      <c r="A473" t="s">
        <v>741</v>
      </c>
      <c r="B473"/>
      <c r="C473"/>
      <c r="D473"/>
      <c r="E473"/>
      <c r="F473"/>
      <c r="G473"/>
      <c r="H473"/>
      <c r="I473"/>
      <c r="J473"/>
      <c r="K473"/>
      <c r="L473"/>
      <c r="M473"/>
      <c r="N473"/>
      <c r="O473"/>
      <c r="P473"/>
      <c r="Q473"/>
      <c r="R473" s="245"/>
    </row>
    <row r="474" spans="1:18" x14ac:dyDescent="0.25">
      <c r="A474" t="s">
        <v>742</v>
      </c>
      <c r="B474"/>
      <c r="C474"/>
      <c r="D474"/>
      <c r="E474"/>
      <c r="F474"/>
      <c r="G474"/>
      <c r="H474"/>
      <c r="I474"/>
      <c r="J474"/>
      <c r="K474"/>
      <c r="L474"/>
      <c r="M474"/>
      <c r="N474"/>
      <c r="O474"/>
      <c r="P474"/>
      <c r="Q474"/>
      <c r="R474" s="245"/>
    </row>
    <row r="475" spans="1:18" x14ac:dyDescent="0.25">
      <c r="A475" t="s">
        <v>743</v>
      </c>
      <c r="B475"/>
      <c r="C475"/>
      <c r="D475"/>
      <c r="E475"/>
      <c r="F475"/>
      <c r="G475"/>
      <c r="H475"/>
      <c r="I475"/>
      <c r="J475"/>
      <c r="K475"/>
      <c r="L475"/>
      <c r="M475"/>
      <c r="N475"/>
      <c r="O475"/>
      <c r="P475"/>
      <c r="Q475"/>
      <c r="R475" s="245"/>
    </row>
    <row r="476" spans="1:18" x14ac:dyDescent="0.25">
      <c r="A476" t="s">
        <v>945</v>
      </c>
      <c r="B476"/>
      <c r="C476"/>
      <c r="D476"/>
      <c r="E476"/>
      <c r="F476"/>
      <c r="G476"/>
      <c r="H476"/>
      <c r="I476"/>
      <c r="J476"/>
      <c r="K476"/>
      <c r="L476"/>
      <c r="M476"/>
      <c r="N476"/>
      <c r="O476"/>
      <c r="P476"/>
      <c r="Q476"/>
      <c r="R476" s="245"/>
    </row>
    <row r="477" spans="1:18" x14ac:dyDescent="0.25">
      <c r="A477" t="s">
        <v>1188</v>
      </c>
      <c r="B477"/>
      <c r="C477"/>
      <c r="D477"/>
      <c r="E477"/>
      <c r="F477"/>
      <c r="G477"/>
      <c r="H477"/>
      <c r="I477"/>
      <c r="J477"/>
      <c r="K477"/>
      <c r="L477"/>
      <c r="M477"/>
      <c r="N477"/>
      <c r="O477"/>
      <c r="P477"/>
      <c r="Q477"/>
      <c r="R477" s="245"/>
    </row>
    <row r="478" spans="1:18" x14ac:dyDescent="0.25">
      <c r="A478" t="s">
        <v>744</v>
      </c>
      <c r="B478"/>
      <c r="C478"/>
      <c r="D478"/>
      <c r="E478"/>
      <c r="F478"/>
      <c r="G478"/>
      <c r="H478"/>
      <c r="I478"/>
      <c r="J478"/>
      <c r="K478"/>
      <c r="L478"/>
      <c r="M478"/>
      <c r="N478"/>
      <c r="O478"/>
      <c r="P478"/>
      <c r="Q478"/>
      <c r="R478" s="245"/>
    </row>
    <row r="479" spans="1:18" x14ac:dyDescent="0.25">
      <c r="A479" t="s">
        <v>954</v>
      </c>
      <c r="B479"/>
      <c r="C479"/>
      <c r="D479"/>
      <c r="E479"/>
      <c r="F479"/>
      <c r="G479"/>
      <c r="H479"/>
      <c r="I479"/>
      <c r="J479"/>
      <c r="K479"/>
      <c r="L479"/>
      <c r="M479"/>
      <c r="N479"/>
      <c r="O479"/>
      <c r="P479"/>
      <c r="Q479"/>
      <c r="R479" s="245"/>
    </row>
    <row r="480" spans="1:18" x14ac:dyDescent="0.25">
      <c r="A480" t="s">
        <v>928</v>
      </c>
      <c r="B480"/>
      <c r="C480"/>
      <c r="D480"/>
      <c r="E480"/>
      <c r="F480"/>
      <c r="G480"/>
      <c r="H480"/>
      <c r="I480"/>
      <c r="J480"/>
      <c r="K480"/>
      <c r="L480"/>
      <c r="M480"/>
      <c r="N480"/>
      <c r="O480"/>
      <c r="P480"/>
      <c r="Q480"/>
      <c r="R480" s="245"/>
    </row>
    <row r="481" spans="1:18" x14ac:dyDescent="0.25">
      <c r="A481" t="s">
        <v>1095</v>
      </c>
      <c r="B481"/>
      <c r="C481"/>
      <c r="D481"/>
      <c r="E481"/>
      <c r="F481"/>
      <c r="G481"/>
      <c r="H481"/>
      <c r="I481"/>
      <c r="J481"/>
      <c r="K481"/>
      <c r="L481"/>
      <c r="M481"/>
      <c r="N481"/>
      <c r="O481"/>
      <c r="P481"/>
      <c r="Q481"/>
      <c r="R481" s="245"/>
    </row>
    <row r="482" spans="1:18" x14ac:dyDescent="0.25">
      <c r="A482" t="s">
        <v>946</v>
      </c>
      <c r="B482"/>
      <c r="C482"/>
      <c r="D482"/>
      <c r="E482"/>
      <c r="F482"/>
      <c r="G482"/>
      <c r="H482"/>
      <c r="I482"/>
      <c r="J482"/>
      <c r="K482"/>
      <c r="L482"/>
      <c r="M482"/>
      <c r="N482"/>
      <c r="O482"/>
      <c r="P482"/>
      <c r="Q482"/>
      <c r="R482" s="245"/>
    </row>
    <row r="483" spans="1:18" x14ac:dyDescent="0.25">
      <c r="A483" t="s">
        <v>1056</v>
      </c>
      <c r="B483"/>
      <c r="C483"/>
      <c r="D483"/>
      <c r="E483"/>
      <c r="F483"/>
      <c r="G483"/>
      <c r="H483"/>
      <c r="I483"/>
      <c r="J483"/>
      <c r="K483"/>
      <c r="L483"/>
      <c r="M483"/>
      <c r="N483"/>
      <c r="O483"/>
      <c r="P483"/>
      <c r="Q483"/>
      <c r="R483" s="245"/>
    </row>
    <row r="484" spans="1:18" x14ac:dyDescent="0.25">
      <c r="A484" t="s">
        <v>745</v>
      </c>
      <c r="B484"/>
      <c r="C484"/>
      <c r="D484"/>
      <c r="E484"/>
      <c r="F484"/>
      <c r="G484"/>
      <c r="H484"/>
      <c r="I484"/>
      <c r="J484"/>
      <c r="K484"/>
      <c r="L484"/>
      <c r="M484"/>
      <c r="N484"/>
      <c r="O484"/>
      <c r="P484"/>
      <c r="Q484"/>
      <c r="R484" s="245"/>
    </row>
    <row r="485" spans="1:18" x14ac:dyDescent="0.25">
      <c r="A485" t="s">
        <v>746</v>
      </c>
      <c r="B485"/>
      <c r="C485"/>
      <c r="D485"/>
      <c r="E485"/>
      <c r="F485"/>
      <c r="G485"/>
      <c r="H485"/>
      <c r="I485"/>
      <c r="J485"/>
      <c r="K485"/>
      <c r="L485"/>
      <c r="M485"/>
      <c r="N485"/>
      <c r="O485"/>
      <c r="P485"/>
      <c r="Q485"/>
      <c r="R485" s="245"/>
    </row>
    <row r="486" spans="1:18" x14ac:dyDescent="0.25">
      <c r="A486" t="s">
        <v>951</v>
      </c>
      <c r="B486"/>
      <c r="C486"/>
      <c r="D486"/>
      <c r="E486"/>
      <c r="F486"/>
      <c r="G486"/>
      <c r="H486"/>
      <c r="I486"/>
      <c r="J486"/>
      <c r="K486"/>
      <c r="L486"/>
      <c r="M486"/>
      <c r="N486"/>
      <c r="O486"/>
      <c r="Q486"/>
      <c r="R486" s="245"/>
    </row>
    <row r="487" spans="1:18" x14ac:dyDescent="0.25">
      <c r="A487" t="s">
        <v>1129</v>
      </c>
      <c r="B487"/>
      <c r="C487"/>
      <c r="D487"/>
      <c r="E487"/>
      <c r="F487"/>
      <c r="G487"/>
      <c r="H487"/>
      <c r="I487"/>
      <c r="J487"/>
      <c r="K487"/>
      <c r="L487"/>
      <c r="M487"/>
      <c r="N487"/>
      <c r="O487"/>
      <c r="Q487"/>
      <c r="R487" s="245"/>
    </row>
    <row r="488" spans="1:18" x14ac:dyDescent="0.25">
      <c r="A488" t="s">
        <v>747</v>
      </c>
      <c r="B488"/>
      <c r="C488"/>
      <c r="D488"/>
      <c r="E488"/>
      <c r="F488"/>
      <c r="G488"/>
      <c r="H488"/>
      <c r="I488"/>
      <c r="J488"/>
      <c r="K488"/>
      <c r="L488"/>
      <c r="M488"/>
      <c r="N488"/>
      <c r="O488"/>
      <c r="Q488"/>
      <c r="R488" s="245"/>
    </row>
    <row r="489" spans="1:18" x14ac:dyDescent="0.25">
      <c r="A489" t="s">
        <v>748</v>
      </c>
      <c r="B489"/>
      <c r="C489"/>
      <c r="D489"/>
      <c r="E489"/>
      <c r="F489"/>
      <c r="G489"/>
      <c r="H489"/>
      <c r="I489"/>
      <c r="J489"/>
      <c r="K489"/>
      <c r="L489"/>
      <c r="M489"/>
      <c r="N489"/>
      <c r="O489"/>
      <c r="Q489"/>
      <c r="R489" s="245"/>
    </row>
    <row r="490" spans="1:18" x14ac:dyDescent="0.25">
      <c r="A490" t="s">
        <v>749</v>
      </c>
      <c r="B490"/>
      <c r="C490"/>
      <c r="D490"/>
      <c r="E490"/>
      <c r="F490"/>
      <c r="G490"/>
      <c r="H490"/>
      <c r="I490"/>
      <c r="J490"/>
      <c r="K490"/>
      <c r="L490"/>
      <c r="M490"/>
      <c r="N490"/>
      <c r="O490"/>
      <c r="Q490"/>
      <c r="R490" s="245"/>
    </row>
    <row r="491" spans="1:18" x14ac:dyDescent="0.25">
      <c r="A491" t="s">
        <v>750</v>
      </c>
      <c r="B491"/>
      <c r="C491"/>
      <c r="D491"/>
      <c r="E491"/>
      <c r="F491"/>
      <c r="G491"/>
      <c r="H491"/>
      <c r="I491"/>
      <c r="J491"/>
      <c r="K491"/>
      <c r="L491"/>
      <c r="M491"/>
      <c r="N491"/>
      <c r="O491"/>
      <c r="Q491"/>
      <c r="R491" s="245"/>
    </row>
    <row r="492" spans="1:18" x14ac:dyDescent="0.25">
      <c r="A492" t="s">
        <v>751</v>
      </c>
      <c r="B492"/>
      <c r="C492"/>
      <c r="D492"/>
      <c r="E492"/>
      <c r="F492"/>
      <c r="G492"/>
      <c r="H492"/>
      <c r="I492"/>
      <c r="J492"/>
      <c r="K492"/>
      <c r="L492"/>
      <c r="M492"/>
      <c r="N492"/>
      <c r="O492"/>
      <c r="Q492"/>
      <c r="R492" s="245"/>
    </row>
    <row r="493" spans="1:18" x14ac:dyDescent="0.25">
      <c r="A493" t="s">
        <v>998</v>
      </c>
      <c r="B493"/>
      <c r="C493"/>
      <c r="D493"/>
      <c r="E493"/>
      <c r="F493"/>
      <c r="G493"/>
      <c r="H493"/>
      <c r="I493"/>
      <c r="J493"/>
      <c r="K493"/>
      <c r="L493"/>
      <c r="M493"/>
      <c r="N493"/>
      <c r="O493"/>
      <c r="Q493"/>
      <c r="R493" s="245"/>
    </row>
    <row r="494" spans="1:18" x14ac:dyDescent="0.25">
      <c r="A494" t="s">
        <v>999</v>
      </c>
      <c r="B494"/>
      <c r="C494"/>
      <c r="D494"/>
      <c r="E494"/>
      <c r="F494"/>
      <c r="G494"/>
      <c r="H494"/>
      <c r="J494"/>
      <c r="K494"/>
      <c r="L494"/>
      <c r="M494"/>
      <c r="N494"/>
      <c r="O494"/>
      <c r="Q494"/>
      <c r="R494" s="245"/>
    </row>
    <row r="495" spans="1:18" x14ac:dyDescent="0.25">
      <c r="A495" t="s">
        <v>1000</v>
      </c>
      <c r="B495"/>
      <c r="C495"/>
      <c r="D495"/>
      <c r="E495"/>
      <c r="F495"/>
      <c r="G495"/>
      <c r="H495"/>
      <c r="J495"/>
      <c r="K495"/>
      <c r="L495"/>
      <c r="M495"/>
      <c r="N495"/>
      <c r="O495"/>
      <c r="Q495"/>
      <c r="R495" s="245"/>
    </row>
    <row r="496" spans="1:18" x14ac:dyDescent="0.25">
      <c r="A496" t="s">
        <v>1001</v>
      </c>
      <c r="B496"/>
      <c r="C496"/>
      <c r="D496"/>
      <c r="E496"/>
      <c r="F496"/>
      <c r="G496"/>
      <c r="H496"/>
      <c r="J496"/>
      <c r="K496"/>
      <c r="L496"/>
      <c r="M496"/>
      <c r="N496"/>
      <c r="O496"/>
      <c r="Q496"/>
      <c r="R496" s="245"/>
    </row>
    <row r="497" spans="1:18" x14ac:dyDescent="0.25">
      <c r="A497" t="s">
        <v>1002</v>
      </c>
      <c r="B497"/>
      <c r="D497"/>
      <c r="E497"/>
      <c r="G497"/>
      <c r="H497"/>
      <c r="J497"/>
      <c r="K497"/>
      <c r="L497"/>
      <c r="M497"/>
      <c r="N497"/>
      <c r="O497"/>
      <c r="Q497"/>
      <c r="R497" s="245"/>
    </row>
    <row r="498" spans="1:18" x14ac:dyDescent="0.25">
      <c r="A498" t="s">
        <v>1144</v>
      </c>
      <c r="B498"/>
      <c r="D498"/>
      <c r="E498"/>
      <c r="G498"/>
      <c r="H498"/>
      <c r="K498"/>
      <c r="L498"/>
      <c r="M498"/>
      <c r="N498"/>
      <c r="O498"/>
      <c r="R498" s="245"/>
    </row>
    <row r="499" spans="1:18" x14ac:dyDescent="0.25">
      <c r="A499" t="s">
        <v>1003</v>
      </c>
      <c r="B499"/>
      <c r="D499"/>
      <c r="G499"/>
      <c r="H499"/>
      <c r="K499"/>
      <c r="L499"/>
      <c r="M499"/>
      <c r="O499"/>
      <c r="R499" s="245"/>
    </row>
    <row r="500" spans="1:18" x14ac:dyDescent="0.25">
      <c r="A500" t="s">
        <v>947</v>
      </c>
      <c r="K500"/>
      <c r="R500" s="245"/>
    </row>
    <row r="501" spans="1:18" x14ac:dyDescent="0.25">
      <c r="A501" s="205" t="s">
        <v>752</v>
      </c>
    </row>
    <row r="502" spans="1:18" x14ac:dyDescent="0.25">
      <c r="A502" s="205" t="s">
        <v>1057</v>
      </c>
    </row>
    <row r="503" spans="1:18" x14ac:dyDescent="0.25">
      <c r="A503" s="205" t="s">
        <v>1189</v>
      </c>
    </row>
    <row r="504" spans="1:18" x14ac:dyDescent="0.25">
      <c r="A504" s="205" t="s">
        <v>1145</v>
      </c>
    </row>
    <row r="505" spans="1:18" x14ac:dyDescent="0.25">
      <c r="A505" s="205" t="s">
        <v>753</v>
      </c>
    </row>
    <row r="506" spans="1:18" x14ac:dyDescent="0.25">
      <c r="A506" s="205" t="s">
        <v>754</v>
      </c>
    </row>
    <row r="507" spans="1:18" x14ac:dyDescent="0.25">
      <c r="A507" s="205" t="s">
        <v>755</v>
      </c>
    </row>
    <row r="508" spans="1:18" x14ac:dyDescent="0.25">
      <c r="A508" s="205" t="s">
        <v>756</v>
      </c>
    </row>
    <row r="509" spans="1:18" x14ac:dyDescent="0.25">
      <c r="A509" s="205" t="s">
        <v>757</v>
      </c>
    </row>
    <row r="510" spans="1:18" x14ac:dyDescent="0.25">
      <c r="A510" s="205" t="s">
        <v>758</v>
      </c>
    </row>
    <row r="511" spans="1:18" x14ac:dyDescent="0.25">
      <c r="A511" s="205" t="s">
        <v>1153</v>
      </c>
    </row>
    <row r="512" spans="1:18" x14ac:dyDescent="0.25">
      <c r="A512" s="205" t="s">
        <v>1103</v>
      </c>
    </row>
    <row r="513" spans="1:1" x14ac:dyDescent="0.25">
      <c r="A513" s="205" t="s">
        <v>759</v>
      </c>
    </row>
    <row r="514" spans="1:1" x14ac:dyDescent="0.25">
      <c r="A514" s="205" t="s">
        <v>760</v>
      </c>
    </row>
    <row r="515" spans="1:1" x14ac:dyDescent="0.25">
      <c r="A515" s="205" t="s">
        <v>761</v>
      </c>
    </row>
    <row r="516" spans="1:1" x14ac:dyDescent="0.25">
      <c r="A516" s="205" t="s">
        <v>1146</v>
      </c>
    </row>
    <row r="517" spans="1:1" x14ac:dyDescent="0.25">
      <c r="A517" s="205" t="s">
        <v>762</v>
      </c>
    </row>
    <row r="518" spans="1:1" x14ac:dyDescent="0.25">
      <c r="A518" s="205" t="s">
        <v>948</v>
      </c>
    </row>
    <row r="519" spans="1:1" x14ac:dyDescent="0.25">
      <c r="A519" s="205" t="s">
        <v>1004</v>
      </c>
    </row>
    <row r="520" spans="1:1" x14ac:dyDescent="0.25">
      <c r="A520" s="205" t="s">
        <v>1005</v>
      </c>
    </row>
    <row r="521" spans="1:1" x14ac:dyDescent="0.25">
      <c r="A521" s="205" t="s">
        <v>1006</v>
      </c>
    </row>
    <row r="522" spans="1:1" x14ac:dyDescent="0.25">
      <c r="A522" s="205" t="s">
        <v>1007</v>
      </c>
    </row>
    <row r="523" spans="1:1" x14ac:dyDescent="0.25">
      <c r="A523" s="205" t="s">
        <v>763</v>
      </c>
    </row>
    <row r="524" spans="1:1" x14ac:dyDescent="0.25">
      <c r="A524" s="205" t="s">
        <v>1008</v>
      </c>
    </row>
    <row r="525" spans="1:1" x14ac:dyDescent="0.25">
      <c r="A525" s="205" t="s">
        <v>764</v>
      </c>
    </row>
    <row r="526" spans="1:1" x14ac:dyDescent="0.25">
      <c r="A526" s="205" t="s">
        <v>765</v>
      </c>
    </row>
    <row r="527" spans="1:1" x14ac:dyDescent="0.25">
      <c r="A527" s="205" t="s">
        <v>766</v>
      </c>
    </row>
    <row r="528" spans="1:1" x14ac:dyDescent="0.25">
      <c r="A528" s="205" t="s">
        <v>767</v>
      </c>
    </row>
    <row r="529" spans="1:1" x14ac:dyDescent="0.25">
      <c r="A529" s="205" t="s">
        <v>900</v>
      </c>
    </row>
    <row r="530" spans="1:1" x14ac:dyDescent="0.25">
      <c r="A530" s="205" t="s">
        <v>768</v>
      </c>
    </row>
    <row r="531" spans="1:1" x14ac:dyDescent="0.25">
      <c r="A531" s="205" t="s">
        <v>769</v>
      </c>
    </row>
    <row r="532" spans="1:1" x14ac:dyDescent="0.25">
      <c r="A532" s="205" t="s">
        <v>770</v>
      </c>
    </row>
    <row r="533" spans="1:1" x14ac:dyDescent="0.25">
      <c r="A533" s="205" t="s">
        <v>1009</v>
      </c>
    </row>
    <row r="534" spans="1:1" x14ac:dyDescent="0.25">
      <c r="A534" s="205" t="s">
        <v>1136</v>
      </c>
    </row>
    <row r="535" spans="1:1" x14ac:dyDescent="0.25">
      <c r="A535" s="205" t="s">
        <v>1010</v>
      </c>
    </row>
    <row r="536" spans="1:1" x14ac:dyDescent="0.25">
      <c r="A536" s="205" t="s">
        <v>1011</v>
      </c>
    </row>
    <row r="537" spans="1:1" x14ac:dyDescent="0.25">
      <c r="A537" s="205" t="s">
        <v>771</v>
      </c>
    </row>
    <row r="538" spans="1:1" x14ac:dyDescent="0.25">
      <c r="A538" s="205" t="s">
        <v>772</v>
      </c>
    </row>
    <row r="539" spans="1:1" x14ac:dyDescent="0.25">
      <c r="A539" s="205" t="s">
        <v>1012</v>
      </c>
    </row>
    <row r="540" spans="1:1" x14ac:dyDescent="0.25">
      <c r="A540" s="205" t="s">
        <v>1013</v>
      </c>
    </row>
    <row r="541" spans="1:1" x14ac:dyDescent="0.25">
      <c r="A541" s="205" t="s">
        <v>773</v>
      </c>
    </row>
    <row r="542" spans="1:1" x14ac:dyDescent="0.25">
      <c r="A542" s="205" t="s">
        <v>774</v>
      </c>
    </row>
    <row r="543" spans="1:1" x14ac:dyDescent="0.25">
      <c r="A543" s="205" t="s">
        <v>775</v>
      </c>
    </row>
    <row r="544" spans="1:1" x14ac:dyDescent="0.25">
      <c r="A544" s="205" t="s">
        <v>929</v>
      </c>
    </row>
    <row r="545" spans="1:1" x14ac:dyDescent="0.25">
      <c r="A545" s="205" t="s">
        <v>1041</v>
      </c>
    </row>
    <row r="546" spans="1:1" x14ac:dyDescent="0.25">
      <c r="A546" s="205" t="s">
        <v>1042</v>
      </c>
    </row>
    <row r="547" spans="1:1" x14ac:dyDescent="0.25">
      <c r="A547" s="205" t="s">
        <v>1014</v>
      </c>
    </row>
    <row r="548" spans="1:1" x14ac:dyDescent="0.25">
      <c r="A548" s="205" t="s">
        <v>1072</v>
      </c>
    </row>
    <row r="549" spans="1:1" x14ac:dyDescent="0.25">
      <c r="A549" s="205" t="s">
        <v>776</v>
      </c>
    </row>
    <row r="550" spans="1:1" x14ac:dyDescent="0.25">
      <c r="A550" s="205" t="s">
        <v>777</v>
      </c>
    </row>
    <row r="551" spans="1:1" x14ac:dyDescent="0.25">
      <c r="A551" s="205" t="s">
        <v>778</v>
      </c>
    </row>
    <row r="552" spans="1:1" x14ac:dyDescent="0.25">
      <c r="A552" s="205" t="s">
        <v>779</v>
      </c>
    </row>
    <row r="553" spans="1:1" x14ac:dyDescent="0.25">
      <c r="A553" s="205" t="s">
        <v>780</v>
      </c>
    </row>
    <row r="554" spans="1:1" x14ac:dyDescent="0.25">
      <c r="A554" s="205" t="s">
        <v>781</v>
      </c>
    </row>
    <row r="555" spans="1:1" x14ac:dyDescent="0.25">
      <c r="A555" s="205" t="s">
        <v>782</v>
      </c>
    </row>
    <row r="556" spans="1:1" x14ac:dyDescent="0.25">
      <c r="A556" s="205" t="s">
        <v>1180</v>
      </c>
    </row>
    <row r="557" spans="1:1" x14ac:dyDescent="0.25">
      <c r="A557" s="205" t="s">
        <v>1015</v>
      </c>
    </row>
    <row r="558" spans="1:1" x14ac:dyDescent="0.25">
      <c r="A558" s="205" t="s">
        <v>783</v>
      </c>
    </row>
    <row r="559" spans="1:1" x14ac:dyDescent="0.25">
      <c r="A559" s="205" t="s">
        <v>1171</v>
      </c>
    </row>
    <row r="560" spans="1:1" x14ac:dyDescent="0.25">
      <c r="A560" s="205" t="s">
        <v>1016</v>
      </c>
    </row>
    <row r="561" spans="1:1" x14ac:dyDescent="0.25">
      <c r="A561" s="205" t="s">
        <v>1154</v>
      </c>
    </row>
    <row r="562" spans="1:1" x14ac:dyDescent="0.25">
      <c r="A562" s="205" t="s">
        <v>1073</v>
      </c>
    </row>
    <row r="563" spans="1:1" x14ac:dyDescent="0.25">
      <c r="A563" s="205" t="s">
        <v>1190</v>
      </c>
    </row>
    <row r="564" spans="1:1" x14ac:dyDescent="0.25">
      <c r="A564" s="205" t="s">
        <v>1191</v>
      </c>
    </row>
    <row r="565" spans="1:1" x14ac:dyDescent="0.25">
      <c r="A565" s="205" t="s">
        <v>784</v>
      </c>
    </row>
    <row r="566" spans="1:1" x14ac:dyDescent="0.25">
      <c r="A566" s="205" t="s">
        <v>785</v>
      </c>
    </row>
    <row r="567" spans="1:1" x14ac:dyDescent="0.25">
      <c r="A567" s="205" t="s">
        <v>786</v>
      </c>
    </row>
    <row r="568" spans="1:1" x14ac:dyDescent="0.25">
      <c r="A568" s="205" t="s">
        <v>930</v>
      </c>
    </row>
    <row r="569" spans="1:1" x14ac:dyDescent="0.25">
      <c r="A569" s="205" t="s">
        <v>787</v>
      </c>
    </row>
    <row r="570" spans="1:1" x14ac:dyDescent="0.25">
      <c r="A570" s="205" t="s">
        <v>788</v>
      </c>
    </row>
    <row r="571" spans="1:1" x14ac:dyDescent="0.25">
      <c r="A571" s="205" t="s">
        <v>1107</v>
      </c>
    </row>
    <row r="572" spans="1:1" x14ac:dyDescent="0.25">
      <c r="A572" s="205" t="s">
        <v>789</v>
      </c>
    </row>
    <row r="573" spans="1:1" x14ac:dyDescent="0.25">
      <c r="A573" s="205" t="s">
        <v>1017</v>
      </c>
    </row>
    <row r="574" spans="1:1" x14ac:dyDescent="0.25">
      <c r="A574" s="205" t="s">
        <v>790</v>
      </c>
    </row>
    <row r="575" spans="1:1" x14ac:dyDescent="0.25">
      <c r="A575" s="205" t="s">
        <v>931</v>
      </c>
    </row>
    <row r="576" spans="1:1" x14ac:dyDescent="0.25">
      <c r="A576" s="205" t="s">
        <v>791</v>
      </c>
    </row>
    <row r="577" spans="1:1" x14ac:dyDescent="0.25">
      <c r="A577" s="205" t="s">
        <v>949</v>
      </c>
    </row>
    <row r="578" spans="1:1" x14ac:dyDescent="0.25">
      <c r="A578" s="205" t="s">
        <v>792</v>
      </c>
    </row>
    <row r="579" spans="1:1" x14ac:dyDescent="0.25">
      <c r="A579" s="205" t="s">
        <v>1087</v>
      </c>
    </row>
    <row r="580" spans="1:1" x14ac:dyDescent="0.25">
      <c r="A580" s="205" t="s">
        <v>793</v>
      </c>
    </row>
    <row r="581" spans="1:1" x14ac:dyDescent="0.25">
      <c r="A581" s="205" t="s">
        <v>794</v>
      </c>
    </row>
    <row r="582" spans="1:1" x14ac:dyDescent="0.25">
      <c r="A582" s="205" t="s">
        <v>795</v>
      </c>
    </row>
    <row r="583" spans="1:1" x14ac:dyDescent="0.25">
      <c r="A583" s="205" t="s">
        <v>796</v>
      </c>
    </row>
    <row r="584" spans="1:1" x14ac:dyDescent="0.25">
      <c r="A584" s="205" t="s">
        <v>1147</v>
      </c>
    </row>
    <row r="585" spans="1:1" x14ac:dyDescent="0.25">
      <c r="A585" s="205" t="s">
        <v>797</v>
      </c>
    </row>
    <row r="586" spans="1:1" x14ac:dyDescent="0.25">
      <c r="A586" s="205" t="s">
        <v>798</v>
      </c>
    </row>
    <row r="587" spans="1:1" x14ac:dyDescent="0.25">
      <c r="A587" s="205" t="s">
        <v>1096</v>
      </c>
    </row>
    <row r="588" spans="1:1" x14ac:dyDescent="0.25">
      <c r="A588" s="205" t="s">
        <v>1130</v>
      </c>
    </row>
    <row r="589" spans="1:1" x14ac:dyDescent="0.25">
      <c r="A589" s="205" t="s">
        <v>1018</v>
      </c>
    </row>
    <row r="590" spans="1:1" x14ac:dyDescent="0.25">
      <c r="A590" s="205" t="s">
        <v>799</v>
      </c>
    </row>
    <row r="591" spans="1:1" x14ac:dyDescent="0.25">
      <c r="A591" s="205" t="s">
        <v>800</v>
      </c>
    </row>
    <row r="592" spans="1:1" x14ac:dyDescent="0.25">
      <c r="A592" s="205" t="s">
        <v>1120</v>
      </c>
    </row>
    <row r="593" spans="1:1" x14ac:dyDescent="0.25">
      <c r="A593" s="205" t="s">
        <v>801</v>
      </c>
    </row>
    <row r="594" spans="1:1" x14ac:dyDescent="0.25">
      <c r="A594" s="205" t="s">
        <v>802</v>
      </c>
    </row>
    <row r="595" spans="1:1" x14ac:dyDescent="0.25">
      <c r="A595" s="205" t="s">
        <v>803</v>
      </c>
    </row>
    <row r="596" spans="1:1" x14ac:dyDescent="0.25">
      <c r="A596" s="205" t="s">
        <v>1164</v>
      </c>
    </row>
    <row r="597" spans="1:1" x14ac:dyDescent="0.25">
      <c r="A597" s="205" t="s">
        <v>1019</v>
      </c>
    </row>
    <row r="598" spans="1:1" x14ac:dyDescent="0.25">
      <c r="A598" s="205" t="s">
        <v>804</v>
      </c>
    </row>
    <row r="599" spans="1:1" x14ac:dyDescent="0.25">
      <c r="A599" s="205" t="s">
        <v>805</v>
      </c>
    </row>
    <row r="600" spans="1:1" x14ac:dyDescent="0.25">
      <c r="A600" s="205" t="s">
        <v>806</v>
      </c>
    </row>
    <row r="601" spans="1:1" x14ac:dyDescent="0.25">
      <c r="A601" s="205" t="s">
        <v>807</v>
      </c>
    </row>
    <row r="602" spans="1:1" x14ac:dyDescent="0.25">
      <c r="A602" s="205" t="s">
        <v>808</v>
      </c>
    </row>
    <row r="603" spans="1:1" x14ac:dyDescent="0.25">
      <c r="A603" s="205" t="s">
        <v>1137</v>
      </c>
    </row>
    <row r="604" spans="1:1" x14ac:dyDescent="0.25">
      <c r="A604" s="205" t="s">
        <v>809</v>
      </c>
    </row>
    <row r="605" spans="1:1" x14ac:dyDescent="0.25">
      <c r="A605" s="205" t="s">
        <v>810</v>
      </c>
    </row>
    <row r="606" spans="1:1" x14ac:dyDescent="0.25">
      <c r="A606" s="205" t="s">
        <v>811</v>
      </c>
    </row>
    <row r="607" spans="1:1" x14ac:dyDescent="0.25">
      <c r="A607" s="205" t="s">
        <v>812</v>
      </c>
    </row>
    <row r="608" spans="1:1" x14ac:dyDescent="0.25">
      <c r="A608" s="205" t="s">
        <v>1097</v>
      </c>
    </row>
    <row r="609" spans="1:1" x14ac:dyDescent="0.25">
      <c r="A609" s="205" t="s">
        <v>813</v>
      </c>
    </row>
    <row r="610" spans="1:1" x14ac:dyDescent="0.25">
      <c r="A610" s="205" t="s">
        <v>814</v>
      </c>
    </row>
    <row r="611" spans="1:1" x14ac:dyDescent="0.25">
      <c r="A611" s="205" t="s">
        <v>815</v>
      </c>
    </row>
    <row r="612" spans="1:1" x14ac:dyDescent="0.25">
      <c r="A612" s="205" t="s">
        <v>816</v>
      </c>
    </row>
    <row r="613" spans="1:1" x14ac:dyDescent="0.25">
      <c r="A613" s="205" t="s">
        <v>817</v>
      </c>
    </row>
    <row r="614" spans="1:1" x14ac:dyDescent="0.25">
      <c r="A614" s="205" t="s">
        <v>818</v>
      </c>
    </row>
    <row r="615" spans="1:1" x14ac:dyDescent="0.25">
      <c r="A615" s="205" t="s">
        <v>819</v>
      </c>
    </row>
    <row r="616" spans="1:1" x14ac:dyDescent="0.25">
      <c r="A616" s="205" t="s">
        <v>1020</v>
      </c>
    </row>
    <row r="617" spans="1:1" x14ac:dyDescent="0.25">
      <c r="A617" s="205" t="s">
        <v>820</v>
      </c>
    </row>
    <row r="618" spans="1:1" x14ac:dyDescent="0.25">
      <c r="A618" s="205" t="s">
        <v>821</v>
      </c>
    </row>
    <row r="619" spans="1:1" x14ac:dyDescent="0.25">
      <c r="A619" s="205" t="s">
        <v>822</v>
      </c>
    </row>
    <row r="620" spans="1:1" x14ac:dyDescent="0.25">
      <c r="A620" s="205" t="s">
        <v>823</v>
      </c>
    </row>
    <row r="621" spans="1:1" x14ac:dyDescent="0.25">
      <c r="A621" s="205" t="s">
        <v>824</v>
      </c>
    </row>
    <row r="622" spans="1:1" x14ac:dyDescent="0.25">
      <c r="A622" s="205" t="s">
        <v>825</v>
      </c>
    </row>
    <row r="623" spans="1:1" x14ac:dyDescent="0.25">
      <c r="A623" s="205" t="s">
        <v>826</v>
      </c>
    </row>
    <row r="624" spans="1:1" x14ac:dyDescent="0.25">
      <c r="A624" s="205" t="s">
        <v>827</v>
      </c>
    </row>
    <row r="625" spans="1:1" x14ac:dyDescent="0.25">
      <c r="A625" s="205" t="s">
        <v>1181</v>
      </c>
    </row>
    <row r="626" spans="1:1" x14ac:dyDescent="0.25">
      <c r="A626" s="205" t="s">
        <v>828</v>
      </c>
    </row>
    <row r="627" spans="1:1" x14ac:dyDescent="0.25">
      <c r="A627" s="205" t="s">
        <v>829</v>
      </c>
    </row>
    <row r="628" spans="1:1" x14ac:dyDescent="0.25">
      <c r="A628" s="205" t="s">
        <v>1076</v>
      </c>
    </row>
    <row r="629" spans="1:1" x14ac:dyDescent="0.25">
      <c r="A629" s="205" t="s">
        <v>1021</v>
      </c>
    </row>
    <row r="630" spans="1:1" x14ac:dyDescent="0.25">
      <c r="A630" s="205" t="s">
        <v>1074</v>
      </c>
    </row>
    <row r="631" spans="1:1" x14ac:dyDescent="0.25">
      <c r="A631" s="205" t="s">
        <v>830</v>
      </c>
    </row>
    <row r="632" spans="1:1" x14ac:dyDescent="0.25">
      <c r="A632" s="205" t="s">
        <v>831</v>
      </c>
    </row>
    <row r="633" spans="1:1" x14ac:dyDescent="0.25">
      <c r="A633" s="205" t="s">
        <v>832</v>
      </c>
    </row>
    <row r="634" spans="1:1" x14ac:dyDescent="0.25">
      <c r="A634" s="205" t="s">
        <v>833</v>
      </c>
    </row>
    <row r="635" spans="1:1" x14ac:dyDescent="0.25">
      <c r="A635" s="205" t="s">
        <v>834</v>
      </c>
    </row>
    <row r="636" spans="1:1" x14ac:dyDescent="0.25">
      <c r="A636" s="205" t="s">
        <v>1058</v>
      </c>
    </row>
    <row r="637" spans="1:1" x14ac:dyDescent="0.25">
      <c r="A637" s="205" t="s">
        <v>835</v>
      </c>
    </row>
    <row r="638" spans="1:1" x14ac:dyDescent="0.25">
      <c r="A638" s="205" t="s">
        <v>836</v>
      </c>
    </row>
    <row r="639" spans="1:1" x14ac:dyDescent="0.25">
      <c r="A639" s="205" t="s">
        <v>837</v>
      </c>
    </row>
    <row r="640" spans="1:1" x14ac:dyDescent="0.25">
      <c r="A640" s="205" t="s">
        <v>838</v>
      </c>
    </row>
    <row r="641" spans="1:1" x14ac:dyDescent="0.25">
      <c r="A641" s="205" t="s">
        <v>839</v>
      </c>
    </row>
    <row r="642" spans="1:1" x14ac:dyDescent="0.25">
      <c r="A642" s="205" t="s">
        <v>840</v>
      </c>
    </row>
    <row r="643" spans="1:1" x14ac:dyDescent="0.25">
      <c r="A643" s="205" t="s">
        <v>1022</v>
      </c>
    </row>
    <row r="644" spans="1:1" x14ac:dyDescent="0.25">
      <c r="A644" s="205" t="s">
        <v>841</v>
      </c>
    </row>
    <row r="645" spans="1:1" x14ac:dyDescent="0.25">
      <c r="A645" s="205" t="s">
        <v>1059</v>
      </c>
    </row>
    <row r="646" spans="1:1" x14ac:dyDescent="0.25">
      <c r="A646" s="205" t="s">
        <v>1060</v>
      </c>
    </row>
    <row r="647" spans="1:1" x14ac:dyDescent="0.25">
      <c r="A647" s="205" t="s">
        <v>1192</v>
      </c>
    </row>
    <row r="648" spans="1:1" x14ac:dyDescent="0.25">
      <c r="A648" s="205" t="s">
        <v>842</v>
      </c>
    </row>
    <row r="649" spans="1:1" x14ac:dyDescent="0.25">
      <c r="A649" s="205" t="s">
        <v>1023</v>
      </c>
    </row>
    <row r="650" spans="1:1" x14ac:dyDescent="0.25">
      <c r="A650" s="205" t="s">
        <v>843</v>
      </c>
    </row>
    <row r="651" spans="1:1" x14ac:dyDescent="0.25">
      <c r="A651" s="205" t="s">
        <v>1155</v>
      </c>
    </row>
    <row r="652" spans="1:1" x14ac:dyDescent="0.25">
      <c r="A652" s="205" t="s">
        <v>1061</v>
      </c>
    </row>
    <row r="653" spans="1:1" x14ac:dyDescent="0.25">
      <c r="A653" s="205" t="s">
        <v>1121</v>
      </c>
    </row>
    <row r="654" spans="1:1" x14ac:dyDescent="0.25">
      <c r="A654" s="205" t="s">
        <v>844</v>
      </c>
    </row>
    <row r="655" spans="1:1" x14ac:dyDescent="0.25">
      <c r="A655" s="205" t="s">
        <v>845</v>
      </c>
    </row>
    <row r="656" spans="1:1" x14ac:dyDescent="0.25">
      <c r="A656" s="205" t="s">
        <v>846</v>
      </c>
    </row>
    <row r="657" spans="1:1" x14ac:dyDescent="0.25">
      <c r="A657" s="205" t="s">
        <v>1148</v>
      </c>
    </row>
    <row r="658" spans="1:1" x14ac:dyDescent="0.25">
      <c r="A658" s="205" t="s">
        <v>847</v>
      </c>
    </row>
    <row r="659" spans="1:1" x14ac:dyDescent="0.25">
      <c r="A659" s="205" t="s">
        <v>848</v>
      </c>
    </row>
    <row r="660" spans="1:1" x14ac:dyDescent="0.25">
      <c r="A660" s="205" t="s">
        <v>1043</v>
      </c>
    </row>
    <row r="661" spans="1:1" x14ac:dyDescent="0.25">
      <c r="A661" s="205" t="s">
        <v>1024</v>
      </c>
    </row>
    <row r="662" spans="1:1" x14ac:dyDescent="0.25">
      <c r="A662" s="205" t="s">
        <v>849</v>
      </c>
    </row>
    <row r="663" spans="1:1" x14ac:dyDescent="0.25">
      <c r="A663" s="205" t="s">
        <v>850</v>
      </c>
    </row>
    <row r="664" spans="1:1" x14ac:dyDescent="0.25">
      <c r="A664" s="205" t="s">
        <v>851</v>
      </c>
    </row>
    <row r="665" spans="1:1" x14ac:dyDescent="0.25">
      <c r="A665" s="205" t="s">
        <v>852</v>
      </c>
    </row>
    <row r="666" spans="1:1" x14ac:dyDescent="0.25">
      <c r="A666" s="205" t="s">
        <v>853</v>
      </c>
    </row>
    <row r="667" spans="1:1" x14ac:dyDescent="0.25">
      <c r="A667" s="205" t="s">
        <v>1025</v>
      </c>
    </row>
    <row r="668" spans="1:1" x14ac:dyDescent="0.25">
      <c r="A668" s="205" t="s">
        <v>1026</v>
      </c>
    </row>
    <row r="669" spans="1:1" x14ac:dyDescent="0.25">
      <c r="A669" s="205" t="s">
        <v>1027</v>
      </c>
    </row>
    <row r="670" spans="1:1" x14ac:dyDescent="0.25">
      <c r="A670" s="205" t="s">
        <v>854</v>
      </c>
    </row>
    <row r="671" spans="1:1" x14ac:dyDescent="0.25">
      <c r="A671" s="205" t="s">
        <v>1156</v>
      </c>
    </row>
    <row r="672" spans="1:1" x14ac:dyDescent="0.25">
      <c r="A672" s="205" t="s">
        <v>855</v>
      </c>
    </row>
    <row r="673" spans="1:1" x14ac:dyDescent="0.25">
      <c r="A673" s="205" t="s">
        <v>894</v>
      </c>
    </row>
    <row r="674" spans="1:1" x14ac:dyDescent="0.25">
      <c r="A674" s="205" t="s">
        <v>856</v>
      </c>
    </row>
    <row r="675" spans="1:1" x14ac:dyDescent="0.25">
      <c r="A675" s="205" t="s">
        <v>857</v>
      </c>
    </row>
    <row r="676" spans="1:1" x14ac:dyDescent="0.25">
      <c r="A676" s="205" t="s">
        <v>1028</v>
      </c>
    </row>
    <row r="677" spans="1:1" x14ac:dyDescent="0.25">
      <c r="A677" s="205" t="s">
        <v>1029</v>
      </c>
    </row>
    <row r="678" spans="1:1" x14ac:dyDescent="0.25">
      <c r="A678" s="205" t="s">
        <v>1030</v>
      </c>
    </row>
    <row r="679" spans="1:1" x14ac:dyDescent="0.25">
      <c r="A679" s="205" t="s">
        <v>1082</v>
      </c>
    </row>
    <row r="680" spans="1:1" x14ac:dyDescent="0.25">
      <c r="A680" s="205" t="s">
        <v>1047</v>
      </c>
    </row>
    <row r="681" spans="1:1" x14ac:dyDescent="0.25">
      <c r="A681" s="205" t="s">
        <v>1149</v>
      </c>
    </row>
    <row r="682" spans="1:1" x14ac:dyDescent="0.25">
      <c r="A682" s="205" t="s">
        <v>858</v>
      </c>
    </row>
    <row r="683" spans="1:1" x14ac:dyDescent="0.25">
      <c r="A683" s="205" t="s">
        <v>1088</v>
      </c>
    </row>
    <row r="684" spans="1:1" x14ac:dyDescent="0.25">
      <c r="A684" s="205" t="s">
        <v>1122</v>
      </c>
    </row>
    <row r="685" spans="1:1" x14ac:dyDescent="0.25">
      <c r="A685" s="205" t="s">
        <v>1123</v>
      </c>
    </row>
    <row r="686" spans="1:1" x14ac:dyDescent="0.25">
      <c r="A686" s="205" t="s">
        <v>1150</v>
      </c>
    </row>
    <row r="687" spans="1:1" x14ac:dyDescent="0.25">
      <c r="A687" s="205" t="s">
        <v>859</v>
      </c>
    </row>
    <row r="688" spans="1:1" x14ac:dyDescent="0.25">
      <c r="A688" s="205" t="s">
        <v>860</v>
      </c>
    </row>
    <row r="689" spans="1:1" x14ac:dyDescent="0.25">
      <c r="A689" s="205" t="s">
        <v>861</v>
      </c>
    </row>
    <row r="690" spans="1:1" x14ac:dyDescent="0.25">
      <c r="A690" s="205" t="s">
        <v>932</v>
      </c>
    </row>
    <row r="691" spans="1:1" x14ac:dyDescent="0.25">
      <c r="A691" s="205" t="s">
        <v>862</v>
      </c>
    </row>
    <row r="692" spans="1:1" x14ac:dyDescent="0.25">
      <c r="A692" s="205" t="s">
        <v>863</v>
      </c>
    </row>
    <row r="693" spans="1:1" x14ac:dyDescent="0.25">
      <c r="A693" s="205" t="s">
        <v>950</v>
      </c>
    </row>
    <row r="694" spans="1:1" x14ac:dyDescent="0.25">
      <c r="A694" s="205" t="s">
        <v>864</v>
      </c>
    </row>
    <row r="695" spans="1:1" x14ac:dyDescent="0.25">
      <c r="A695" s="205" t="s">
        <v>933</v>
      </c>
    </row>
    <row r="696" spans="1:1" x14ac:dyDescent="0.25">
      <c r="A696" s="205" t="s">
        <v>1182</v>
      </c>
    </row>
    <row r="697" spans="1:1" x14ac:dyDescent="0.25">
      <c r="A697" s="205" t="s">
        <v>865</v>
      </c>
    </row>
    <row r="698" spans="1:1" x14ac:dyDescent="0.25">
      <c r="A698" s="205" t="s">
        <v>866</v>
      </c>
    </row>
    <row r="699" spans="1:1" x14ac:dyDescent="0.25">
      <c r="A699" s="205" t="s">
        <v>867</v>
      </c>
    </row>
    <row r="700" spans="1:1" x14ac:dyDescent="0.25">
      <c r="A700" s="205" t="s">
        <v>868</v>
      </c>
    </row>
    <row r="701" spans="1:1" x14ac:dyDescent="0.25">
      <c r="A701" s="205" t="s">
        <v>1062</v>
      </c>
    </row>
    <row r="702" spans="1:1" x14ac:dyDescent="0.25">
      <c r="A702" s="205" t="s">
        <v>869</v>
      </c>
    </row>
    <row r="703" spans="1:1" x14ac:dyDescent="0.25">
      <c r="A703" s="205" t="s">
        <v>870</v>
      </c>
    </row>
    <row r="704" spans="1:1" x14ac:dyDescent="0.25">
      <c r="A704" s="205" t="s">
        <v>1151</v>
      </c>
    </row>
    <row r="705" spans="1:1" x14ac:dyDescent="0.25">
      <c r="A705" s="205" t="s">
        <v>871</v>
      </c>
    </row>
    <row r="706" spans="1:1" x14ac:dyDescent="0.25">
      <c r="A706" s="205" t="s">
        <v>872</v>
      </c>
    </row>
    <row r="707" spans="1:1" x14ac:dyDescent="0.25">
      <c r="A707" s="205" t="s">
        <v>1131</v>
      </c>
    </row>
    <row r="708" spans="1:1" x14ac:dyDescent="0.25">
      <c r="A708" s="205" t="s">
        <v>873</v>
      </c>
    </row>
    <row r="709" spans="1:1" x14ac:dyDescent="0.25">
      <c r="A709" s="205" t="s">
        <v>874</v>
      </c>
    </row>
    <row r="710" spans="1:1" x14ac:dyDescent="0.25">
      <c r="A710" s="205" t="s">
        <v>875</v>
      </c>
    </row>
    <row r="711" spans="1:1" x14ac:dyDescent="0.25">
      <c r="A711" s="205" t="s">
        <v>903</v>
      </c>
    </row>
    <row r="712" spans="1:1" x14ac:dyDescent="0.25">
      <c r="A712" s="205" t="s">
        <v>1111</v>
      </c>
    </row>
    <row r="713" spans="1:1" x14ac:dyDescent="0.25">
      <c r="A713" s="205" t="s">
        <v>1112</v>
      </c>
    </row>
    <row r="714" spans="1:1" x14ac:dyDescent="0.25">
      <c r="A714" s="205" t="s">
        <v>876</v>
      </c>
    </row>
    <row r="715" spans="1:1" x14ac:dyDescent="0.25">
      <c r="A715" s="205" t="s">
        <v>1172</v>
      </c>
    </row>
    <row r="716" spans="1:1" x14ac:dyDescent="0.25">
      <c r="A716" s="205" t="s">
        <v>877</v>
      </c>
    </row>
    <row r="717" spans="1:1" x14ac:dyDescent="0.25">
      <c r="A717" s="205" t="s">
        <v>1031</v>
      </c>
    </row>
    <row r="718" spans="1:1" x14ac:dyDescent="0.25">
      <c r="A718" s="205" t="s">
        <v>1032</v>
      </c>
    </row>
    <row r="719" spans="1:1" x14ac:dyDescent="0.25">
      <c r="A719" s="205" t="s">
        <v>1033</v>
      </c>
    </row>
    <row r="720" spans="1:1" x14ac:dyDescent="0.25">
      <c r="A720" s="205" t="s">
        <v>878</v>
      </c>
    </row>
    <row r="721" spans="1:1" x14ac:dyDescent="0.25">
      <c r="A721" s="205" t="s">
        <v>904</v>
      </c>
    </row>
    <row r="722" spans="1:1" x14ac:dyDescent="0.25">
      <c r="A722" s="205" t="s">
        <v>905</v>
      </c>
    </row>
    <row r="723" spans="1:1" x14ac:dyDescent="0.25">
      <c r="A723" s="205" t="s">
        <v>1132</v>
      </c>
    </row>
    <row r="724" spans="1:1" x14ac:dyDescent="0.25">
      <c r="A724" s="205" t="s">
        <v>879</v>
      </c>
    </row>
    <row r="725" spans="1:1" x14ac:dyDescent="0.25">
      <c r="A725" s="205" t="s">
        <v>880</v>
      </c>
    </row>
    <row r="726" spans="1:1" x14ac:dyDescent="0.25">
      <c r="A726" s="205" t="s">
        <v>881</v>
      </c>
    </row>
    <row r="727" spans="1:1" x14ac:dyDescent="0.25">
      <c r="A727" s="205" t="s">
        <v>882</v>
      </c>
    </row>
    <row r="728" spans="1:1" x14ac:dyDescent="0.25">
      <c r="A728" s="205" t="s">
        <v>883</v>
      </c>
    </row>
    <row r="729" spans="1:1" x14ac:dyDescent="0.25">
      <c r="A729" s="205" t="s">
        <v>884</v>
      </c>
    </row>
    <row r="730" spans="1:1" x14ac:dyDescent="0.25">
      <c r="A730" s="205" t="s">
        <v>885</v>
      </c>
    </row>
    <row r="731" spans="1:1" x14ac:dyDescent="0.25">
      <c r="A731" s="205" t="s">
        <v>886</v>
      </c>
    </row>
    <row r="732" spans="1:1" x14ac:dyDescent="0.25">
      <c r="A732" s="205" t="s">
        <v>887</v>
      </c>
    </row>
    <row r="733" spans="1:1" x14ac:dyDescent="0.25">
      <c r="A733" s="205" t="s">
        <v>888</v>
      </c>
    </row>
    <row r="734" spans="1:1" x14ac:dyDescent="0.25">
      <c r="A734" s="205" t="s">
        <v>889</v>
      </c>
    </row>
    <row r="735" spans="1:1" x14ac:dyDescent="0.25">
      <c r="A735" s="205" t="s">
        <v>890</v>
      </c>
    </row>
    <row r="736" spans="1:1" x14ac:dyDescent="0.25">
      <c r="A736" s="205" t="s">
        <v>891</v>
      </c>
    </row>
    <row r="737" spans="1:1" x14ac:dyDescent="0.25">
      <c r="A737" s="205" t="s">
        <v>892</v>
      </c>
    </row>
    <row r="738" spans="1:1" x14ac:dyDescent="0.25">
      <c r="A738" s="205" t="s">
        <v>1193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Version</vt:lpstr>
      <vt:lpstr>Summary</vt:lpstr>
      <vt:lpstr>Receipts</vt:lpstr>
      <vt:lpstr>Utilization</vt:lpstr>
      <vt:lpstr>Total Area Sales</vt:lpstr>
      <vt:lpstr>Accountability for NFDM</vt:lpstr>
      <vt:lpstr>Cond. Skim Equiv Calculation</vt:lpstr>
      <vt:lpstr>FO Codes</vt:lpstr>
      <vt:lpstr>Qualifications</vt:lpstr>
      <vt:lpstr>Orders</vt:lpstr>
      <vt:lpstr>DropDownList</vt:lpstr>
      <vt:lpstr>Receipts!Print_Area</vt:lpstr>
      <vt:lpstr>'Total Area Sales'!Print_Area</vt:lpstr>
      <vt:lpstr>Utilization!Print_Area</vt:lpstr>
      <vt:lpstr>rng_Handler</vt:lpstr>
      <vt:lpstr>rng_Order</vt:lpstr>
      <vt:lpstr>rng_Orders</vt:lpstr>
      <vt:lpstr>rng_PoolEmail</vt:lpstr>
      <vt:lpstr>rng_ShrinkOverage_FP</vt:lpstr>
      <vt:lpstr>rng_ShrinkOverage_PP</vt:lpstr>
      <vt:lpstr>rng_TotalReceipts_FP</vt:lpstr>
      <vt:lpstr>rng_TotalReceipts_OSP</vt:lpstr>
      <vt:lpstr>rng_TotalReceipts_SCCV</vt:lpstr>
      <vt:lpstr>rng_TotalReceipts_TPP</vt:lpstr>
      <vt:lpstr>rng_TotalReceiptsPP</vt:lpstr>
      <vt:lpstr>rng_TotalUtilization_FP</vt:lpstr>
      <vt:lpstr>rng_TotalUtilization_OSP</vt:lpstr>
      <vt:lpstr>rng_TotalUtilization_SCCV</vt:lpstr>
      <vt:lpstr>rng_TotalUtilization_TPP</vt:lpstr>
      <vt:lpstr>rng_TotalUtilzation_PP</vt:lpstr>
      <vt:lpstr>rng_UPL_Code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ATG</dc:creator>
  <cp:lastModifiedBy>Terri Brewster</cp:lastModifiedBy>
  <cp:lastPrinted>2025-02-13T12:56:28Z</cp:lastPrinted>
  <dcterms:created xsi:type="dcterms:W3CDTF">2018-03-29T18:52:25Z</dcterms:created>
  <dcterms:modified xsi:type="dcterms:W3CDTF">2025-02-13T12:56:51Z</dcterms:modified>
</cp:coreProperties>
</file>